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joan/University Dropbox/Joan Muñoz/Feina Camins/Postdoc UAB/4 Tercers/23 AutoLCA/LCScores/"/>
    </mc:Choice>
  </mc:AlternateContent>
  <xr:revisionPtr revIDLastSave="0" documentId="13_ncr:1_{C3F1ED2D-BF47-C34A-A0DB-BFB899A34F39}" xr6:coauthVersionLast="47" xr6:coauthVersionMax="47" xr10:uidLastSave="{00000000-0000-0000-0000-000000000000}"/>
  <bookViews>
    <workbookView xWindow="4860" yWindow="500" windowWidth="28740" windowHeight="19080" xr2:uid="{00000000-000D-0000-FFFF-FFFF00000000}"/>
  </bookViews>
  <sheets>
    <sheet name="Summary" sheetId="1" r:id="rId1"/>
    <sheet name="Concept" sheetId="18" r:id="rId2"/>
    <sheet name="LCI_template" sheetId="7" r:id="rId3"/>
    <sheet name="System_LCI (example)" sheetId="19" r:id="rId4"/>
    <sheet name="System_LCI" sheetId="16" r:id="rId5"/>
    <sheet name="System_LCIA" sheetId="17" r:id="rId6"/>
    <sheet name="Python_code" sheetId="15" r:id="rId7"/>
  </sheets>
  <externalReferences>
    <externalReference r:id="rId8"/>
  </externalReferences>
  <definedNames>
    <definedName name="_xlnm._FilterDatabase" localSheetId="4" hidden="1">System_LCI!$S$7:$S$145</definedName>
    <definedName name="_xlnm._FilterDatabase" localSheetId="3" hidden="1">'System_LCI (example)'!$S$7:$S$162</definedName>
    <definedName name="_xlnm._FilterDatabase" localSheetId="5" hidden="1">System_LCIA!$B$5:$AW$142</definedName>
    <definedName name="aboom">'[1]Aux machinery const'!$G$30</definedName>
    <definedName name="sppoly">'[1]Aux machinery const'!$G$13</definedName>
    <definedName name="spsteel">'[1]Aux machinery const'!$G$12</definedName>
    <definedName name="tc">'[1]Aux machinery const'!$G$18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1" i="17" l="1"/>
  <c r="S12" i="17"/>
  <c r="S13" i="17"/>
  <c r="S14" i="17"/>
  <c r="S15" i="17"/>
  <c r="S16" i="17"/>
  <c r="S17" i="17"/>
  <c r="S18" i="17"/>
  <c r="S19" i="17"/>
  <c r="S20" i="17"/>
  <c r="S21" i="17"/>
  <c r="S22" i="17"/>
  <c r="S23" i="17"/>
  <c r="S24" i="17"/>
  <c r="S25" i="17"/>
  <c r="S26" i="17"/>
  <c r="S27" i="17"/>
  <c r="S28" i="17"/>
  <c r="S29" i="17"/>
  <c r="S30" i="17"/>
  <c r="S31" i="17"/>
  <c r="S32" i="17"/>
  <c r="S33" i="17"/>
  <c r="S34" i="17"/>
  <c r="S35" i="17"/>
  <c r="S36" i="17"/>
  <c r="S37" i="17"/>
  <c r="S38" i="17"/>
  <c r="S39" i="17"/>
  <c r="S40" i="17"/>
  <c r="S41" i="17"/>
  <c r="S42" i="17"/>
  <c r="S43" i="17"/>
  <c r="S44" i="17"/>
  <c r="S45" i="17"/>
  <c r="S46" i="17"/>
  <c r="S47" i="17"/>
  <c r="S48" i="17"/>
  <c r="S49" i="17"/>
  <c r="S50" i="17"/>
  <c r="S51" i="17"/>
  <c r="S52" i="17"/>
  <c r="S53" i="17"/>
  <c r="S54" i="17"/>
  <c r="S55" i="17"/>
  <c r="S56" i="17"/>
  <c r="S57" i="17"/>
  <c r="S58" i="17"/>
  <c r="S59" i="17"/>
  <c r="S60" i="17"/>
  <c r="S61" i="17"/>
  <c r="S62" i="17"/>
  <c r="S63" i="17"/>
  <c r="S64" i="17"/>
  <c r="S65" i="17"/>
  <c r="S66" i="17"/>
  <c r="S67" i="17"/>
  <c r="S68" i="17"/>
  <c r="S69" i="17"/>
  <c r="S70" i="17"/>
  <c r="S71" i="17"/>
  <c r="S72" i="17"/>
  <c r="S73" i="17"/>
  <c r="S74" i="17"/>
  <c r="S75" i="17"/>
  <c r="S76" i="17"/>
  <c r="S77" i="17"/>
  <c r="S78" i="17"/>
  <c r="S79" i="17"/>
  <c r="S80" i="17"/>
  <c r="S81" i="17"/>
  <c r="S82" i="17"/>
  <c r="S83" i="17"/>
  <c r="S84" i="17"/>
  <c r="S85" i="17"/>
  <c r="S86" i="17"/>
  <c r="S87" i="17"/>
  <c r="S88" i="17"/>
  <c r="S89" i="17"/>
  <c r="S90" i="17"/>
  <c r="S91" i="17"/>
  <c r="S92" i="17"/>
  <c r="S93" i="17"/>
  <c r="S94" i="17"/>
  <c r="S95" i="17"/>
  <c r="S96" i="17"/>
  <c r="S97" i="17"/>
  <c r="S98" i="17"/>
  <c r="S99" i="17"/>
  <c r="S100" i="17"/>
  <c r="S101" i="17"/>
  <c r="S102" i="17"/>
  <c r="S103" i="17"/>
  <c r="S104" i="17"/>
  <c r="S105" i="17"/>
  <c r="S106" i="17"/>
  <c r="S107" i="17"/>
  <c r="S108" i="17"/>
  <c r="S109" i="17"/>
  <c r="S110" i="17"/>
  <c r="S111" i="17"/>
  <c r="S112" i="17"/>
  <c r="S113" i="17"/>
  <c r="S114" i="17"/>
  <c r="S115" i="17"/>
  <c r="S116" i="17"/>
  <c r="S117" i="17"/>
  <c r="S118" i="17"/>
  <c r="S119" i="17"/>
  <c r="S120" i="17"/>
  <c r="S121" i="17"/>
  <c r="S122" i="17"/>
  <c r="S123" i="17"/>
  <c r="S124" i="17"/>
  <c r="S125" i="17"/>
  <c r="S126" i="17"/>
  <c r="S127" i="17"/>
  <c r="S128" i="17"/>
  <c r="S129" i="17"/>
  <c r="S130" i="17"/>
  <c r="S131" i="17"/>
  <c r="S132" i="17"/>
  <c r="S133" i="17"/>
  <c r="S134" i="17"/>
  <c r="S135" i="17"/>
  <c r="S136" i="17"/>
  <c r="S137" i="17"/>
  <c r="S138" i="17"/>
  <c r="S139" i="17"/>
  <c r="S140" i="17"/>
  <c r="S141" i="17"/>
  <c r="S142" i="17"/>
  <c r="K155" i="19" l="1"/>
  <c r="J155" i="19"/>
  <c r="M155" i="19" s="1"/>
  <c r="N155" i="19" s="1"/>
  <c r="K154" i="19"/>
  <c r="J154" i="19"/>
  <c r="M154" i="19" s="1"/>
  <c r="N154" i="19" s="1"/>
  <c r="N153" i="19"/>
  <c r="M153" i="19"/>
  <c r="K153" i="19"/>
  <c r="J153" i="19"/>
  <c r="K152" i="19"/>
  <c r="J152" i="19"/>
  <c r="M152" i="19" s="1"/>
  <c r="N152" i="19" s="1"/>
  <c r="K151" i="19"/>
  <c r="M151" i="19" s="1"/>
  <c r="N151" i="19" s="1"/>
  <c r="J151" i="19"/>
  <c r="K150" i="19"/>
  <c r="M150" i="19" s="1"/>
  <c r="N150" i="19" s="1"/>
  <c r="J150" i="19"/>
  <c r="K149" i="19"/>
  <c r="M149" i="19" s="1"/>
  <c r="N149" i="19" s="1"/>
  <c r="J149" i="19"/>
  <c r="K148" i="19"/>
  <c r="J148" i="19"/>
  <c r="M148" i="19" s="1"/>
  <c r="N148" i="19" s="1"/>
  <c r="K147" i="19"/>
  <c r="J147" i="19"/>
  <c r="M147" i="19" s="1"/>
  <c r="O146" i="19"/>
  <c r="M146" i="19"/>
  <c r="N146" i="19" s="1"/>
  <c r="K146" i="19"/>
  <c r="J146" i="19"/>
  <c r="O145" i="19"/>
  <c r="M145" i="19"/>
  <c r="M160" i="19" s="1"/>
  <c r="N160" i="19" s="1"/>
  <c r="K145" i="19"/>
  <c r="J145" i="19"/>
  <c r="O144" i="19"/>
  <c r="O147" i="19" s="1"/>
  <c r="M144" i="19"/>
  <c r="N144" i="19" s="1"/>
  <c r="K144" i="19"/>
  <c r="J144" i="19"/>
  <c r="O143" i="19"/>
  <c r="K143" i="19"/>
  <c r="J143" i="19"/>
  <c r="M143" i="19" s="1"/>
  <c r="N143" i="19" s="1"/>
  <c r="O142" i="19"/>
  <c r="K142" i="19"/>
  <c r="M142" i="19" s="1"/>
  <c r="N142" i="19" s="1"/>
  <c r="J142" i="19"/>
  <c r="O141" i="19"/>
  <c r="K141" i="19"/>
  <c r="M141" i="19" s="1"/>
  <c r="N141" i="19" s="1"/>
  <c r="J141" i="19"/>
  <c r="O140" i="19"/>
  <c r="K140" i="19"/>
  <c r="J140" i="19"/>
  <c r="M140" i="19" s="1"/>
  <c r="N140" i="19" s="1"/>
  <c r="O139" i="19"/>
  <c r="K139" i="19"/>
  <c r="J139" i="19"/>
  <c r="M139" i="19" s="1"/>
  <c r="N139" i="19" s="1"/>
  <c r="O138" i="19"/>
  <c r="M138" i="19"/>
  <c r="N138" i="19" s="1"/>
  <c r="K138" i="19"/>
  <c r="J138" i="19"/>
  <c r="O137" i="19"/>
  <c r="M137" i="19"/>
  <c r="N137" i="19" s="1"/>
  <c r="K137" i="19"/>
  <c r="J137" i="19"/>
  <c r="O136" i="19"/>
  <c r="M136" i="19"/>
  <c r="N136" i="19" s="1"/>
  <c r="K136" i="19"/>
  <c r="J136" i="19"/>
  <c r="O135" i="19"/>
  <c r="K135" i="19"/>
  <c r="J135" i="19"/>
  <c r="M135" i="19" s="1"/>
  <c r="N135" i="19" s="1"/>
  <c r="O134" i="19"/>
  <c r="K134" i="19"/>
  <c r="M134" i="19" s="1"/>
  <c r="N134" i="19" s="1"/>
  <c r="J134" i="19"/>
  <c r="O133" i="19"/>
  <c r="K133" i="19"/>
  <c r="M133" i="19" s="1"/>
  <c r="N133" i="19" s="1"/>
  <c r="J133" i="19"/>
  <c r="O132" i="19"/>
  <c r="K132" i="19"/>
  <c r="J132" i="19"/>
  <c r="M132" i="19" s="1"/>
  <c r="N132" i="19" s="1"/>
  <c r="O131" i="19"/>
  <c r="K131" i="19"/>
  <c r="J131" i="19"/>
  <c r="M131" i="19" s="1"/>
  <c r="N131" i="19" s="1"/>
  <c r="O130" i="19"/>
  <c r="M130" i="19"/>
  <c r="N130" i="19" s="1"/>
  <c r="K130" i="19"/>
  <c r="J130" i="19"/>
  <c r="O129" i="19"/>
  <c r="M129" i="19"/>
  <c r="N129" i="19" s="1"/>
  <c r="K129" i="19"/>
  <c r="J129" i="19"/>
  <c r="O128" i="19"/>
  <c r="M128" i="19"/>
  <c r="N128" i="19" s="1"/>
  <c r="K128" i="19"/>
  <c r="J128" i="19"/>
  <c r="O127" i="19"/>
  <c r="K127" i="19"/>
  <c r="J127" i="19"/>
  <c r="M127" i="19" s="1"/>
  <c r="O126" i="19"/>
  <c r="K126" i="19"/>
  <c r="M126" i="19" s="1"/>
  <c r="N126" i="19" s="1"/>
  <c r="J126" i="19"/>
  <c r="O125" i="19"/>
  <c r="K125" i="19"/>
  <c r="M125" i="19" s="1"/>
  <c r="N125" i="19" s="1"/>
  <c r="J125" i="19"/>
  <c r="O124" i="19"/>
  <c r="K124" i="19"/>
  <c r="J124" i="19"/>
  <c r="M124" i="19" s="1"/>
  <c r="N124" i="19" s="1"/>
  <c r="O123" i="19"/>
  <c r="K123" i="19"/>
  <c r="J123" i="19"/>
  <c r="M123" i="19" s="1"/>
  <c r="N123" i="19" s="1"/>
  <c r="O122" i="19"/>
  <c r="M122" i="19"/>
  <c r="N122" i="19" s="1"/>
  <c r="K122" i="19"/>
  <c r="J122" i="19"/>
  <c r="O121" i="19"/>
  <c r="M121" i="19"/>
  <c r="N121" i="19" s="1"/>
  <c r="K121" i="19"/>
  <c r="J121" i="19"/>
  <c r="O120" i="19"/>
  <c r="M120" i="19"/>
  <c r="N120" i="19" s="1"/>
  <c r="K120" i="19"/>
  <c r="J120" i="19"/>
  <c r="O119" i="19"/>
  <c r="K119" i="19"/>
  <c r="J119" i="19"/>
  <c r="M119" i="19" s="1"/>
  <c r="N119" i="19" s="1"/>
  <c r="O118" i="19"/>
  <c r="K118" i="19"/>
  <c r="M118" i="19" s="1"/>
  <c r="N118" i="19" s="1"/>
  <c r="J118" i="19"/>
  <c r="O117" i="19"/>
  <c r="K117" i="19"/>
  <c r="M117" i="19" s="1"/>
  <c r="N117" i="19" s="1"/>
  <c r="J117" i="19"/>
  <c r="O116" i="19"/>
  <c r="K116" i="19"/>
  <c r="J116" i="19"/>
  <c r="M116" i="19" s="1"/>
  <c r="O115" i="19"/>
  <c r="K115" i="19"/>
  <c r="J115" i="19"/>
  <c r="M115" i="19" s="1"/>
  <c r="N115" i="19" s="1"/>
  <c r="O114" i="19"/>
  <c r="M114" i="19"/>
  <c r="N114" i="19" s="1"/>
  <c r="K114" i="19"/>
  <c r="J114" i="19"/>
  <c r="O113" i="19"/>
  <c r="M113" i="19"/>
  <c r="N113" i="19" s="1"/>
  <c r="K113" i="19"/>
  <c r="J113" i="19"/>
  <c r="O112" i="19"/>
  <c r="O148" i="19" s="1"/>
  <c r="M112" i="19"/>
  <c r="M157" i="19" s="1"/>
  <c r="N157" i="19" s="1"/>
  <c r="K112" i="19"/>
  <c r="J112" i="19"/>
  <c r="O111" i="19"/>
  <c r="K111" i="19"/>
  <c r="J111" i="19"/>
  <c r="M111" i="19" s="1"/>
  <c r="N111" i="19" s="1"/>
  <c r="O110" i="19"/>
  <c r="O151" i="19" s="1"/>
  <c r="K110" i="19"/>
  <c r="M110" i="19" s="1"/>
  <c r="J110" i="19"/>
  <c r="M109" i="19"/>
  <c r="P104" i="19"/>
  <c r="P103" i="19"/>
  <c r="P102" i="19"/>
  <c r="P101" i="19"/>
  <c r="P100" i="19"/>
  <c r="P99" i="19"/>
  <c r="P98" i="19"/>
  <c r="P97" i="19"/>
  <c r="K96" i="19"/>
  <c r="J96" i="19"/>
  <c r="M96" i="19" s="1"/>
  <c r="N96" i="19" s="1"/>
  <c r="K95" i="19"/>
  <c r="J95" i="19"/>
  <c r="M95" i="19" s="1"/>
  <c r="N95" i="19" s="1"/>
  <c r="K94" i="19"/>
  <c r="J94" i="19"/>
  <c r="M94" i="19" s="1"/>
  <c r="N94" i="19" s="1"/>
  <c r="N93" i="19"/>
  <c r="M93" i="19"/>
  <c r="K93" i="19"/>
  <c r="J93" i="19"/>
  <c r="M92" i="19"/>
  <c r="N92" i="19" s="1"/>
  <c r="K92" i="19"/>
  <c r="J92" i="19"/>
  <c r="K91" i="19"/>
  <c r="J91" i="19"/>
  <c r="M91" i="19" s="1"/>
  <c r="N91" i="19" s="1"/>
  <c r="O90" i="19"/>
  <c r="M90" i="19"/>
  <c r="N90" i="19" s="1"/>
  <c r="K90" i="19"/>
  <c r="J90" i="19"/>
  <c r="K89" i="19"/>
  <c r="M89" i="19" s="1"/>
  <c r="N89" i="19" s="1"/>
  <c r="J89" i="19"/>
  <c r="K88" i="19"/>
  <c r="J88" i="19"/>
  <c r="M88" i="19" s="1"/>
  <c r="N88" i="19" s="1"/>
  <c r="K87" i="19"/>
  <c r="J87" i="19"/>
  <c r="M87" i="19" s="1"/>
  <c r="N87" i="19" s="1"/>
  <c r="K86" i="19"/>
  <c r="J86" i="19"/>
  <c r="M86" i="19" s="1"/>
  <c r="N86" i="19" s="1"/>
  <c r="N85" i="19"/>
  <c r="M85" i="19"/>
  <c r="K85" i="19"/>
  <c r="J85" i="19"/>
  <c r="M84" i="19"/>
  <c r="N84" i="19" s="1"/>
  <c r="K84" i="19"/>
  <c r="J84" i="19"/>
  <c r="K83" i="19"/>
  <c r="J83" i="19"/>
  <c r="M83" i="19" s="1"/>
  <c r="N83" i="19" s="1"/>
  <c r="O82" i="19"/>
  <c r="M82" i="19"/>
  <c r="N82" i="19" s="1"/>
  <c r="K82" i="19"/>
  <c r="J82" i="19"/>
  <c r="K81" i="19"/>
  <c r="M81" i="19" s="1"/>
  <c r="N81" i="19" s="1"/>
  <c r="J81" i="19"/>
  <c r="K80" i="19"/>
  <c r="J80" i="19"/>
  <c r="M80" i="19" s="1"/>
  <c r="N80" i="19" s="1"/>
  <c r="K79" i="19"/>
  <c r="J79" i="19"/>
  <c r="M79" i="19" s="1"/>
  <c r="N79" i="19" s="1"/>
  <c r="K78" i="19"/>
  <c r="J78" i="19"/>
  <c r="M78" i="19" s="1"/>
  <c r="N78" i="19" s="1"/>
  <c r="N77" i="19"/>
  <c r="M77" i="19"/>
  <c r="K77" i="19"/>
  <c r="J77" i="19"/>
  <c r="M76" i="19"/>
  <c r="N76" i="19" s="1"/>
  <c r="K76" i="19"/>
  <c r="J76" i="19"/>
  <c r="K75" i="19"/>
  <c r="J75" i="19"/>
  <c r="M75" i="19" s="1"/>
  <c r="N75" i="19" s="1"/>
  <c r="O74" i="19"/>
  <c r="M74" i="19"/>
  <c r="N74" i="19" s="1"/>
  <c r="K74" i="19"/>
  <c r="J74" i="19"/>
  <c r="K73" i="19"/>
  <c r="M73" i="19" s="1"/>
  <c r="N73" i="19" s="1"/>
  <c r="J73" i="19"/>
  <c r="K72" i="19"/>
  <c r="J72" i="19"/>
  <c r="M72" i="19" s="1"/>
  <c r="N72" i="19" s="1"/>
  <c r="K71" i="19"/>
  <c r="J71" i="19"/>
  <c r="M71" i="19" s="1"/>
  <c r="N71" i="19" s="1"/>
  <c r="K70" i="19"/>
  <c r="J70" i="19"/>
  <c r="M70" i="19" s="1"/>
  <c r="N69" i="19"/>
  <c r="M69" i="19"/>
  <c r="K69" i="19"/>
  <c r="J69" i="19"/>
  <c r="M68" i="19"/>
  <c r="N68" i="19" s="1"/>
  <c r="K68" i="19"/>
  <c r="J68" i="19"/>
  <c r="K67" i="19"/>
  <c r="J67" i="19"/>
  <c r="M67" i="19" s="1"/>
  <c r="N67" i="19" s="1"/>
  <c r="O66" i="19"/>
  <c r="M66" i="19"/>
  <c r="N66" i="19" s="1"/>
  <c r="K66" i="19"/>
  <c r="J66" i="19"/>
  <c r="K65" i="19"/>
  <c r="M65" i="19" s="1"/>
  <c r="N65" i="19" s="1"/>
  <c r="J65" i="19"/>
  <c r="K64" i="19"/>
  <c r="J64" i="19"/>
  <c r="M64" i="19" s="1"/>
  <c r="N64" i="19" s="1"/>
  <c r="K63" i="19"/>
  <c r="J63" i="19"/>
  <c r="M63" i="19" s="1"/>
  <c r="N63" i="19" s="1"/>
  <c r="K62" i="19"/>
  <c r="J62" i="19"/>
  <c r="M62" i="19" s="1"/>
  <c r="N62" i="19" s="1"/>
  <c r="N61" i="19"/>
  <c r="M61" i="19"/>
  <c r="M103" i="19" s="1"/>
  <c r="N103" i="19" s="1"/>
  <c r="K61" i="19"/>
  <c r="J61" i="19"/>
  <c r="M60" i="19"/>
  <c r="N60" i="19" s="1"/>
  <c r="K60" i="19"/>
  <c r="J60" i="19"/>
  <c r="K59" i="19"/>
  <c r="J59" i="19"/>
  <c r="M59" i="19" s="1"/>
  <c r="O58" i="19"/>
  <c r="M58" i="19"/>
  <c r="N58" i="19" s="1"/>
  <c r="K58" i="19"/>
  <c r="J58" i="19"/>
  <c r="K57" i="19"/>
  <c r="M57" i="19" s="1"/>
  <c r="N57" i="19" s="1"/>
  <c r="J57" i="19"/>
  <c r="K56" i="19"/>
  <c r="J56" i="19"/>
  <c r="M56" i="19" s="1"/>
  <c r="N56" i="19" s="1"/>
  <c r="K55" i="19"/>
  <c r="J55" i="19"/>
  <c r="M55" i="19" s="1"/>
  <c r="N55" i="19" s="1"/>
  <c r="K54" i="19"/>
  <c r="J54" i="19"/>
  <c r="M54" i="19" s="1"/>
  <c r="N54" i="19" s="1"/>
  <c r="N53" i="19"/>
  <c r="M53" i="19"/>
  <c r="K53" i="19"/>
  <c r="J53" i="19"/>
  <c r="M52" i="19"/>
  <c r="N52" i="19" s="1"/>
  <c r="K52" i="19"/>
  <c r="J52" i="19"/>
  <c r="K51" i="19"/>
  <c r="J51" i="19"/>
  <c r="M51" i="19" s="1"/>
  <c r="N51" i="19" s="1"/>
  <c r="O50" i="19"/>
  <c r="M50" i="19"/>
  <c r="N50" i="19" s="1"/>
  <c r="K50" i="19"/>
  <c r="J50" i="19"/>
  <c r="K49" i="19"/>
  <c r="M49" i="19" s="1"/>
  <c r="N49" i="19" s="1"/>
  <c r="J49" i="19"/>
  <c r="K48" i="19"/>
  <c r="J48" i="19"/>
  <c r="M48" i="19" s="1"/>
  <c r="N48" i="19" s="1"/>
  <c r="K47" i="19"/>
  <c r="J47" i="19"/>
  <c r="M47" i="19" s="1"/>
  <c r="N47" i="19" s="1"/>
  <c r="K46" i="19"/>
  <c r="J46" i="19"/>
  <c r="M46" i="19" s="1"/>
  <c r="N46" i="19" s="1"/>
  <c r="N45" i="19"/>
  <c r="M45" i="19"/>
  <c r="K45" i="19"/>
  <c r="J45" i="19"/>
  <c r="M44" i="19"/>
  <c r="N44" i="19" s="1"/>
  <c r="K44" i="19"/>
  <c r="J44" i="19"/>
  <c r="K43" i="19"/>
  <c r="J43" i="19"/>
  <c r="M43" i="19" s="1"/>
  <c r="N43" i="19" s="1"/>
  <c r="O42" i="19"/>
  <c r="M42" i="19"/>
  <c r="N42" i="19" s="1"/>
  <c r="K42" i="19"/>
  <c r="J42" i="19"/>
  <c r="K41" i="19"/>
  <c r="M41" i="19" s="1"/>
  <c r="N41" i="19" s="1"/>
  <c r="J41" i="19"/>
  <c r="K40" i="19"/>
  <c r="J40" i="19"/>
  <c r="M40" i="19" s="1"/>
  <c r="N40" i="19" s="1"/>
  <c r="K39" i="19"/>
  <c r="J39" i="19"/>
  <c r="M39" i="19" s="1"/>
  <c r="N39" i="19" s="1"/>
  <c r="K38" i="19"/>
  <c r="J38" i="19"/>
  <c r="M38" i="19" s="1"/>
  <c r="N38" i="19" s="1"/>
  <c r="N37" i="19"/>
  <c r="M37" i="19"/>
  <c r="K37" i="19"/>
  <c r="J37" i="19"/>
  <c r="M36" i="19"/>
  <c r="N36" i="19" s="1"/>
  <c r="K36" i="19"/>
  <c r="J36" i="19"/>
  <c r="K35" i="19"/>
  <c r="J35" i="19"/>
  <c r="M35" i="19" s="1"/>
  <c r="N35" i="19" s="1"/>
  <c r="O34" i="19"/>
  <c r="M34" i="19"/>
  <c r="N34" i="19" s="1"/>
  <c r="K34" i="19"/>
  <c r="J34" i="19"/>
  <c r="K33" i="19"/>
  <c r="M33" i="19" s="1"/>
  <c r="N33" i="19" s="1"/>
  <c r="J33" i="19"/>
  <c r="K32" i="19"/>
  <c r="J32" i="19"/>
  <c r="M32" i="19" s="1"/>
  <c r="N32" i="19" s="1"/>
  <c r="K31" i="19"/>
  <c r="J31" i="19"/>
  <c r="M31" i="19" s="1"/>
  <c r="K30" i="19"/>
  <c r="J30" i="19"/>
  <c r="M30" i="19" s="1"/>
  <c r="N30" i="19" s="1"/>
  <c r="N29" i="19"/>
  <c r="M29" i="19"/>
  <c r="K29" i="19"/>
  <c r="J29" i="19"/>
  <c r="M28" i="19"/>
  <c r="N28" i="19" s="1"/>
  <c r="K28" i="19"/>
  <c r="J28" i="19"/>
  <c r="K27" i="19"/>
  <c r="J27" i="19"/>
  <c r="M27" i="19" s="1"/>
  <c r="O26" i="19"/>
  <c r="M26" i="19"/>
  <c r="N26" i="19" s="1"/>
  <c r="K26" i="19"/>
  <c r="J26" i="19"/>
  <c r="K25" i="19"/>
  <c r="M25" i="19" s="1"/>
  <c r="N25" i="19" s="1"/>
  <c r="J25" i="19"/>
  <c r="K24" i="19"/>
  <c r="J24" i="19"/>
  <c r="M24" i="19" s="1"/>
  <c r="N24" i="19" s="1"/>
  <c r="K23" i="19"/>
  <c r="J23" i="19"/>
  <c r="M23" i="19" s="1"/>
  <c r="N23" i="19" s="1"/>
  <c r="K22" i="19"/>
  <c r="J22" i="19"/>
  <c r="M22" i="19" s="1"/>
  <c r="N21" i="19"/>
  <c r="M21" i="19"/>
  <c r="K21" i="19"/>
  <c r="J21" i="19"/>
  <c r="M20" i="19"/>
  <c r="N20" i="19" s="1"/>
  <c r="K20" i="19"/>
  <c r="J20" i="19"/>
  <c r="K19" i="19"/>
  <c r="J19" i="19"/>
  <c r="M19" i="19" s="1"/>
  <c r="N19" i="19" s="1"/>
  <c r="O18" i="19"/>
  <c r="M18" i="19"/>
  <c r="N18" i="19" s="1"/>
  <c r="K18" i="19"/>
  <c r="J18" i="19"/>
  <c r="K17" i="19"/>
  <c r="M17" i="19" s="1"/>
  <c r="N17" i="19" s="1"/>
  <c r="J17" i="19"/>
  <c r="K16" i="19"/>
  <c r="J16" i="19"/>
  <c r="M16" i="19" s="1"/>
  <c r="N16" i="19" s="1"/>
  <c r="K15" i="19"/>
  <c r="J15" i="19"/>
  <c r="M15" i="19" s="1"/>
  <c r="N15" i="19" s="1"/>
  <c r="K14" i="19"/>
  <c r="J14" i="19"/>
  <c r="M14" i="19" s="1"/>
  <c r="N14" i="19" s="1"/>
  <c r="N13" i="19"/>
  <c r="M13" i="19"/>
  <c r="K13" i="19"/>
  <c r="J13" i="19"/>
  <c r="M12" i="19"/>
  <c r="M105" i="19" s="1"/>
  <c r="N105" i="19" s="1"/>
  <c r="K12" i="19"/>
  <c r="J12" i="19"/>
  <c r="K11" i="19"/>
  <c r="J11" i="19"/>
  <c r="M11" i="19" s="1"/>
  <c r="O10" i="19"/>
  <c r="M10" i="19"/>
  <c r="N10" i="19" s="1"/>
  <c r="K10" i="19"/>
  <c r="J10" i="19"/>
  <c r="K9" i="19"/>
  <c r="M9" i="19" s="1"/>
  <c r="N9" i="19" s="1"/>
  <c r="J9" i="19"/>
  <c r="K8" i="19"/>
  <c r="J8" i="19"/>
  <c r="M8" i="19" s="1"/>
  <c r="O6" i="19"/>
  <c r="O93" i="19" s="1"/>
  <c r="S9" i="17"/>
  <c r="S10" i="17"/>
  <c r="S8" i="17"/>
  <c r="S7" i="17"/>
  <c r="T142" i="17"/>
  <c r="R142" i="17"/>
  <c r="Q142" i="17"/>
  <c r="P142" i="17"/>
  <c r="L142" i="17"/>
  <c r="I142" i="17"/>
  <c r="H142" i="17"/>
  <c r="G142" i="17"/>
  <c r="F142" i="17"/>
  <c r="D142" i="17"/>
  <c r="C142" i="17"/>
  <c r="T141" i="17"/>
  <c r="R141" i="17"/>
  <c r="Q141" i="17"/>
  <c r="P141" i="17"/>
  <c r="L141" i="17"/>
  <c r="I141" i="17"/>
  <c r="H141" i="17"/>
  <c r="G141" i="17"/>
  <c r="F141" i="17"/>
  <c r="D141" i="17"/>
  <c r="C141" i="17"/>
  <c r="T140" i="17"/>
  <c r="R140" i="17"/>
  <c r="Q140" i="17"/>
  <c r="P140" i="17"/>
  <c r="L140" i="17"/>
  <c r="I140" i="17"/>
  <c r="H140" i="17"/>
  <c r="G140" i="17"/>
  <c r="F140" i="17"/>
  <c r="D140" i="17"/>
  <c r="C140" i="17"/>
  <c r="T139" i="17"/>
  <c r="R139" i="17"/>
  <c r="Q139" i="17"/>
  <c r="P139" i="17"/>
  <c r="L139" i="17"/>
  <c r="I139" i="17"/>
  <c r="H139" i="17"/>
  <c r="G139" i="17"/>
  <c r="F139" i="17"/>
  <c r="D139" i="17"/>
  <c r="C139" i="17"/>
  <c r="T138" i="17"/>
  <c r="R138" i="17"/>
  <c r="Q138" i="17"/>
  <c r="P138" i="17"/>
  <c r="L138" i="17"/>
  <c r="I138" i="17"/>
  <c r="H138" i="17"/>
  <c r="G138" i="17"/>
  <c r="F138" i="17"/>
  <c r="D138" i="17"/>
  <c r="C138" i="17"/>
  <c r="T137" i="17"/>
  <c r="R137" i="17"/>
  <c r="Q137" i="17"/>
  <c r="P137" i="17"/>
  <c r="L137" i="17"/>
  <c r="I137" i="17"/>
  <c r="H137" i="17"/>
  <c r="G137" i="17"/>
  <c r="F137" i="17"/>
  <c r="D137" i="17"/>
  <c r="C137" i="17"/>
  <c r="T136" i="17"/>
  <c r="R136" i="17"/>
  <c r="Q136" i="17"/>
  <c r="P136" i="17"/>
  <c r="L136" i="17"/>
  <c r="I136" i="17"/>
  <c r="H136" i="17"/>
  <c r="G136" i="17"/>
  <c r="F136" i="17"/>
  <c r="D136" i="17"/>
  <c r="C136" i="17"/>
  <c r="T135" i="17"/>
  <c r="R135" i="17"/>
  <c r="Q135" i="17"/>
  <c r="P135" i="17"/>
  <c r="L135" i="17"/>
  <c r="I135" i="17"/>
  <c r="H135" i="17"/>
  <c r="G135" i="17"/>
  <c r="F135" i="17"/>
  <c r="D135" i="17"/>
  <c r="C135" i="17"/>
  <c r="T134" i="17"/>
  <c r="R134" i="17"/>
  <c r="Q134" i="17"/>
  <c r="P134" i="17"/>
  <c r="L134" i="17"/>
  <c r="I134" i="17"/>
  <c r="H134" i="17"/>
  <c r="G134" i="17"/>
  <c r="F134" i="17"/>
  <c r="D134" i="17"/>
  <c r="C134" i="17"/>
  <c r="T133" i="17"/>
  <c r="R133" i="17"/>
  <c r="Q133" i="17"/>
  <c r="P133" i="17"/>
  <c r="L133" i="17"/>
  <c r="I133" i="17"/>
  <c r="H133" i="17"/>
  <c r="G133" i="17"/>
  <c r="F133" i="17"/>
  <c r="D133" i="17"/>
  <c r="C133" i="17"/>
  <c r="T132" i="17"/>
  <c r="R132" i="17"/>
  <c r="Q132" i="17"/>
  <c r="P132" i="17"/>
  <c r="L132" i="17"/>
  <c r="I132" i="17"/>
  <c r="H132" i="17"/>
  <c r="G132" i="17"/>
  <c r="F132" i="17"/>
  <c r="D132" i="17"/>
  <c r="C132" i="17"/>
  <c r="T131" i="17"/>
  <c r="R131" i="17"/>
  <c r="Q131" i="17"/>
  <c r="P131" i="17"/>
  <c r="L131" i="17"/>
  <c r="I131" i="17"/>
  <c r="H131" i="17"/>
  <c r="G131" i="17"/>
  <c r="F131" i="17"/>
  <c r="D131" i="17"/>
  <c r="C131" i="17"/>
  <c r="T130" i="17"/>
  <c r="R130" i="17"/>
  <c r="Q130" i="17"/>
  <c r="P130" i="17"/>
  <c r="L130" i="17"/>
  <c r="I130" i="17"/>
  <c r="H130" i="17"/>
  <c r="G130" i="17"/>
  <c r="F130" i="17"/>
  <c r="D130" i="17"/>
  <c r="C130" i="17"/>
  <c r="T129" i="17"/>
  <c r="R129" i="17"/>
  <c r="Q129" i="17"/>
  <c r="P129" i="17"/>
  <c r="L129" i="17"/>
  <c r="I129" i="17"/>
  <c r="H129" i="17"/>
  <c r="G129" i="17"/>
  <c r="F129" i="17"/>
  <c r="D129" i="17"/>
  <c r="C129" i="17"/>
  <c r="T128" i="17"/>
  <c r="R128" i="17"/>
  <c r="Q128" i="17"/>
  <c r="P128" i="17"/>
  <c r="L128" i="17"/>
  <c r="I128" i="17"/>
  <c r="H128" i="17"/>
  <c r="G128" i="17"/>
  <c r="F128" i="17"/>
  <c r="D128" i="17"/>
  <c r="C128" i="17"/>
  <c r="T127" i="17"/>
  <c r="R127" i="17"/>
  <c r="Q127" i="17"/>
  <c r="P127" i="17"/>
  <c r="L127" i="17"/>
  <c r="I127" i="17"/>
  <c r="H127" i="17"/>
  <c r="G127" i="17"/>
  <c r="F127" i="17"/>
  <c r="D127" i="17"/>
  <c r="C127" i="17"/>
  <c r="T126" i="17"/>
  <c r="R126" i="17"/>
  <c r="Q126" i="17"/>
  <c r="P126" i="17"/>
  <c r="L126" i="17"/>
  <c r="I126" i="17"/>
  <c r="H126" i="17"/>
  <c r="G126" i="17"/>
  <c r="F126" i="17"/>
  <c r="D126" i="17"/>
  <c r="C126" i="17"/>
  <c r="T125" i="17"/>
  <c r="R125" i="17"/>
  <c r="Q125" i="17"/>
  <c r="P125" i="17"/>
  <c r="L125" i="17"/>
  <c r="I125" i="17"/>
  <c r="H125" i="17"/>
  <c r="G125" i="17"/>
  <c r="F125" i="17"/>
  <c r="D125" i="17"/>
  <c r="C125" i="17"/>
  <c r="T124" i="17"/>
  <c r="R124" i="17"/>
  <c r="Q124" i="17"/>
  <c r="P124" i="17"/>
  <c r="L124" i="17"/>
  <c r="I124" i="17"/>
  <c r="H124" i="17"/>
  <c r="G124" i="17"/>
  <c r="F124" i="17"/>
  <c r="D124" i="17"/>
  <c r="C124" i="17"/>
  <c r="T123" i="17"/>
  <c r="R123" i="17"/>
  <c r="Q123" i="17"/>
  <c r="P123" i="17"/>
  <c r="L123" i="17"/>
  <c r="I123" i="17"/>
  <c r="H123" i="17"/>
  <c r="G123" i="17"/>
  <c r="F123" i="17"/>
  <c r="D123" i="17"/>
  <c r="C123" i="17"/>
  <c r="T122" i="17"/>
  <c r="R122" i="17"/>
  <c r="Q122" i="17"/>
  <c r="P122" i="17"/>
  <c r="L122" i="17"/>
  <c r="I122" i="17"/>
  <c r="H122" i="17"/>
  <c r="G122" i="17"/>
  <c r="F122" i="17"/>
  <c r="D122" i="17"/>
  <c r="C122" i="17"/>
  <c r="T121" i="17"/>
  <c r="R121" i="17"/>
  <c r="Q121" i="17"/>
  <c r="P121" i="17"/>
  <c r="L121" i="17"/>
  <c r="I121" i="17"/>
  <c r="H121" i="17"/>
  <c r="G121" i="17"/>
  <c r="F121" i="17"/>
  <c r="D121" i="17"/>
  <c r="C121" i="17"/>
  <c r="T120" i="17"/>
  <c r="R120" i="17"/>
  <c r="Q120" i="17"/>
  <c r="P120" i="17"/>
  <c r="L120" i="17"/>
  <c r="I120" i="17"/>
  <c r="H120" i="17"/>
  <c r="G120" i="17"/>
  <c r="F120" i="17"/>
  <c r="D120" i="17"/>
  <c r="C120" i="17"/>
  <c r="T119" i="17"/>
  <c r="R119" i="17"/>
  <c r="Q119" i="17"/>
  <c r="P119" i="17"/>
  <c r="L119" i="17"/>
  <c r="I119" i="17"/>
  <c r="H119" i="17"/>
  <c r="G119" i="17"/>
  <c r="F119" i="17"/>
  <c r="D119" i="17"/>
  <c r="C119" i="17"/>
  <c r="T118" i="17"/>
  <c r="R118" i="17"/>
  <c r="Q118" i="17"/>
  <c r="P118" i="17"/>
  <c r="L118" i="17"/>
  <c r="I118" i="17"/>
  <c r="H118" i="17"/>
  <c r="G118" i="17"/>
  <c r="F118" i="17"/>
  <c r="D118" i="17"/>
  <c r="C118" i="17"/>
  <c r="T117" i="17"/>
  <c r="R117" i="17"/>
  <c r="Q117" i="17"/>
  <c r="P117" i="17"/>
  <c r="L117" i="17"/>
  <c r="I117" i="17"/>
  <c r="H117" i="17"/>
  <c r="G117" i="17"/>
  <c r="F117" i="17"/>
  <c r="D117" i="17"/>
  <c r="C117" i="17"/>
  <c r="T116" i="17"/>
  <c r="R116" i="17"/>
  <c r="Q116" i="17"/>
  <c r="P116" i="17"/>
  <c r="L116" i="17"/>
  <c r="I116" i="17"/>
  <c r="H116" i="17"/>
  <c r="G116" i="17"/>
  <c r="F116" i="17"/>
  <c r="D116" i="17"/>
  <c r="C116" i="17"/>
  <c r="T115" i="17"/>
  <c r="R115" i="17"/>
  <c r="Q115" i="17"/>
  <c r="P115" i="17"/>
  <c r="L115" i="17"/>
  <c r="I115" i="17"/>
  <c r="H115" i="17"/>
  <c r="G115" i="17"/>
  <c r="F115" i="17"/>
  <c r="D115" i="17"/>
  <c r="C115" i="17"/>
  <c r="T114" i="17"/>
  <c r="R114" i="17"/>
  <c r="Q114" i="17"/>
  <c r="P114" i="17"/>
  <c r="L114" i="17"/>
  <c r="I114" i="17"/>
  <c r="H114" i="17"/>
  <c r="G114" i="17"/>
  <c r="F114" i="17"/>
  <c r="D114" i="17"/>
  <c r="C114" i="17"/>
  <c r="T113" i="17"/>
  <c r="R113" i="17"/>
  <c r="Q113" i="17"/>
  <c r="P113" i="17"/>
  <c r="L113" i="17"/>
  <c r="I113" i="17"/>
  <c r="H113" i="17"/>
  <c r="G113" i="17"/>
  <c r="F113" i="17"/>
  <c r="D113" i="17"/>
  <c r="C113" i="17"/>
  <c r="T112" i="17"/>
  <c r="R112" i="17"/>
  <c r="Q112" i="17"/>
  <c r="P112" i="17"/>
  <c r="L112" i="17"/>
  <c r="I112" i="17"/>
  <c r="H112" i="17"/>
  <c r="G112" i="17"/>
  <c r="F112" i="17"/>
  <c r="D112" i="17"/>
  <c r="C112" i="17"/>
  <c r="T111" i="17"/>
  <c r="R111" i="17"/>
  <c r="Q111" i="17"/>
  <c r="P111" i="17"/>
  <c r="L111" i="17"/>
  <c r="I111" i="17"/>
  <c r="H111" i="17"/>
  <c r="G111" i="17"/>
  <c r="F111" i="17"/>
  <c r="D111" i="17"/>
  <c r="C111" i="17"/>
  <c r="T110" i="17"/>
  <c r="R110" i="17"/>
  <c r="Q110" i="17"/>
  <c r="P110" i="17"/>
  <c r="L110" i="17"/>
  <c r="I110" i="17"/>
  <c r="H110" i="17"/>
  <c r="G110" i="17"/>
  <c r="F110" i="17"/>
  <c r="D110" i="17"/>
  <c r="C110" i="17"/>
  <c r="T109" i="17"/>
  <c r="R109" i="17"/>
  <c r="Q109" i="17"/>
  <c r="P109" i="17"/>
  <c r="L109" i="17"/>
  <c r="I109" i="17"/>
  <c r="H109" i="17"/>
  <c r="G109" i="17"/>
  <c r="F109" i="17"/>
  <c r="D109" i="17"/>
  <c r="C109" i="17"/>
  <c r="T108" i="17"/>
  <c r="R108" i="17"/>
  <c r="Q108" i="17"/>
  <c r="P108" i="17"/>
  <c r="L108" i="17"/>
  <c r="I108" i="17"/>
  <c r="H108" i="17"/>
  <c r="G108" i="17"/>
  <c r="F108" i="17"/>
  <c r="D108" i="17"/>
  <c r="C108" i="17"/>
  <c r="T107" i="17"/>
  <c r="R107" i="17"/>
  <c r="Q107" i="17"/>
  <c r="P107" i="17"/>
  <c r="L107" i="17"/>
  <c r="I107" i="17"/>
  <c r="H107" i="17"/>
  <c r="G107" i="17"/>
  <c r="F107" i="17"/>
  <c r="D107" i="17"/>
  <c r="C107" i="17"/>
  <c r="T106" i="17"/>
  <c r="R106" i="17"/>
  <c r="Q106" i="17"/>
  <c r="P106" i="17"/>
  <c r="L106" i="17"/>
  <c r="I106" i="17"/>
  <c r="H106" i="17"/>
  <c r="G106" i="17"/>
  <c r="F106" i="17"/>
  <c r="D106" i="17"/>
  <c r="C106" i="17"/>
  <c r="T105" i="17"/>
  <c r="R105" i="17"/>
  <c r="Q105" i="17"/>
  <c r="P105" i="17"/>
  <c r="L105" i="17"/>
  <c r="I105" i="17"/>
  <c r="H105" i="17"/>
  <c r="G105" i="17"/>
  <c r="F105" i="17"/>
  <c r="D105" i="17"/>
  <c r="C105" i="17"/>
  <c r="T104" i="17"/>
  <c r="R104" i="17"/>
  <c r="Q104" i="17"/>
  <c r="P104" i="17"/>
  <c r="L104" i="17"/>
  <c r="I104" i="17"/>
  <c r="H104" i="17"/>
  <c r="G104" i="17"/>
  <c r="F104" i="17"/>
  <c r="D104" i="17"/>
  <c r="C104" i="17"/>
  <c r="T103" i="17"/>
  <c r="R103" i="17"/>
  <c r="Q103" i="17"/>
  <c r="P103" i="17"/>
  <c r="L103" i="17"/>
  <c r="I103" i="17"/>
  <c r="H103" i="17"/>
  <c r="G103" i="17"/>
  <c r="F103" i="17"/>
  <c r="D103" i="17"/>
  <c r="C103" i="17"/>
  <c r="T102" i="17"/>
  <c r="R102" i="17"/>
  <c r="Q102" i="17"/>
  <c r="P102" i="17"/>
  <c r="L102" i="17"/>
  <c r="I102" i="17"/>
  <c r="H102" i="17"/>
  <c r="G102" i="17"/>
  <c r="F102" i="17"/>
  <c r="D102" i="17"/>
  <c r="C102" i="17"/>
  <c r="T101" i="17"/>
  <c r="R101" i="17"/>
  <c r="Q101" i="17"/>
  <c r="P101" i="17"/>
  <c r="L101" i="17"/>
  <c r="I101" i="17"/>
  <c r="H101" i="17"/>
  <c r="G101" i="17"/>
  <c r="F101" i="17"/>
  <c r="D101" i="17"/>
  <c r="C101" i="17"/>
  <c r="T100" i="17"/>
  <c r="R100" i="17"/>
  <c r="Q100" i="17"/>
  <c r="P100" i="17"/>
  <c r="L100" i="17"/>
  <c r="I100" i="17"/>
  <c r="H100" i="17"/>
  <c r="G100" i="17"/>
  <c r="F100" i="17"/>
  <c r="D100" i="17"/>
  <c r="C100" i="17"/>
  <c r="T99" i="17"/>
  <c r="R99" i="17"/>
  <c r="Q99" i="17"/>
  <c r="P99" i="17"/>
  <c r="L99" i="17"/>
  <c r="I99" i="17"/>
  <c r="H99" i="17"/>
  <c r="G99" i="17"/>
  <c r="F99" i="17"/>
  <c r="D99" i="17"/>
  <c r="C99" i="17"/>
  <c r="T98" i="17"/>
  <c r="R98" i="17"/>
  <c r="Q98" i="17"/>
  <c r="P98" i="17"/>
  <c r="L98" i="17"/>
  <c r="I98" i="17"/>
  <c r="H98" i="17"/>
  <c r="G98" i="17"/>
  <c r="F98" i="17"/>
  <c r="D98" i="17"/>
  <c r="C98" i="17"/>
  <c r="T97" i="17"/>
  <c r="R97" i="17"/>
  <c r="Q97" i="17"/>
  <c r="P97" i="17"/>
  <c r="L97" i="17"/>
  <c r="I97" i="17"/>
  <c r="H97" i="17"/>
  <c r="G97" i="17"/>
  <c r="F97" i="17"/>
  <c r="D97" i="17"/>
  <c r="C97" i="17"/>
  <c r="T96" i="17"/>
  <c r="R96" i="17"/>
  <c r="Q96" i="17"/>
  <c r="P96" i="17"/>
  <c r="L96" i="17"/>
  <c r="I96" i="17"/>
  <c r="H96" i="17"/>
  <c r="G96" i="17"/>
  <c r="F96" i="17"/>
  <c r="D96" i="17"/>
  <c r="C96" i="17"/>
  <c r="T95" i="17"/>
  <c r="R95" i="17"/>
  <c r="Q95" i="17"/>
  <c r="P95" i="17"/>
  <c r="L95" i="17"/>
  <c r="I95" i="17"/>
  <c r="H95" i="17"/>
  <c r="G95" i="17"/>
  <c r="F95" i="17"/>
  <c r="D95" i="17"/>
  <c r="C95" i="17"/>
  <c r="T94" i="17"/>
  <c r="R94" i="17"/>
  <c r="Q94" i="17"/>
  <c r="P94" i="17"/>
  <c r="L94" i="17"/>
  <c r="I94" i="17"/>
  <c r="H94" i="17"/>
  <c r="G94" i="17"/>
  <c r="F94" i="17"/>
  <c r="D94" i="17"/>
  <c r="C94" i="17"/>
  <c r="T93" i="17"/>
  <c r="R93" i="17"/>
  <c r="Q93" i="17"/>
  <c r="P93" i="17"/>
  <c r="L93" i="17"/>
  <c r="I93" i="17"/>
  <c r="H93" i="17"/>
  <c r="G93" i="17"/>
  <c r="F93" i="17"/>
  <c r="D93" i="17"/>
  <c r="C93" i="17"/>
  <c r="T92" i="17"/>
  <c r="R92" i="17"/>
  <c r="Q92" i="17"/>
  <c r="P92" i="17"/>
  <c r="L92" i="17"/>
  <c r="I92" i="17"/>
  <c r="H92" i="17"/>
  <c r="G92" i="17"/>
  <c r="F92" i="17"/>
  <c r="D92" i="17"/>
  <c r="C92" i="17"/>
  <c r="T91" i="17"/>
  <c r="R91" i="17"/>
  <c r="Q91" i="17"/>
  <c r="P91" i="17"/>
  <c r="L91" i="17"/>
  <c r="I91" i="17"/>
  <c r="H91" i="17"/>
  <c r="G91" i="17"/>
  <c r="F91" i="17"/>
  <c r="D91" i="17"/>
  <c r="C91" i="17"/>
  <c r="T90" i="17"/>
  <c r="R90" i="17"/>
  <c r="Q90" i="17"/>
  <c r="P90" i="17"/>
  <c r="L90" i="17"/>
  <c r="I90" i="17"/>
  <c r="H90" i="17"/>
  <c r="G90" i="17"/>
  <c r="F90" i="17"/>
  <c r="D90" i="17"/>
  <c r="C90" i="17"/>
  <c r="T89" i="17"/>
  <c r="R89" i="17"/>
  <c r="Q89" i="17"/>
  <c r="P89" i="17"/>
  <c r="L89" i="17"/>
  <c r="I89" i="17"/>
  <c r="H89" i="17"/>
  <c r="G89" i="17"/>
  <c r="F89" i="17"/>
  <c r="D89" i="17"/>
  <c r="C89" i="17"/>
  <c r="T88" i="17"/>
  <c r="R88" i="17"/>
  <c r="Q88" i="17"/>
  <c r="P88" i="17"/>
  <c r="L88" i="17"/>
  <c r="I88" i="17"/>
  <c r="H88" i="17"/>
  <c r="G88" i="17"/>
  <c r="F88" i="17"/>
  <c r="D88" i="17"/>
  <c r="C88" i="17"/>
  <c r="T87" i="17"/>
  <c r="R87" i="17"/>
  <c r="Q87" i="17"/>
  <c r="P87" i="17"/>
  <c r="L87" i="17"/>
  <c r="I87" i="17"/>
  <c r="H87" i="17"/>
  <c r="G87" i="17"/>
  <c r="F87" i="17"/>
  <c r="D87" i="17"/>
  <c r="C87" i="17"/>
  <c r="T86" i="17"/>
  <c r="R86" i="17"/>
  <c r="Q86" i="17"/>
  <c r="P86" i="17"/>
  <c r="L86" i="17"/>
  <c r="I86" i="17"/>
  <c r="H86" i="17"/>
  <c r="G86" i="17"/>
  <c r="F86" i="17"/>
  <c r="D86" i="17"/>
  <c r="C86" i="17"/>
  <c r="T85" i="17"/>
  <c r="R85" i="17"/>
  <c r="Q85" i="17"/>
  <c r="P85" i="17"/>
  <c r="L85" i="17"/>
  <c r="I85" i="17"/>
  <c r="H85" i="17"/>
  <c r="G85" i="17"/>
  <c r="F85" i="17"/>
  <c r="D85" i="17"/>
  <c r="C85" i="17"/>
  <c r="T84" i="17"/>
  <c r="R84" i="17"/>
  <c r="Q84" i="17"/>
  <c r="P84" i="17"/>
  <c r="L84" i="17"/>
  <c r="I84" i="17"/>
  <c r="H84" i="17"/>
  <c r="G84" i="17"/>
  <c r="F84" i="17"/>
  <c r="D84" i="17"/>
  <c r="C84" i="17"/>
  <c r="T83" i="17"/>
  <c r="R83" i="17"/>
  <c r="Q83" i="17"/>
  <c r="P83" i="17"/>
  <c r="L83" i="17"/>
  <c r="I83" i="17"/>
  <c r="H83" i="17"/>
  <c r="G83" i="17"/>
  <c r="F83" i="17"/>
  <c r="D83" i="17"/>
  <c r="C83" i="17"/>
  <c r="T82" i="17"/>
  <c r="R82" i="17"/>
  <c r="Q82" i="17"/>
  <c r="P82" i="17"/>
  <c r="L82" i="17"/>
  <c r="I82" i="17"/>
  <c r="H82" i="17"/>
  <c r="G82" i="17"/>
  <c r="F82" i="17"/>
  <c r="D82" i="17"/>
  <c r="C82" i="17"/>
  <c r="T81" i="17"/>
  <c r="R81" i="17"/>
  <c r="Q81" i="17"/>
  <c r="P81" i="17"/>
  <c r="L81" i="17"/>
  <c r="I81" i="17"/>
  <c r="H81" i="17"/>
  <c r="G81" i="17"/>
  <c r="F81" i="17"/>
  <c r="D81" i="17"/>
  <c r="C81" i="17"/>
  <c r="T80" i="17"/>
  <c r="R80" i="17"/>
  <c r="Q80" i="17"/>
  <c r="P80" i="17"/>
  <c r="L80" i="17"/>
  <c r="I80" i="17"/>
  <c r="H80" i="17"/>
  <c r="G80" i="17"/>
  <c r="F80" i="17"/>
  <c r="D80" i="17"/>
  <c r="C80" i="17"/>
  <c r="T79" i="17"/>
  <c r="R79" i="17"/>
  <c r="Q79" i="17"/>
  <c r="P79" i="17"/>
  <c r="L79" i="17"/>
  <c r="I79" i="17"/>
  <c r="H79" i="17"/>
  <c r="G79" i="17"/>
  <c r="F79" i="17"/>
  <c r="D79" i="17"/>
  <c r="C79" i="17"/>
  <c r="T78" i="17"/>
  <c r="R78" i="17"/>
  <c r="Q78" i="17"/>
  <c r="P78" i="17"/>
  <c r="L78" i="17"/>
  <c r="I78" i="17"/>
  <c r="H78" i="17"/>
  <c r="G78" i="17"/>
  <c r="F78" i="17"/>
  <c r="D78" i="17"/>
  <c r="C78" i="17"/>
  <c r="T77" i="17"/>
  <c r="R77" i="17"/>
  <c r="Q77" i="17"/>
  <c r="P77" i="17"/>
  <c r="L77" i="17"/>
  <c r="I77" i="17"/>
  <c r="H77" i="17"/>
  <c r="G77" i="17"/>
  <c r="F77" i="17"/>
  <c r="D77" i="17"/>
  <c r="C77" i="17"/>
  <c r="T76" i="17"/>
  <c r="R76" i="17"/>
  <c r="Q76" i="17"/>
  <c r="P76" i="17"/>
  <c r="L76" i="17"/>
  <c r="I76" i="17"/>
  <c r="H76" i="17"/>
  <c r="G76" i="17"/>
  <c r="F76" i="17"/>
  <c r="D76" i="17"/>
  <c r="C76" i="17"/>
  <c r="T75" i="17"/>
  <c r="R75" i="17"/>
  <c r="Q75" i="17"/>
  <c r="P75" i="17"/>
  <c r="L75" i="17"/>
  <c r="I75" i="17"/>
  <c r="H75" i="17"/>
  <c r="G75" i="17"/>
  <c r="F75" i="17"/>
  <c r="D75" i="17"/>
  <c r="C75" i="17"/>
  <c r="T74" i="17"/>
  <c r="R74" i="17"/>
  <c r="Q74" i="17"/>
  <c r="P74" i="17"/>
  <c r="L74" i="17"/>
  <c r="I74" i="17"/>
  <c r="H74" i="17"/>
  <c r="G74" i="17"/>
  <c r="F74" i="17"/>
  <c r="D74" i="17"/>
  <c r="C74" i="17"/>
  <c r="T73" i="17"/>
  <c r="R73" i="17"/>
  <c r="Q73" i="17"/>
  <c r="P73" i="17"/>
  <c r="L73" i="17"/>
  <c r="I73" i="17"/>
  <c r="H73" i="17"/>
  <c r="G73" i="17"/>
  <c r="F73" i="17"/>
  <c r="D73" i="17"/>
  <c r="C73" i="17"/>
  <c r="T72" i="17"/>
  <c r="R72" i="17"/>
  <c r="Q72" i="17"/>
  <c r="P72" i="17"/>
  <c r="L72" i="17"/>
  <c r="I72" i="17"/>
  <c r="H72" i="17"/>
  <c r="G72" i="17"/>
  <c r="F72" i="17"/>
  <c r="D72" i="17"/>
  <c r="C72" i="17"/>
  <c r="T71" i="17"/>
  <c r="R71" i="17"/>
  <c r="Q71" i="17"/>
  <c r="P71" i="17"/>
  <c r="L71" i="17"/>
  <c r="I71" i="17"/>
  <c r="H71" i="17"/>
  <c r="G71" i="17"/>
  <c r="F71" i="17"/>
  <c r="D71" i="17"/>
  <c r="C71" i="17"/>
  <c r="T70" i="17"/>
  <c r="R70" i="17"/>
  <c r="Q70" i="17"/>
  <c r="P70" i="17"/>
  <c r="L70" i="17"/>
  <c r="I70" i="17"/>
  <c r="H70" i="17"/>
  <c r="G70" i="17"/>
  <c r="F70" i="17"/>
  <c r="D70" i="17"/>
  <c r="C70" i="17"/>
  <c r="T69" i="17"/>
  <c r="R69" i="17"/>
  <c r="Q69" i="17"/>
  <c r="P69" i="17"/>
  <c r="L69" i="17"/>
  <c r="I69" i="17"/>
  <c r="H69" i="17"/>
  <c r="G69" i="17"/>
  <c r="F69" i="17"/>
  <c r="D69" i="17"/>
  <c r="C69" i="17"/>
  <c r="T68" i="17"/>
  <c r="R68" i="17"/>
  <c r="Q68" i="17"/>
  <c r="P68" i="17"/>
  <c r="L68" i="17"/>
  <c r="I68" i="17"/>
  <c r="H68" i="17"/>
  <c r="G68" i="17"/>
  <c r="F68" i="17"/>
  <c r="D68" i="17"/>
  <c r="C68" i="17"/>
  <c r="T67" i="17"/>
  <c r="R67" i="17"/>
  <c r="Q67" i="17"/>
  <c r="P67" i="17"/>
  <c r="L67" i="17"/>
  <c r="I67" i="17"/>
  <c r="H67" i="17"/>
  <c r="G67" i="17"/>
  <c r="F67" i="17"/>
  <c r="D67" i="17"/>
  <c r="C67" i="17"/>
  <c r="T66" i="17"/>
  <c r="R66" i="17"/>
  <c r="Q66" i="17"/>
  <c r="P66" i="17"/>
  <c r="L66" i="17"/>
  <c r="I66" i="17"/>
  <c r="H66" i="17"/>
  <c r="G66" i="17"/>
  <c r="F66" i="17"/>
  <c r="D66" i="17"/>
  <c r="C66" i="17"/>
  <c r="T65" i="17"/>
  <c r="R65" i="17"/>
  <c r="Q65" i="17"/>
  <c r="P65" i="17"/>
  <c r="L65" i="17"/>
  <c r="I65" i="17"/>
  <c r="H65" i="17"/>
  <c r="G65" i="17"/>
  <c r="F65" i="17"/>
  <c r="D65" i="17"/>
  <c r="C65" i="17"/>
  <c r="T64" i="17"/>
  <c r="R64" i="17"/>
  <c r="Q64" i="17"/>
  <c r="P64" i="17"/>
  <c r="L64" i="17"/>
  <c r="I64" i="17"/>
  <c r="H64" i="17"/>
  <c r="G64" i="17"/>
  <c r="F64" i="17"/>
  <c r="D64" i="17"/>
  <c r="C64" i="17"/>
  <c r="T63" i="17"/>
  <c r="R63" i="17"/>
  <c r="Q63" i="17"/>
  <c r="P63" i="17"/>
  <c r="L63" i="17"/>
  <c r="I63" i="17"/>
  <c r="H63" i="17"/>
  <c r="G63" i="17"/>
  <c r="F63" i="17"/>
  <c r="D63" i="17"/>
  <c r="C63" i="17"/>
  <c r="T62" i="17"/>
  <c r="R62" i="17"/>
  <c r="Q62" i="17"/>
  <c r="P62" i="17"/>
  <c r="L62" i="17"/>
  <c r="I62" i="17"/>
  <c r="H62" i="17"/>
  <c r="G62" i="17"/>
  <c r="F62" i="17"/>
  <c r="D62" i="17"/>
  <c r="C62" i="17"/>
  <c r="T61" i="17"/>
  <c r="R61" i="17"/>
  <c r="Q61" i="17"/>
  <c r="P61" i="17"/>
  <c r="L61" i="17"/>
  <c r="I61" i="17"/>
  <c r="H61" i="17"/>
  <c r="G61" i="17"/>
  <c r="F61" i="17"/>
  <c r="D61" i="17"/>
  <c r="C61" i="17"/>
  <c r="T60" i="17"/>
  <c r="R60" i="17"/>
  <c r="Q60" i="17"/>
  <c r="P60" i="17"/>
  <c r="L60" i="17"/>
  <c r="I60" i="17"/>
  <c r="H60" i="17"/>
  <c r="G60" i="17"/>
  <c r="F60" i="17"/>
  <c r="D60" i="17"/>
  <c r="C60" i="17"/>
  <c r="T59" i="17"/>
  <c r="R59" i="17"/>
  <c r="Q59" i="17"/>
  <c r="P59" i="17"/>
  <c r="L59" i="17"/>
  <c r="I59" i="17"/>
  <c r="H59" i="17"/>
  <c r="G59" i="17"/>
  <c r="F59" i="17"/>
  <c r="D59" i="17"/>
  <c r="C59" i="17"/>
  <c r="T58" i="17"/>
  <c r="R58" i="17"/>
  <c r="Q58" i="17"/>
  <c r="P58" i="17"/>
  <c r="L58" i="17"/>
  <c r="I58" i="17"/>
  <c r="H58" i="17"/>
  <c r="G58" i="17"/>
  <c r="F58" i="17"/>
  <c r="D58" i="17"/>
  <c r="C58" i="17"/>
  <c r="T57" i="17"/>
  <c r="R57" i="17"/>
  <c r="Q57" i="17"/>
  <c r="P57" i="17"/>
  <c r="L57" i="17"/>
  <c r="I57" i="17"/>
  <c r="H57" i="17"/>
  <c r="G57" i="17"/>
  <c r="F57" i="17"/>
  <c r="D57" i="17"/>
  <c r="C57" i="17"/>
  <c r="T56" i="17"/>
  <c r="R56" i="17"/>
  <c r="Q56" i="17"/>
  <c r="P56" i="17"/>
  <c r="L56" i="17"/>
  <c r="I56" i="17"/>
  <c r="H56" i="17"/>
  <c r="G56" i="17"/>
  <c r="F56" i="17"/>
  <c r="D56" i="17"/>
  <c r="C56" i="17"/>
  <c r="T55" i="17"/>
  <c r="R55" i="17"/>
  <c r="Q55" i="17"/>
  <c r="P55" i="17"/>
  <c r="L55" i="17"/>
  <c r="I55" i="17"/>
  <c r="H55" i="17"/>
  <c r="G55" i="17"/>
  <c r="F55" i="17"/>
  <c r="D55" i="17"/>
  <c r="C55" i="17"/>
  <c r="T54" i="17"/>
  <c r="R54" i="17"/>
  <c r="Q54" i="17"/>
  <c r="P54" i="17"/>
  <c r="L54" i="17"/>
  <c r="I54" i="17"/>
  <c r="H54" i="17"/>
  <c r="G54" i="17"/>
  <c r="F54" i="17"/>
  <c r="D54" i="17"/>
  <c r="C54" i="17"/>
  <c r="T53" i="17"/>
  <c r="R53" i="17"/>
  <c r="Q53" i="17"/>
  <c r="P53" i="17"/>
  <c r="L53" i="17"/>
  <c r="I53" i="17"/>
  <c r="H53" i="17"/>
  <c r="G53" i="17"/>
  <c r="F53" i="17"/>
  <c r="D53" i="17"/>
  <c r="C53" i="17"/>
  <c r="T52" i="17"/>
  <c r="R52" i="17"/>
  <c r="Q52" i="17"/>
  <c r="P52" i="17"/>
  <c r="L52" i="17"/>
  <c r="I52" i="17"/>
  <c r="H52" i="17"/>
  <c r="G52" i="17"/>
  <c r="F52" i="17"/>
  <c r="D52" i="17"/>
  <c r="C52" i="17"/>
  <c r="T51" i="17"/>
  <c r="R51" i="17"/>
  <c r="Q51" i="17"/>
  <c r="P51" i="17"/>
  <c r="L51" i="17"/>
  <c r="I51" i="17"/>
  <c r="H51" i="17"/>
  <c r="G51" i="17"/>
  <c r="F51" i="17"/>
  <c r="D51" i="17"/>
  <c r="C51" i="17"/>
  <c r="T50" i="17"/>
  <c r="R50" i="17"/>
  <c r="Q50" i="17"/>
  <c r="P50" i="17"/>
  <c r="L50" i="17"/>
  <c r="I50" i="17"/>
  <c r="H50" i="17"/>
  <c r="G50" i="17"/>
  <c r="F50" i="17"/>
  <c r="D50" i="17"/>
  <c r="C50" i="17"/>
  <c r="T49" i="17"/>
  <c r="R49" i="17"/>
  <c r="Q49" i="17"/>
  <c r="P49" i="17"/>
  <c r="L49" i="17"/>
  <c r="I49" i="17"/>
  <c r="H49" i="17"/>
  <c r="G49" i="17"/>
  <c r="F49" i="17"/>
  <c r="D49" i="17"/>
  <c r="C49" i="17"/>
  <c r="T48" i="17"/>
  <c r="R48" i="17"/>
  <c r="Q48" i="17"/>
  <c r="P48" i="17"/>
  <c r="L48" i="17"/>
  <c r="I48" i="17"/>
  <c r="H48" i="17"/>
  <c r="G48" i="17"/>
  <c r="F48" i="17"/>
  <c r="D48" i="17"/>
  <c r="C48" i="17"/>
  <c r="T47" i="17"/>
  <c r="R47" i="17"/>
  <c r="Q47" i="17"/>
  <c r="P47" i="17"/>
  <c r="L47" i="17"/>
  <c r="I47" i="17"/>
  <c r="H47" i="17"/>
  <c r="G47" i="17"/>
  <c r="F47" i="17"/>
  <c r="D47" i="17"/>
  <c r="C47" i="17"/>
  <c r="T46" i="17"/>
  <c r="R46" i="17"/>
  <c r="Q46" i="17"/>
  <c r="P46" i="17"/>
  <c r="L46" i="17"/>
  <c r="I46" i="17"/>
  <c r="H46" i="17"/>
  <c r="G46" i="17"/>
  <c r="F46" i="17"/>
  <c r="D46" i="17"/>
  <c r="C46" i="17"/>
  <c r="T45" i="17"/>
  <c r="R45" i="17"/>
  <c r="Q45" i="17"/>
  <c r="P45" i="17"/>
  <c r="L45" i="17"/>
  <c r="I45" i="17"/>
  <c r="H45" i="17"/>
  <c r="G45" i="17"/>
  <c r="F45" i="17"/>
  <c r="D45" i="17"/>
  <c r="C45" i="17"/>
  <c r="T44" i="17"/>
  <c r="R44" i="17"/>
  <c r="Q44" i="17"/>
  <c r="P44" i="17"/>
  <c r="L44" i="17"/>
  <c r="I44" i="17"/>
  <c r="H44" i="17"/>
  <c r="G44" i="17"/>
  <c r="F44" i="17"/>
  <c r="D44" i="17"/>
  <c r="C44" i="17"/>
  <c r="T43" i="17"/>
  <c r="R43" i="17"/>
  <c r="Q43" i="17"/>
  <c r="P43" i="17"/>
  <c r="L43" i="17"/>
  <c r="I43" i="17"/>
  <c r="H43" i="17"/>
  <c r="G43" i="17"/>
  <c r="F43" i="17"/>
  <c r="D43" i="17"/>
  <c r="C43" i="17"/>
  <c r="T42" i="17"/>
  <c r="R42" i="17"/>
  <c r="Q42" i="17"/>
  <c r="P42" i="17"/>
  <c r="L42" i="17"/>
  <c r="I42" i="17"/>
  <c r="H42" i="17"/>
  <c r="G42" i="17"/>
  <c r="F42" i="17"/>
  <c r="D42" i="17"/>
  <c r="C42" i="17"/>
  <c r="T41" i="17"/>
  <c r="R41" i="17"/>
  <c r="Q41" i="17"/>
  <c r="P41" i="17"/>
  <c r="L41" i="17"/>
  <c r="I41" i="17"/>
  <c r="H41" i="17"/>
  <c r="G41" i="17"/>
  <c r="F41" i="17"/>
  <c r="D41" i="17"/>
  <c r="C41" i="17"/>
  <c r="T40" i="17"/>
  <c r="R40" i="17"/>
  <c r="Q40" i="17"/>
  <c r="P40" i="17"/>
  <c r="L40" i="17"/>
  <c r="I40" i="17"/>
  <c r="H40" i="17"/>
  <c r="G40" i="17"/>
  <c r="F40" i="17"/>
  <c r="D40" i="17"/>
  <c r="C40" i="17"/>
  <c r="T39" i="17"/>
  <c r="R39" i="17"/>
  <c r="Q39" i="17"/>
  <c r="P39" i="17"/>
  <c r="L39" i="17"/>
  <c r="I39" i="17"/>
  <c r="H39" i="17"/>
  <c r="G39" i="17"/>
  <c r="F39" i="17"/>
  <c r="D39" i="17"/>
  <c r="C39" i="17"/>
  <c r="T38" i="17"/>
  <c r="R38" i="17"/>
  <c r="Q38" i="17"/>
  <c r="P38" i="17"/>
  <c r="L38" i="17"/>
  <c r="I38" i="17"/>
  <c r="H38" i="17"/>
  <c r="G38" i="17"/>
  <c r="F38" i="17"/>
  <c r="D38" i="17"/>
  <c r="C38" i="17"/>
  <c r="T37" i="17"/>
  <c r="R37" i="17"/>
  <c r="Q37" i="17"/>
  <c r="P37" i="17"/>
  <c r="L37" i="17"/>
  <c r="I37" i="17"/>
  <c r="H37" i="17"/>
  <c r="G37" i="17"/>
  <c r="F37" i="17"/>
  <c r="D37" i="17"/>
  <c r="C37" i="17"/>
  <c r="T36" i="17"/>
  <c r="R36" i="17"/>
  <c r="Q36" i="17"/>
  <c r="P36" i="17"/>
  <c r="L36" i="17"/>
  <c r="I36" i="17"/>
  <c r="H36" i="17"/>
  <c r="G36" i="17"/>
  <c r="F36" i="17"/>
  <c r="D36" i="17"/>
  <c r="C36" i="17"/>
  <c r="T35" i="17"/>
  <c r="R35" i="17"/>
  <c r="Q35" i="17"/>
  <c r="P35" i="17"/>
  <c r="L35" i="17"/>
  <c r="I35" i="17"/>
  <c r="H35" i="17"/>
  <c r="G35" i="17"/>
  <c r="F35" i="17"/>
  <c r="D35" i="17"/>
  <c r="C35" i="17"/>
  <c r="T34" i="17"/>
  <c r="R34" i="17"/>
  <c r="Q34" i="17"/>
  <c r="P34" i="17"/>
  <c r="L34" i="17"/>
  <c r="I34" i="17"/>
  <c r="H34" i="17"/>
  <c r="G34" i="17"/>
  <c r="F34" i="17"/>
  <c r="D34" i="17"/>
  <c r="C34" i="17"/>
  <c r="T33" i="17"/>
  <c r="R33" i="17"/>
  <c r="Q33" i="17"/>
  <c r="P33" i="17"/>
  <c r="L33" i="17"/>
  <c r="I33" i="17"/>
  <c r="H33" i="17"/>
  <c r="G33" i="17"/>
  <c r="F33" i="17"/>
  <c r="D33" i="17"/>
  <c r="C33" i="17"/>
  <c r="T32" i="17"/>
  <c r="R32" i="17"/>
  <c r="Q32" i="17"/>
  <c r="P32" i="17"/>
  <c r="L32" i="17"/>
  <c r="I32" i="17"/>
  <c r="H32" i="17"/>
  <c r="G32" i="17"/>
  <c r="F32" i="17"/>
  <c r="D32" i="17"/>
  <c r="C32" i="17"/>
  <c r="T31" i="17"/>
  <c r="R31" i="17"/>
  <c r="Q31" i="17"/>
  <c r="P31" i="17"/>
  <c r="L31" i="17"/>
  <c r="I31" i="17"/>
  <c r="H31" i="17"/>
  <c r="G31" i="17"/>
  <c r="F31" i="17"/>
  <c r="D31" i="17"/>
  <c r="C31" i="17"/>
  <c r="T30" i="17"/>
  <c r="R30" i="17"/>
  <c r="Q30" i="17"/>
  <c r="P30" i="17"/>
  <c r="L30" i="17"/>
  <c r="I30" i="17"/>
  <c r="H30" i="17"/>
  <c r="G30" i="17"/>
  <c r="F30" i="17"/>
  <c r="D30" i="17"/>
  <c r="C30" i="17"/>
  <c r="T29" i="17"/>
  <c r="R29" i="17"/>
  <c r="Q29" i="17"/>
  <c r="P29" i="17"/>
  <c r="L29" i="17"/>
  <c r="I29" i="17"/>
  <c r="H29" i="17"/>
  <c r="G29" i="17"/>
  <c r="F29" i="17"/>
  <c r="D29" i="17"/>
  <c r="C29" i="17"/>
  <c r="T28" i="17"/>
  <c r="R28" i="17"/>
  <c r="Q28" i="17"/>
  <c r="P28" i="17"/>
  <c r="L28" i="17"/>
  <c r="I28" i="17"/>
  <c r="H28" i="17"/>
  <c r="G28" i="17"/>
  <c r="F28" i="17"/>
  <c r="D28" i="17"/>
  <c r="C28" i="17"/>
  <c r="T27" i="17"/>
  <c r="R27" i="17"/>
  <c r="Q27" i="17"/>
  <c r="P27" i="17"/>
  <c r="L27" i="17"/>
  <c r="I27" i="17"/>
  <c r="H27" i="17"/>
  <c r="G27" i="17"/>
  <c r="F27" i="17"/>
  <c r="D27" i="17"/>
  <c r="C27" i="17"/>
  <c r="T26" i="17"/>
  <c r="R26" i="17"/>
  <c r="Q26" i="17"/>
  <c r="P26" i="17"/>
  <c r="L26" i="17"/>
  <c r="I26" i="17"/>
  <c r="H26" i="17"/>
  <c r="G26" i="17"/>
  <c r="F26" i="17"/>
  <c r="D26" i="17"/>
  <c r="C26" i="17"/>
  <c r="T25" i="17"/>
  <c r="R25" i="17"/>
  <c r="Q25" i="17"/>
  <c r="P25" i="17"/>
  <c r="L25" i="17"/>
  <c r="I25" i="17"/>
  <c r="H25" i="17"/>
  <c r="G25" i="17"/>
  <c r="F25" i="17"/>
  <c r="D25" i="17"/>
  <c r="C25" i="17"/>
  <c r="T24" i="17"/>
  <c r="R24" i="17"/>
  <c r="Q24" i="17"/>
  <c r="P24" i="17"/>
  <c r="L24" i="17"/>
  <c r="I24" i="17"/>
  <c r="H24" i="17"/>
  <c r="G24" i="17"/>
  <c r="F24" i="17"/>
  <c r="D24" i="17"/>
  <c r="C24" i="17"/>
  <c r="T23" i="17"/>
  <c r="R23" i="17"/>
  <c r="Q23" i="17"/>
  <c r="P23" i="17"/>
  <c r="L23" i="17"/>
  <c r="I23" i="17"/>
  <c r="H23" i="17"/>
  <c r="G23" i="17"/>
  <c r="F23" i="17"/>
  <c r="D23" i="17"/>
  <c r="C23" i="17"/>
  <c r="T22" i="17"/>
  <c r="R22" i="17"/>
  <c r="Q22" i="17"/>
  <c r="P22" i="17"/>
  <c r="L22" i="17"/>
  <c r="I22" i="17"/>
  <c r="H22" i="17"/>
  <c r="G22" i="17"/>
  <c r="F22" i="17"/>
  <c r="D22" i="17"/>
  <c r="C22" i="17"/>
  <c r="T21" i="17"/>
  <c r="R21" i="17"/>
  <c r="Q21" i="17"/>
  <c r="P21" i="17"/>
  <c r="L21" i="17"/>
  <c r="I21" i="17"/>
  <c r="H21" i="17"/>
  <c r="G21" i="17"/>
  <c r="F21" i="17"/>
  <c r="D21" i="17"/>
  <c r="C21" i="17"/>
  <c r="T20" i="17"/>
  <c r="R20" i="17"/>
  <c r="Q20" i="17"/>
  <c r="P20" i="17"/>
  <c r="L20" i="17"/>
  <c r="I20" i="17"/>
  <c r="H20" i="17"/>
  <c r="G20" i="17"/>
  <c r="F20" i="17"/>
  <c r="D20" i="17"/>
  <c r="C20" i="17"/>
  <c r="T19" i="17"/>
  <c r="R19" i="17"/>
  <c r="Q19" i="17"/>
  <c r="P19" i="17"/>
  <c r="L19" i="17"/>
  <c r="I19" i="17"/>
  <c r="H19" i="17"/>
  <c r="G19" i="17"/>
  <c r="F19" i="17"/>
  <c r="D19" i="17"/>
  <c r="C19" i="17"/>
  <c r="T18" i="17"/>
  <c r="R18" i="17"/>
  <c r="Q18" i="17"/>
  <c r="P18" i="17"/>
  <c r="L18" i="17"/>
  <c r="I18" i="17"/>
  <c r="H18" i="17"/>
  <c r="G18" i="17"/>
  <c r="F18" i="17"/>
  <c r="D18" i="17"/>
  <c r="C18" i="17"/>
  <c r="T17" i="17"/>
  <c r="R17" i="17"/>
  <c r="Q17" i="17"/>
  <c r="P17" i="17"/>
  <c r="L17" i="17"/>
  <c r="I17" i="17"/>
  <c r="H17" i="17"/>
  <c r="G17" i="17"/>
  <c r="F17" i="17"/>
  <c r="D17" i="17"/>
  <c r="C17" i="17"/>
  <c r="T16" i="17"/>
  <c r="R16" i="17"/>
  <c r="Q16" i="17"/>
  <c r="P16" i="17"/>
  <c r="L16" i="17"/>
  <c r="I16" i="17"/>
  <c r="H16" i="17"/>
  <c r="G16" i="17"/>
  <c r="F16" i="17"/>
  <c r="D16" i="17"/>
  <c r="C16" i="17"/>
  <c r="T15" i="17"/>
  <c r="R15" i="17"/>
  <c r="Q15" i="17"/>
  <c r="P15" i="17"/>
  <c r="L15" i="17"/>
  <c r="I15" i="17"/>
  <c r="H15" i="17"/>
  <c r="G15" i="17"/>
  <c r="F15" i="17"/>
  <c r="D15" i="17"/>
  <c r="C15" i="17"/>
  <c r="T14" i="17"/>
  <c r="R14" i="17"/>
  <c r="Q14" i="17"/>
  <c r="P14" i="17"/>
  <c r="L14" i="17"/>
  <c r="I14" i="17"/>
  <c r="H14" i="17"/>
  <c r="G14" i="17"/>
  <c r="F14" i="17"/>
  <c r="D14" i="17"/>
  <c r="C14" i="17"/>
  <c r="T13" i="17"/>
  <c r="R13" i="17"/>
  <c r="Q13" i="17"/>
  <c r="P13" i="17"/>
  <c r="L13" i="17"/>
  <c r="I13" i="17"/>
  <c r="H13" i="17"/>
  <c r="G13" i="17"/>
  <c r="F13" i="17"/>
  <c r="D13" i="17"/>
  <c r="C13" i="17"/>
  <c r="T12" i="17"/>
  <c r="R12" i="17"/>
  <c r="Q12" i="17"/>
  <c r="P12" i="17"/>
  <c r="L12" i="17"/>
  <c r="I12" i="17"/>
  <c r="H12" i="17"/>
  <c r="G12" i="17"/>
  <c r="F12" i="17"/>
  <c r="D12" i="17"/>
  <c r="C12" i="17"/>
  <c r="T11" i="17"/>
  <c r="R11" i="17"/>
  <c r="Q11" i="17"/>
  <c r="P11" i="17"/>
  <c r="L11" i="17"/>
  <c r="I11" i="17"/>
  <c r="H11" i="17"/>
  <c r="G11" i="17"/>
  <c r="F11" i="17"/>
  <c r="D11" i="17"/>
  <c r="C11" i="17"/>
  <c r="T10" i="17"/>
  <c r="R10" i="17"/>
  <c r="Q10" i="17"/>
  <c r="P10" i="17"/>
  <c r="L10" i="17"/>
  <c r="I10" i="17"/>
  <c r="H10" i="17"/>
  <c r="G10" i="17"/>
  <c r="F10" i="17"/>
  <c r="D10" i="17"/>
  <c r="C10" i="17"/>
  <c r="T9" i="17"/>
  <c r="R9" i="17"/>
  <c r="Q9" i="17"/>
  <c r="P9" i="17"/>
  <c r="L9" i="17"/>
  <c r="I9" i="17"/>
  <c r="H9" i="17"/>
  <c r="G9" i="17"/>
  <c r="F9" i="17"/>
  <c r="D9" i="17"/>
  <c r="C9" i="17"/>
  <c r="T8" i="17"/>
  <c r="R8" i="17"/>
  <c r="Q8" i="17"/>
  <c r="P8" i="17"/>
  <c r="L8" i="17"/>
  <c r="I8" i="17"/>
  <c r="H8" i="17"/>
  <c r="G8" i="17"/>
  <c r="F8" i="17"/>
  <c r="D8" i="17"/>
  <c r="C8" i="17"/>
  <c r="T7" i="17"/>
  <c r="R7" i="17"/>
  <c r="Q7" i="17"/>
  <c r="P7" i="17"/>
  <c r="O7" i="17"/>
  <c r="N7" i="17"/>
  <c r="M7" i="17"/>
  <c r="L7" i="17"/>
  <c r="K7" i="17"/>
  <c r="J7" i="17"/>
  <c r="I7" i="17"/>
  <c r="H7" i="17"/>
  <c r="G7" i="17"/>
  <c r="F7" i="17"/>
  <c r="D7" i="17"/>
  <c r="N5" i="17"/>
  <c r="K144" i="16"/>
  <c r="K142" i="17" s="1"/>
  <c r="J144" i="16"/>
  <c r="J142" i="17" s="1"/>
  <c r="K143" i="16"/>
  <c r="K141" i="17" s="1"/>
  <c r="J143" i="16"/>
  <c r="J141" i="17" s="1"/>
  <c r="K142" i="16"/>
  <c r="K140" i="17" s="1"/>
  <c r="J142" i="16"/>
  <c r="K141" i="16"/>
  <c r="K139" i="17" s="1"/>
  <c r="J141" i="16"/>
  <c r="J139" i="17" s="1"/>
  <c r="K140" i="16"/>
  <c r="K138" i="17" s="1"/>
  <c r="J140" i="16"/>
  <c r="J138" i="17" s="1"/>
  <c r="K139" i="16"/>
  <c r="K137" i="17" s="1"/>
  <c r="J139" i="16"/>
  <c r="J137" i="17" s="1"/>
  <c r="K138" i="16"/>
  <c r="K136" i="17" s="1"/>
  <c r="J138" i="16"/>
  <c r="J136" i="17" s="1"/>
  <c r="K137" i="16"/>
  <c r="K135" i="17" s="1"/>
  <c r="J137" i="16"/>
  <c r="K136" i="16"/>
  <c r="K134" i="17" s="1"/>
  <c r="J136" i="16"/>
  <c r="J134" i="17" s="1"/>
  <c r="K135" i="16"/>
  <c r="K133" i="17" s="1"/>
  <c r="J135" i="16"/>
  <c r="J133" i="17" s="1"/>
  <c r="K134" i="16"/>
  <c r="K132" i="17" s="1"/>
  <c r="J134" i="16"/>
  <c r="K133" i="16"/>
  <c r="K131" i="17" s="1"/>
  <c r="J133" i="16"/>
  <c r="J131" i="17" s="1"/>
  <c r="K132" i="16"/>
  <c r="K130" i="17" s="1"/>
  <c r="J132" i="16"/>
  <c r="J130" i="17" s="1"/>
  <c r="K131" i="16"/>
  <c r="K129" i="17" s="1"/>
  <c r="J131" i="16"/>
  <c r="J129" i="17" s="1"/>
  <c r="K130" i="16"/>
  <c r="K128" i="17" s="1"/>
  <c r="J130" i="16"/>
  <c r="J128" i="17" s="1"/>
  <c r="K129" i="16"/>
  <c r="K127" i="17" s="1"/>
  <c r="J129" i="16"/>
  <c r="K128" i="16"/>
  <c r="K126" i="17" s="1"/>
  <c r="J128" i="16"/>
  <c r="J126" i="17" s="1"/>
  <c r="K127" i="16"/>
  <c r="K125" i="17" s="1"/>
  <c r="J127" i="16"/>
  <c r="J125" i="17" s="1"/>
  <c r="K126" i="16"/>
  <c r="K124" i="17" s="1"/>
  <c r="J126" i="16"/>
  <c r="K125" i="16"/>
  <c r="K123" i="17" s="1"/>
  <c r="J125" i="16"/>
  <c r="J123" i="17" s="1"/>
  <c r="K124" i="16"/>
  <c r="K122" i="17" s="1"/>
  <c r="J124" i="16"/>
  <c r="J122" i="17" s="1"/>
  <c r="K123" i="16"/>
  <c r="K121" i="17" s="1"/>
  <c r="J123" i="16"/>
  <c r="J121" i="17" s="1"/>
  <c r="K122" i="16"/>
  <c r="K120" i="17" s="1"/>
  <c r="J122" i="16"/>
  <c r="J120" i="17" s="1"/>
  <c r="K121" i="16"/>
  <c r="K119" i="17" s="1"/>
  <c r="J121" i="16"/>
  <c r="K120" i="16"/>
  <c r="K118" i="17" s="1"/>
  <c r="J120" i="16"/>
  <c r="J118" i="17" s="1"/>
  <c r="K119" i="16"/>
  <c r="K117" i="17" s="1"/>
  <c r="J119" i="16"/>
  <c r="J117" i="17" s="1"/>
  <c r="K118" i="16"/>
  <c r="K116" i="17" s="1"/>
  <c r="J118" i="16"/>
  <c r="K117" i="16"/>
  <c r="K115" i="17" s="1"/>
  <c r="J117" i="16"/>
  <c r="J115" i="17" s="1"/>
  <c r="K116" i="16"/>
  <c r="K114" i="17" s="1"/>
  <c r="J116" i="16"/>
  <c r="J114" i="17" s="1"/>
  <c r="K115" i="16"/>
  <c r="K113" i="17" s="1"/>
  <c r="J115" i="16"/>
  <c r="J113" i="17" s="1"/>
  <c r="K114" i="16"/>
  <c r="K112" i="17" s="1"/>
  <c r="J114" i="16"/>
  <c r="J112" i="17" s="1"/>
  <c r="K113" i="16"/>
  <c r="K111" i="17" s="1"/>
  <c r="J113" i="16"/>
  <c r="K112" i="16"/>
  <c r="K110" i="17" s="1"/>
  <c r="J112" i="16"/>
  <c r="J110" i="17" s="1"/>
  <c r="K111" i="16"/>
  <c r="K109" i="17" s="1"/>
  <c r="J111" i="16"/>
  <c r="J109" i="17" s="1"/>
  <c r="K110" i="16"/>
  <c r="K108" i="17" s="1"/>
  <c r="J110" i="16"/>
  <c r="K109" i="16"/>
  <c r="K107" i="17" s="1"/>
  <c r="J109" i="16"/>
  <c r="J107" i="17" s="1"/>
  <c r="K108" i="16"/>
  <c r="K106" i="17" s="1"/>
  <c r="J108" i="16"/>
  <c r="J106" i="17" s="1"/>
  <c r="K107" i="16"/>
  <c r="K105" i="17" s="1"/>
  <c r="J107" i="16"/>
  <c r="J105" i="17" s="1"/>
  <c r="K106" i="16"/>
  <c r="K104" i="17" s="1"/>
  <c r="J106" i="16"/>
  <c r="J104" i="17" s="1"/>
  <c r="K105" i="16"/>
  <c r="K103" i="17" s="1"/>
  <c r="J105" i="16"/>
  <c r="K104" i="16"/>
  <c r="K102" i="17" s="1"/>
  <c r="J104" i="16"/>
  <c r="J102" i="17" s="1"/>
  <c r="K103" i="16"/>
  <c r="K101" i="17" s="1"/>
  <c r="J103" i="16"/>
  <c r="J101" i="17" s="1"/>
  <c r="K102" i="16"/>
  <c r="K100" i="17" s="1"/>
  <c r="J102" i="16"/>
  <c r="K101" i="16"/>
  <c r="K99" i="17" s="1"/>
  <c r="J101" i="16"/>
  <c r="J99" i="17" s="1"/>
  <c r="K100" i="16"/>
  <c r="K98" i="17" s="1"/>
  <c r="J100" i="16"/>
  <c r="J98" i="17" s="1"/>
  <c r="K99" i="16"/>
  <c r="K97" i="17" s="1"/>
  <c r="J99" i="16"/>
  <c r="J97" i="17" s="1"/>
  <c r="K96" i="16"/>
  <c r="K96" i="17" s="1"/>
  <c r="J96" i="16"/>
  <c r="J96" i="17" s="1"/>
  <c r="K95" i="16"/>
  <c r="K95" i="17" s="1"/>
  <c r="J95" i="16"/>
  <c r="K94" i="16"/>
  <c r="K94" i="17" s="1"/>
  <c r="J94" i="16"/>
  <c r="J94" i="17" s="1"/>
  <c r="K93" i="16"/>
  <c r="K93" i="17" s="1"/>
  <c r="J93" i="16"/>
  <c r="J93" i="17" s="1"/>
  <c r="K92" i="16"/>
  <c r="K92" i="17" s="1"/>
  <c r="J92" i="16"/>
  <c r="J92" i="17" s="1"/>
  <c r="K91" i="16"/>
  <c r="K91" i="17" s="1"/>
  <c r="J91" i="16"/>
  <c r="J91" i="17" s="1"/>
  <c r="K90" i="16"/>
  <c r="K90" i="17" s="1"/>
  <c r="J90" i="16"/>
  <c r="K89" i="16"/>
  <c r="K89" i="17" s="1"/>
  <c r="J89" i="16"/>
  <c r="J89" i="17" s="1"/>
  <c r="K88" i="16"/>
  <c r="K88" i="17" s="1"/>
  <c r="J88" i="16"/>
  <c r="J88" i="17" s="1"/>
  <c r="K87" i="16"/>
  <c r="K87" i="17" s="1"/>
  <c r="J87" i="16"/>
  <c r="K86" i="16"/>
  <c r="K86" i="17" s="1"/>
  <c r="J86" i="16"/>
  <c r="J86" i="17" s="1"/>
  <c r="K85" i="16"/>
  <c r="K85" i="17" s="1"/>
  <c r="J85" i="16"/>
  <c r="J85" i="17" s="1"/>
  <c r="K84" i="16"/>
  <c r="K84" i="17" s="1"/>
  <c r="J84" i="16"/>
  <c r="J84" i="17" s="1"/>
  <c r="K83" i="16"/>
  <c r="K83" i="17" s="1"/>
  <c r="J83" i="16"/>
  <c r="J83" i="17" s="1"/>
  <c r="K82" i="16"/>
  <c r="K82" i="17" s="1"/>
  <c r="J82" i="16"/>
  <c r="K81" i="16"/>
  <c r="K81" i="17" s="1"/>
  <c r="J81" i="16"/>
  <c r="J81" i="17" s="1"/>
  <c r="K80" i="16"/>
  <c r="K80" i="17" s="1"/>
  <c r="J80" i="16"/>
  <c r="J80" i="17" s="1"/>
  <c r="K79" i="16"/>
  <c r="K79" i="17" s="1"/>
  <c r="J79" i="16"/>
  <c r="K78" i="16"/>
  <c r="K78" i="17" s="1"/>
  <c r="J78" i="16"/>
  <c r="J78" i="17" s="1"/>
  <c r="K77" i="16"/>
  <c r="K77" i="17" s="1"/>
  <c r="J77" i="16"/>
  <c r="K76" i="16"/>
  <c r="K76" i="17" s="1"/>
  <c r="J76" i="16"/>
  <c r="J76" i="17" s="1"/>
  <c r="K75" i="16"/>
  <c r="K75" i="17" s="1"/>
  <c r="J75" i="16"/>
  <c r="J75" i="17" s="1"/>
  <c r="K74" i="16"/>
  <c r="K74" i="17" s="1"/>
  <c r="J74" i="16"/>
  <c r="K73" i="16"/>
  <c r="K73" i="17" s="1"/>
  <c r="J73" i="16"/>
  <c r="J73" i="17" s="1"/>
  <c r="K72" i="16"/>
  <c r="K72" i="17" s="1"/>
  <c r="J72" i="16"/>
  <c r="J72" i="17" s="1"/>
  <c r="K71" i="16"/>
  <c r="K71" i="17" s="1"/>
  <c r="J71" i="16"/>
  <c r="K70" i="16"/>
  <c r="K70" i="17" s="1"/>
  <c r="J70" i="16"/>
  <c r="J70" i="17" s="1"/>
  <c r="K69" i="16"/>
  <c r="K69" i="17" s="1"/>
  <c r="J69" i="16"/>
  <c r="K68" i="16"/>
  <c r="K68" i="17" s="1"/>
  <c r="J68" i="16"/>
  <c r="J68" i="17" s="1"/>
  <c r="K67" i="16"/>
  <c r="K67" i="17" s="1"/>
  <c r="J67" i="16"/>
  <c r="J67" i="17" s="1"/>
  <c r="K66" i="16"/>
  <c r="K66" i="17" s="1"/>
  <c r="J66" i="16"/>
  <c r="K65" i="16"/>
  <c r="K65" i="17" s="1"/>
  <c r="J65" i="16"/>
  <c r="J65" i="17" s="1"/>
  <c r="K64" i="16"/>
  <c r="K64" i="17" s="1"/>
  <c r="J64" i="16"/>
  <c r="J64" i="17" s="1"/>
  <c r="K63" i="16"/>
  <c r="K63" i="17" s="1"/>
  <c r="J63" i="16"/>
  <c r="K62" i="16"/>
  <c r="K62" i="17" s="1"/>
  <c r="J62" i="16"/>
  <c r="K61" i="16"/>
  <c r="K61" i="17" s="1"/>
  <c r="J61" i="16"/>
  <c r="K60" i="16"/>
  <c r="K60" i="17" s="1"/>
  <c r="J60" i="16"/>
  <c r="J60" i="17" s="1"/>
  <c r="K59" i="16"/>
  <c r="K59" i="17" s="1"/>
  <c r="J59" i="16"/>
  <c r="J59" i="17" s="1"/>
  <c r="K58" i="16"/>
  <c r="K58" i="17" s="1"/>
  <c r="J58" i="16"/>
  <c r="K57" i="16"/>
  <c r="K57" i="17" s="1"/>
  <c r="J57" i="16"/>
  <c r="J57" i="17" s="1"/>
  <c r="K56" i="16"/>
  <c r="K56" i="17" s="1"/>
  <c r="J56" i="16"/>
  <c r="J56" i="17" s="1"/>
  <c r="K55" i="16"/>
  <c r="K55" i="17" s="1"/>
  <c r="J55" i="16"/>
  <c r="K54" i="16"/>
  <c r="K54" i="17" s="1"/>
  <c r="J54" i="16"/>
  <c r="J54" i="17" s="1"/>
  <c r="K53" i="16"/>
  <c r="K53" i="17" s="1"/>
  <c r="J53" i="16"/>
  <c r="K52" i="16"/>
  <c r="K52" i="17" s="1"/>
  <c r="J52" i="16"/>
  <c r="J52" i="17" s="1"/>
  <c r="K51" i="16"/>
  <c r="K51" i="17" s="1"/>
  <c r="J51" i="16"/>
  <c r="J51" i="17" s="1"/>
  <c r="K50" i="16"/>
  <c r="K50" i="17" s="1"/>
  <c r="J50" i="16"/>
  <c r="K49" i="16"/>
  <c r="K49" i="17" s="1"/>
  <c r="J49" i="16"/>
  <c r="J49" i="17" s="1"/>
  <c r="K48" i="16"/>
  <c r="K48" i="17" s="1"/>
  <c r="J48" i="16"/>
  <c r="J48" i="17" s="1"/>
  <c r="K47" i="16"/>
  <c r="K47" i="17" s="1"/>
  <c r="J47" i="16"/>
  <c r="K46" i="16"/>
  <c r="K46" i="17" s="1"/>
  <c r="J46" i="16"/>
  <c r="J46" i="17" s="1"/>
  <c r="K45" i="16"/>
  <c r="K45" i="17" s="1"/>
  <c r="J45" i="16"/>
  <c r="K44" i="16"/>
  <c r="K44" i="17" s="1"/>
  <c r="J44" i="16"/>
  <c r="J44" i="17" s="1"/>
  <c r="K43" i="16"/>
  <c r="K43" i="17" s="1"/>
  <c r="J43" i="16"/>
  <c r="J43" i="17" s="1"/>
  <c r="K42" i="16"/>
  <c r="K42" i="17" s="1"/>
  <c r="J42" i="16"/>
  <c r="K41" i="16"/>
  <c r="K41" i="17" s="1"/>
  <c r="J41" i="16"/>
  <c r="J41" i="17" s="1"/>
  <c r="K40" i="16"/>
  <c r="K40" i="17" s="1"/>
  <c r="J40" i="16"/>
  <c r="J40" i="17" s="1"/>
  <c r="K39" i="16"/>
  <c r="K39" i="17" s="1"/>
  <c r="J39" i="16"/>
  <c r="K38" i="16"/>
  <c r="K38" i="17" s="1"/>
  <c r="J38" i="16"/>
  <c r="J38" i="17" s="1"/>
  <c r="K37" i="16"/>
  <c r="K37" i="17" s="1"/>
  <c r="J37" i="16"/>
  <c r="K36" i="16"/>
  <c r="K36" i="17" s="1"/>
  <c r="J36" i="16"/>
  <c r="J36" i="17" s="1"/>
  <c r="K35" i="16"/>
  <c r="K35" i="17" s="1"/>
  <c r="J35" i="16"/>
  <c r="J35" i="17" s="1"/>
  <c r="K34" i="16"/>
  <c r="K34" i="17" s="1"/>
  <c r="J34" i="16"/>
  <c r="K33" i="16"/>
  <c r="K33" i="17" s="1"/>
  <c r="J33" i="16"/>
  <c r="J33" i="17" s="1"/>
  <c r="K32" i="16"/>
  <c r="K32" i="17" s="1"/>
  <c r="J32" i="16"/>
  <c r="J32" i="17" s="1"/>
  <c r="K31" i="16"/>
  <c r="K31" i="17" s="1"/>
  <c r="J31" i="16"/>
  <c r="K30" i="16"/>
  <c r="K30" i="17" s="1"/>
  <c r="J30" i="16"/>
  <c r="J30" i="17" s="1"/>
  <c r="K29" i="16"/>
  <c r="K29" i="17" s="1"/>
  <c r="J29" i="16"/>
  <c r="K28" i="16"/>
  <c r="K28" i="17" s="1"/>
  <c r="J28" i="16"/>
  <c r="J28" i="17" s="1"/>
  <c r="K27" i="16"/>
  <c r="K27" i="17" s="1"/>
  <c r="J27" i="16"/>
  <c r="J27" i="17" s="1"/>
  <c r="K26" i="16"/>
  <c r="K26" i="17" s="1"/>
  <c r="J26" i="16"/>
  <c r="K25" i="16"/>
  <c r="K25" i="17" s="1"/>
  <c r="J25" i="16"/>
  <c r="J25" i="17" s="1"/>
  <c r="K24" i="16"/>
  <c r="K24" i="17" s="1"/>
  <c r="J24" i="16"/>
  <c r="K23" i="16"/>
  <c r="K23" i="17" s="1"/>
  <c r="J23" i="16"/>
  <c r="K22" i="16"/>
  <c r="K22" i="17" s="1"/>
  <c r="J22" i="16"/>
  <c r="K21" i="16"/>
  <c r="K21" i="17" s="1"/>
  <c r="J21" i="16"/>
  <c r="K20" i="16"/>
  <c r="K20" i="17" s="1"/>
  <c r="J20" i="16"/>
  <c r="J20" i="17" s="1"/>
  <c r="K19" i="16"/>
  <c r="K19" i="17" s="1"/>
  <c r="J19" i="16"/>
  <c r="J19" i="17" s="1"/>
  <c r="K18" i="16"/>
  <c r="K18" i="17" s="1"/>
  <c r="J18" i="16"/>
  <c r="K17" i="16"/>
  <c r="K17" i="17" s="1"/>
  <c r="J17" i="16"/>
  <c r="K16" i="16"/>
  <c r="K16" i="17" s="1"/>
  <c r="J16" i="16"/>
  <c r="K15" i="16"/>
  <c r="K15" i="17" s="1"/>
  <c r="J15" i="16"/>
  <c r="K14" i="16"/>
  <c r="K14" i="17" s="1"/>
  <c r="J14" i="16"/>
  <c r="J14" i="17" s="1"/>
  <c r="K13" i="16"/>
  <c r="K13" i="17" s="1"/>
  <c r="J13" i="16"/>
  <c r="K12" i="16"/>
  <c r="K12" i="17" s="1"/>
  <c r="J12" i="16"/>
  <c r="J12" i="17" s="1"/>
  <c r="K11" i="16"/>
  <c r="K11" i="17" s="1"/>
  <c r="J11" i="16"/>
  <c r="J11" i="17" s="1"/>
  <c r="K10" i="16"/>
  <c r="K10" i="17" s="1"/>
  <c r="J10" i="16"/>
  <c r="K9" i="16"/>
  <c r="K9" i="17" s="1"/>
  <c r="J9" i="16"/>
  <c r="K8" i="16"/>
  <c r="K8" i="17" s="1"/>
  <c r="J8" i="16"/>
  <c r="O6" i="16"/>
  <c r="O142" i="16" s="1"/>
  <c r="O140" i="17" s="1"/>
  <c r="O102" i="16" l="1"/>
  <c r="O100" i="17" s="1"/>
  <c r="O110" i="16"/>
  <c r="O108" i="17" s="1"/>
  <c r="O118" i="16"/>
  <c r="O116" i="17" s="1"/>
  <c r="O126" i="16"/>
  <c r="O124" i="17" s="1"/>
  <c r="O134" i="16"/>
  <c r="O132" i="17" s="1"/>
  <c r="M9" i="16"/>
  <c r="M9" i="17" s="1"/>
  <c r="O105" i="16"/>
  <c r="O103" i="17" s="1"/>
  <c r="O113" i="16"/>
  <c r="O111" i="17" s="1"/>
  <c r="O121" i="16"/>
  <c r="O119" i="17" s="1"/>
  <c r="O129" i="16"/>
  <c r="O127" i="17" s="1"/>
  <c r="O137" i="16"/>
  <c r="O138" i="16"/>
  <c r="O136" i="17" s="1"/>
  <c r="O130" i="16"/>
  <c r="O128" i="17" s="1"/>
  <c r="O122" i="16"/>
  <c r="O120" i="17" s="1"/>
  <c r="O114" i="16"/>
  <c r="O112" i="17" s="1"/>
  <c r="O106" i="16"/>
  <c r="O104" i="17" s="1"/>
  <c r="O136" i="16"/>
  <c r="O134" i="17" s="1"/>
  <c r="O128" i="16"/>
  <c r="O126" i="17" s="1"/>
  <c r="O120" i="16"/>
  <c r="O118" i="17" s="1"/>
  <c r="O112" i="16"/>
  <c r="O110" i="17" s="1"/>
  <c r="O104" i="16"/>
  <c r="O102" i="17" s="1"/>
  <c r="O135" i="16"/>
  <c r="O133" i="17" s="1"/>
  <c r="O127" i="16"/>
  <c r="O125" i="17" s="1"/>
  <c r="O119" i="16"/>
  <c r="O117" i="17" s="1"/>
  <c r="O111" i="16"/>
  <c r="O109" i="17" s="1"/>
  <c r="O103" i="16"/>
  <c r="O101" i="17" s="1"/>
  <c r="O133" i="16"/>
  <c r="O131" i="17" s="1"/>
  <c r="O125" i="16"/>
  <c r="O123" i="17" s="1"/>
  <c r="O117" i="16"/>
  <c r="O115" i="17" s="1"/>
  <c r="O109" i="16"/>
  <c r="O107" i="17" s="1"/>
  <c r="O101" i="16"/>
  <c r="O99" i="17" s="1"/>
  <c r="O22" i="16"/>
  <c r="O22" i="17" s="1"/>
  <c r="O140" i="16"/>
  <c r="O138" i="17" s="1"/>
  <c r="O132" i="16"/>
  <c r="O130" i="17" s="1"/>
  <c r="O124" i="16"/>
  <c r="O122" i="17" s="1"/>
  <c r="O116" i="16"/>
  <c r="O114" i="17" s="1"/>
  <c r="O108" i="16"/>
  <c r="O106" i="17" s="1"/>
  <c r="O100" i="16"/>
  <c r="O98" i="17" s="1"/>
  <c r="O139" i="16"/>
  <c r="O137" i="17" s="1"/>
  <c r="O131" i="16"/>
  <c r="O129" i="17" s="1"/>
  <c r="O123" i="16"/>
  <c r="O121" i="17" s="1"/>
  <c r="O115" i="16"/>
  <c r="O113" i="17" s="1"/>
  <c r="O107" i="16"/>
  <c r="O105" i="17" s="1"/>
  <c r="O99" i="16"/>
  <c r="O97" i="17" s="1"/>
  <c r="M51" i="16"/>
  <c r="M51" i="17" s="1"/>
  <c r="O21" i="16"/>
  <c r="O21" i="17" s="1"/>
  <c r="O59" i="16"/>
  <c r="O59" i="17" s="1"/>
  <c r="M91" i="16"/>
  <c r="M91" i="17" s="1"/>
  <c r="M131" i="16"/>
  <c r="M129" i="17" s="1"/>
  <c r="O91" i="16"/>
  <c r="O91" i="17" s="1"/>
  <c r="M106" i="16"/>
  <c r="M104" i="17" s="1"/>
  <c r="M35" i="16"/>
  <c r="M35" i="17" s="1"/>
  <c r="M67" i="16"/>
  <c r="M67" i="17" s="1"/>
  <c r="M139" i="16"/>
  <c r="M137" i="17" s="1"/>
  <c r="M28" i="16"/>
  <c r="N28" i="16" s="1"/>
  <c r="N28" i="17" s="1"/>
  <c r="O35" i="16"/>
  <c r="O35" i="17" s="1"/>
  <c r="O67" i="16"/>
  <c r="O67" i="17" s="1"/>
  <c r="M43" i="16"/>
  <c r="M43" i="17" s="1"/>
  <c r="M75" i="16"/>
  <c r="M75" i="17" s="1"/>
  <c r="O43" i="16"/>
  <c r="O43" i="17" s="1"/>
  <c r="O75" i="16"/>
  <c r="O75" i="17" s="1"/>
  <c r="M114" i="16"/>
  <c r="M112" i="17" s="1"/>
  <c r="M62" i="16"/>
  <c r="M62" i="17" s="1"/>
  <c r="M83" i="16"/>
  <c r="M83" i="17" s="1"/>
  <c r="M135" i="16"/>
  <c r="M133" i="17" s="1"/>
  <c r="O51" i="16"/>
  <c r="O51" i="17" s="1"/>
  <c r="O83" i="16"/>
  <c r="O83" i="17" s="1"/>
  <c r="M12" i="16"/>
  <c r="M12" i="17" s="1"/>
  <c r="O12" i="16"/>
  <c r="O12" i="17" s="1"/>
  <c r="M27" i="16"/>
  <c r="M27" i="17" s="1"/>
  <c r="O13" i="16"/>
  <c r="O13" i="17" s="1"/>
  <c r="M17" i="16"/>
  <c r="M17" i="17" s="1"/>
  <c r="M20" i="16"/>
  <c r="N20" i="16" s="1"/>
  <c r="N20" i="17" s="1"/>
  <c r="O27" i="16"/>
  <c r="O27" i="17" s="1"/>
  <c r="M59" i="16"/>
  <c r="N59" i="16" s="1"/>
  <c r="N59" i="17" s="1"/>
  <c r="O9" i="16"/>
  <c r="O9" i="17" s="1"/>
  <c r="J9" i="17"/>
  <c r="J62" i="17"/>
  <c r="M46" i="16"/>
  <c r="M54" i="16"/>
  <c r="M94" i="16"/>
  <c r="M22" i="16"/>
  <c r="M30" i="16"/>
  <c r="M30" i="17" s="1"/>
  <c r="O33" i="16"/>
  <c r="O33" i="17" s="1"/>
  <c r="O41" i="16"/>
  <c r="O41" i="17" s="1"/>
  <c r="O49" i="16"/>
  <c r="O49" i="17" s="1"/>
  <c r="O57" i="16"/>
  <c r="O57" i="17" s="1"/>
  <c r="O65" i="16"/>
  <c r="O65" i="17" s="1"/>
  <c r="O73" i="16"/>
  <c r="O73" i="17" s="1"/>
  <c r="O81" i="16"/>
  <c r="O81" i="17" s="1"/>
  <c r="O89" i="16"/>
  <c r="O89" i="17" s="1"/>
  <c r="M101" i="16"/>
  <c r="M103" i="16"/>
  <c r="M101" i="17" s="1"/>
  <c r="J22" i="17"/>
  <c r="O11" i="16"/>
  <c r="O11" i="17" s="1"/>
  <c r="O25" i="16"/>
  <c r="O25" i="17" s="1"/>
  <c r="O30" i="16"/>
  <c r="O30" i="17" s="1"/>
  <c r="M36" i="16"/>
  <c r="O38" i="16"/>
  <c r="O38" i="17" s="1"/>
  <c r="M44" i="16"/>
  <c r="M44" i="17" s="1"/>
  <c r="O46" i="16"/>
  <c r="O46" i="17" s="1"/>
  <c r="M52" i="16"/>
  <c r="M52" i="17" s="1"/>
  <c r="O54" i="16"/>
  <c r="O54" i="17" s="1"/>
  <c r="M60" i="16"/>
  <c r="M60" i="17" s="1"/>
  <c r="O62" i="16"/>
  <c r="O62" i="17" s="1"/>
  <c r="M68" i="16"/>
  <c r="M68" i="17" s="1"/>
  <c r="O70" i="16"/>
  <c r="O70" i="17" s="1"/>
  <c r="M76" i="16"/>
  <c r="M76" i="17" s="1"/>
  <c r="O78" i="16"/>
  <c r="O78" i="17" s="1"/>
  <c r="M84" i="16"/>
  <c r="M84" i="17" s="1"/>
  <c r="O86" i="16"/>
  <c r="O86" i="17" s="1"/>
  <c r="M92" i="16"/>
  <c r="M92" i="17" s="1"/>
  <c r="O94" i="16"/>
  <c r="O94" i="17" s="1"/>
  <c r="M99" i="16"/>
  <c r="M97" i="17" s="1"/>
  <c r="M115" i="16"/>
  <c r="M113" i="17" s="1"/>
  <c r="M130" i="16"/>
  <c r="M128" i="17" s="1"/>
  <c r="M38" i="16"/>
  <c r="M70" i="16"/>
  <c r="M78" i="16"/>
  <c r="M86" i="16"/>
  <c r="M107" i="16"/>
  <c r="M105" i="17" s="1"/>
  <c r="M122" i="16"/>
  <c r="M120" i="17" s="1"/>
  <c r="M14" i="16"/>
  <c r="M14" i="17" s="1"/>
  <c r="O36" i="16"/>
  <c r="O36" i="17" s="1"/>
  <c r="O44" i="16"/>
  <c r="O44" i="17" s="1"/>
  <c r="O52" i="16"/>
  <c r="O52" i="17" s="1"/>
  <c r="O60" i="16"/>
  <c r="O60" i="17" s="1"/>
  <c r="O68" i="16"/>
  <c r="O68" i="17" s="1"/>
  <c r="O76" i="16"/>
  <c r="O76" i="17" s="1"/>
  <c r="O84" i="16"/>
  <c r="O84" i="17" s="1"/>
  <c r="O92" i="16"/>
  <c r="O92" i="17" s="1"/>
  <c r="N9" i="16"/>
  <c r="N9" i="17" s="1"/>
  <c r="O14" i="16"/>
  <c r="O14" i="17" s="1"/>
  <c r="O17" i="16"/>
  <c r="O17" i="17" s="1"/>
  <c r="O20" i="16"/>
  <c r="O20" i="17" s="1"/>
  <c r="O28" i="16"/>
  <c r="O28" i="17" s="1"/>
  <c r="M123" i="16"/>
  <c r="M121" i="17" s="1"/>
  <c r="M138" i="16"/>
  <c r="M136" i="17" s="1"/>
  <c r="O144" i="16"/>
  <c r="O142" i="17" s="1"/>
  <c r="O141" i="16"/>
  <c r="O139" i="17" s="1"/>
  <c r="M107" i="19"/>
  <c r="N107" i="19" s="1"/>
  <c r="N22" i="19"/>
  <c r="M102" i="19"/>
  <c r="N102" i="19" s="1"/>
  <c r="N59" i="19"/>
  <c r="N116" i="19"/>
  <c r="M158" i="19"/>
  <c r="N158" i="19" s="1"/>
  <c r="M97" i="19"/>
  <c r="N97" i="19" s="1"/>
  <c r="N8" i="19"/>
  <c r="N11" i="19"/>
  <c r="M106" i="19"/>
  <c r="N106" i="19" s="1"/>
  <c r="M161" i="19"/>
  <c r="N161" i="19" s="1"/>
  <c r="N147" i="19"/>
  <c r="N31" i="19"/>
  <c r="M100" i="19"/>
  <c r="N100" i="19" s="1"/>
  <c r="M99" i="19"/>
  <c r="N99" i="19" s="1"/>
  <c r="N27" i="19"/>
  <c r="M104" i="19"/>
  <c r="N104" i="19" s="1"/>
  <c r="N70" i="19"/>
  <c r="M156" i="19"/>
  <c r="N156" i="19" s="1"/>
  <c r="N110" i="19"/>
  <c r="N127" i="19"/>
  <c r="M159" i="19"/>
  <c r="N159" i="19" s="1"/>
  <c r="N145" i="19"/>
  <c r="N12" i="19"/>
  <c r="O15" i="19"/>
  <c r="O23" i="19"/>
  <c r="O31" i="19"/>
  <c r="O39" i="19"/>
  <c r="O47" i="19"/>
  <c r="O55" i="19"/>
  <c r="O63" i="19"/>
  <c r="O71" i="19"/>
  <c r="O79" i="19"/>
  <c r="O87" i="19"/>
  <c r="O95" i="19"/>
  <c r="O153" i="19"/>
  <c r="O12" i="19"/>
  <c r="O20" i="19"/>
  <c r="O28" i="19"/>
  <c r="O36" i="19"/>
  <c r="O44" i="19"/>
  <c r="O52" i="19"/>
  <c r="O60" i="19"/>
  <c r="O68" i="19"/>
  <c r="O76" i="19"/>
  <c r="O84" i="19"/>
  <c r="O92" i="19"/>
  <c r="M98" i="19"/>
  <c r="N98" i="19" s="1"/>
  <c r="O150" i="19"/>
  <c r="O9" i="19"/>
  <c r="O17" i="19"/>
  <c r="O25" i="19"/>
  <c r="O33" i="19"/>
  <c r="O41" i="19"/>
  <c r="O49" i="19"/>
  <c r="O57" i="19"/>
  <c r="O65" i="19"/>
  <c r="O73" i="19"/>
  <c r="O81" i="19"/>
  <c r="O89" i="19"/>
  <c r="M101" i="19"/>
  <c r="N101" i="19" s="1"/>
  <c r="N112" i="19"/>
  <c r="O155" i="19"/>
  <c r="O14" i="19"/>
  <c r="O22" i="19"/>
  <c r="O30" i="19"/>
  <c r="O38" i="19"/>
  <c r="O46" i="19"/>
  <c r="O54" i="19"/>
  <c r="O62" i="19"/>
  <c r="O70" i="19"/>
  <c r="O78" i="19"/>
  <c r="O86" i="19"/>
  <c r="O94" i="19"/>
  <c r="O152" i="19"/>
  <c r="O11" i="19"/>
  <c r="O19" i="19"/>
  <c r="O27" i="19"/>
  <c r="O35" i="19"/>
  <c r="O43" i="19"/>
  <c r="O51" i="19"/>
  <c r="O59" i="19"/>
  <c r="O67" i="19"/>
  <c r="O75" i="19"/>
  <c r="O83" i="19"/>
  <c r="O91" i="19"/>
  <c r="O149" i="19"/>
  <c r="O8" i="19"/>
  <c r="O16" i="19"/>
  <c r="O24" i="19"/>
  <c r="O32" i="19"/>
  <c r="O40" i="19"/>
  <c r="O48" i="19"/>
  <c r="O56" i="19"/>
  <c r="O64" i="19"/>
  <c r="O72" i="19"/>
  <c r="O80" i="19"/>
  <c r="O88" i="19"/>
  <c r="O96" i="19"/>
  <c r="O154" i="19"/>
  <c r="O13" i="19"/>
  <c r="O21" i="19"/>
  <c r="O29" i="19"/>
  <c r="O37" i="19"/>
  <c r="O45" i="19"/>
  <c r="O53" i="19"/>
  <c r="O61" i="19"/>
  <c r="O69" i="19"/>
  <c r="O77" i="19"/>
  <c r="O85" i="19"/>
  <c r="J82" i="17"/>
  <c r="O82" i="16"/>
  <c r="O82" i="17" s="1"/>
  <c r="M82" i="16"/>
  <c r="J124" i="17"/>
  <c r="M126" i="16"/>
  <c r="J66" i="17"/>
  <c r="O66" i="16"/>
  <c r="O66" i="17" s="1"/>
  <c r="M66" i="16"/>
  <c r="M45" i="16"/>
  <c r="M61" i="16"/>
  <c r="M77" i="16"/>
  <c r="M93" i="16"/>
  <c r="J116" i="17"/>
  <c r="M118" i="16"/>
  <c r="M132" i="16"/>
  <c r="J23" i="17"/>
  <c r="M23" i="16"/>
  <c r="O135" i="17"/>
  <c r="J108" i="17"/>
  <c r="M110" i="16"/>
  <c r="M124" i="16"/>
  <c r="J135" i="17"/>
  <c r="M137" i="16"/>
  <c r="M16" i="16"/>
  <c r="J8" i="17"/>
  <c r="O8" i="16"/>
  <c r="O8" i="17" s="1"/>
  <c r="J10" i="17"/>
  <c r="O10" i="16"/>
  <c r="O10" i="17" s="1"/>
  <c r="M10" i="16"/>
  <c r="M19" i="16"/>
  <c r="M32" i="16"/>
  <c r="J37" i="17"/>
  <c r="O37" i="16"/>
  <c r="O37" i="17" s="1"/>
  <c r="J39" i="17"/>
  <c r="M39" i="16"/>
  <c r="M48" i="16"/>
  <c r="J53" i="17"/>
  <c r="O53" i="16"/>
  <c r="O53" i="17" s="1"/>
  <c r="J55" i="17"/>
  <c r="M55" i="16"/>
  <c r="M64" i="16"/>
  <c r="J69" i="17"/>
  <c r="O69" i="16"/>
  <c r="O69" i="17" s="1"/>
  <c r="J71" i="17"/>
  <c r="M71" i="16"/>
  <c r="M80" i="16"/>
  <c r="J87" i="17"/>
  <c r="M87" i="16"/>
  <c r="M96" i="16"/>
  <c r="J100" i="17"/>
  <c r="M102" i="16"/>
  <c r="M116" i="16"/>
  <c r="J127" i="17"/>
  <c r="M129" i="16"/>
  <c r="J140" i="17"/>
  <c r="M142" i="16"/>
  <c r="J13" i="17"/>
  <c r="M8" i="16"/>
  <c r="O26" i="16"/>
  <c r="O26" i="17" s="1"/>
  <c r="J26" i="17"/>
  <c r="M26" i="16"/>
  <c r="J42" i="17"/>
  <c r="O42" i="16"/>
  <c r="O42" i="17" s="1"/>
  <c r="M42" i="16"/>
  <c r="J58" i="17"/>
  <c r="O58" i="16"/>
  <c r="O58" i="17" s="1"/>
  <c r="M58" i="16"/>
  <c r="J74" i="17"/>
  <c r="O74" i="16"/>
  <c r="O74" i="17" s="1"/>
  <c r="M74" i="16"/>
  <c r="J90" i="17"/>
  <c r="O90" i="16"/>
  <c r="O90" i="17" s="1"/>
  <c r="M90" i="16"/>
  <c r="M100" i="16"/>
  <c r="M108" i="16"/>
  <c r="J119" i="17"/>
  <c r="M121" i="16"/>
  <c r="J21" i="17"/>
  <c r="M29" i="16"/>
  <c r="O19" i="16"/>
  <c r="O19" i="17" s="1"/>
  <c r="M37" i="16"/>
  <c r="N51" i="16"/>
  <c r="N51" i="17" s="1"/>
  <c r="M53" i="16"/>
  <c r="N67" i="16"/>
  <c r="N67" i="17" s="1"/>
  <c r="M69" i="16"/>
  <c r="M85" i="16"/>
  <c r="J111" i="17"/>
  <c r="M113" i="16"/>
  <c r="M127" i="16"/>
  <c r="J50" i="17"/>
  <c r="O50" i="16"/>
  <c r="O50" i="17" s="1"/>
  <c r="M50" i="16"/>
  <c r="J24" i="17"/>
  <c r="O24" i="16"/>
  <c r="O24" i="17" s="1"/>
  <c r="J103" i="17"/>
  <c r="M105" i="16"/>
  <c r="M119" i="16"/>
  <c r="M140" i="16"/>
  <c r="O34" i="16"/>
  <c r="O34" i="17" s="1"/>
  <c r="J34" i="17"/>
  <c r="M34" i="16"/>
  <c r="M21" i="16"/>
  <c r="J15" i="17"/>
  <c r="M15" i="16"/>
  <c r="M11" i="16"/>
  <c r="M24" i="16"/>
  <c r="M13" i="16"/>
  <c r="J16" i="17"/>
  <c r="O16" i="16"/>
  <c r="O16" i="17" s="1"/>
  <c r="O18" i="16"/>
  <c r="O18" i="17" s="1"/>
  <c r="J18" i="17"/>
  <c r="M18" i="16"/>
  <c r="J29" i="17"/>
  <c r="O29" i="16"/>
  <c r="O29" i="17" s="1"/>
  <c r="J31" i="17"/>
  <c r="M31" i="16"/>
  <c r="M40" i="16"/>
  <c r="J45" i="17"/>
  <c r="O45" i="16"/>
  <c r="O45" i="17" s="1"/>
  <c r="J47" i="17"/>
  <c r="M47" i="16"/>
  <c r="M56" i="16"/>
  <c r="J61" i="17"/>
  <c r="O61" i="16"/>
  <c r="O61" i="17" s="1"/>
  <c r="J63" i="17"/>
  <c r="M63" i="16"/>
  <c r="M72" i="16"/>
  <c r="J77" i="17"/>
  <c r="O77" i="16"/>
  <c r="O77" i="17" s="1"/>
  <c r="J79" i="17"/>
  <c r="M79" i="16"/>
  <c r="M88" i="16"/>
  <c r="J95" i="17"/>
  <c r="M95" i="16"/>
  <c r="M111" i="16"/>
  <c r="J132" i="17"/>
  <c r="M134" i="16"/>
  <c r="M143" i="16"/>
  <c r="O32" i="16"/>
  <c r="O32" i="17" s="1"/>
  <c r="O40" i="16"/>
  <c r="O40" i="17" s="1"/>
  <c r="O48" i="16"/>
  <c r="O48" i="17" s="1"/>
  <c r="O56" i="16"/>
  <c r="O56" i="17" s="1"/>
  <c r="O64" i="16"/>
  <c r="O64" i="17" s="1"/>
  <c r="O72" i="16"/>
  <c r="O72" i="17" s="1"/>
  <c r="O80" i="16"/>
  <c r="O80" i="17" s="1"/>
  <c r="O88" i="16"/>
  <c r="O88" i="17" s="1"/>
  <c r="O96" i="16"/>
  <c r="O96" i="17" s="1"/>
  <c r="O143" i="16"/>
  <c r="O141" i="17" s="1"/>
  <c r="O85" i="16"/>
  <c r="O85" i="17" s="1"/>
  <c r="O93" i="16"/>
  <c r="O93" i="17" s="1"/>
  <c r="J17" i="17"/>
  <c r="O15" i="16"/>
  <c r="O15" i="17" s="1"/>
  <c r="O23" i="16"/>
  <c r="O23" i="17" s="1"/>
  <c r="M25" i="16"/>
  <c r="O31" i="16"/>
  <c r="O31" i="17" s="1"/>
  <c r="M33" i="16"/>
  <c r="O39" i="16"/>
  <c r="O39" i="17" s="1"/>
  <c r="M41" i="16"/>
  <c r="O47" i="16"/>
  <c r="O47" i="17" s="1"/>
  <c r="M49" i="16"/>
  <c r="N52" i="16"/>
  <c r="N52" i="17" s="1"/>
  <c r="O55" i="16"/>
  <c r="O55" i="17" s="1"/>
  <c r="M57" i="16"/>
  <c r="O63" i="16"/>
  <c r="O63" i="17" s="1"/>
  <c r="M65" i="16"/>
  <c r="O71" i="16"/>
  <c r="O71" i="17" s="1"/>
  <c r="M73" i="16"/>
  <c r="N76" i="16"/>
  <c r="N76" i="17" s="1"/>
  <c r="O79" i="16"/>
  <c r="O79" i="17" s="1"/>
  <c r="M81" i="16"/>
  <c r="O87" i="16"/>
  <c r="O87" i="17" s="1"/>
  <c r="M89" i="16"/>
  <c r="O95" i="16"/>
  <c r="O95" i="17" s="1"/>
  <c r="M104" i="16"/>
  <c r="M112" i="16"/>
  <c r="M120" i="16"/>
  <c r="M128" i="16"/>
  <c r="M136" i="16"/>
  <c r="N139" i="16"/>
  <c r="N137" i="17" s="1"/>
  <c r="M144" i="16"/>
  <c r="M109" i="16"/>
  <c r="M117" i="16"/>
  <c r="M125" i="16"/>
  <c r="M133" i="16"/>
  <c r="M141" i="16"/>
  <c r="N130" i="16" l="1"/>
  <c r="N128" i="17" s="1"/>
  <c r="N106" i="16"/>
  <c r="N104" i="17" s="1"/>
  <c r="M59" i="17"/>
  <c r="N107" i="16"/>
  <c r="N105" i="17" s="1"/>
  <c r="N135" i="16"/>
  <c r="N133" i="17" s="1"/>
  <c r="N60" i="16"/>
  <c r="N60" i="17" s="1"/>
  <c r="N99" i="16"/>
  <c r="N97" i="17" s="1"/>
  <c r="N83" i="16"/>
  <c r="N83" i="17" s="1"/>
  <c r="N131" i="16"/>
  <c r="N129" i="17" s="1"/>
  <c r="N92" i="16"/>
  <c r="N92" i="17" s="1"/>
  <c r="N68" i="16"/>
  <c r="N68" i="17" s="1"/>
  <c r="N14" i="16"/>
  <c r="N14" i="17" s="1"/>
  <c r="N91" i="16"/>
  <c r="N91" i="17" s="1"/>
  <c r="N17" i="16"/>
  <c r="N17" i="17" s="1"/>
  <c r="M28" i="17"/>
  <c r="N114" i="16"/>
  <c r="N112" i="17" s="1"/>
  <c r="N27" i="16"/>
  <c r="N27" i="17" s="1"/>
  <c r="N123" i="16"/>
  <c r="N121" i="17" s="1"/>
  <c r="N44" i="16"/>
  <c r="N44" i="17" s="1"/>
  <c r="N12" i="16"/>
  <c r="N12" i="17" s="1"/>
  <c r="N30" i="16"/>
  <c r="N30" i="17" s="1"/>
  <c r="N122" i="16"/>
  <c r="N120" i="17" s="1"/>
  <c r="N35" i="16"/>
  <c r="N35" i="17" s="1"/>
  <c r="N115" i="16"/>
  <c r="N113" i="17" s="1"/>
  <c r="M20" i="17"/>
  <c r="N75" i="16"/>
  <c r="N75" i="17" s="1"/>
  <c r="N62" i="16"/>
  <c r="N62" i="17" s="1"/>
  <c r="N84" i="16"/>
  <c r="N84" i="17" s="1"/>
  <c r="N138" i="16"/>
  <c r="N136" i="17" s="1"/>
  <c r="N43" i="16"/>
  <c r="N43" i="17" s="1"/>
  <c r="N103" i="16"/>
  <c r="N101" i="17" s="1"/>
  <c r="M86" i="17"/>
  <c r="N86" i="16"/>
  <c r="N86" i="17" s="1"/>
  <c r="M54" i="17"/>
  <c r="N54" i="16"/>
  <c r="N54" i="17" s="1"/>
  <c r="M78" i="17"/>
  <c r="N78" i="16"/>
  <c r="N78" i="17" s="1"/>
  <c r="M46" i="17"/>
  <c r="N46" i="16"/>
  <c r="N46" i="17" s="1"/>
  <c r="M70" i="17"/>
  <c r="N70" i="16"/>
  <c r="N70" i="17" s="1"/>
  <c r="M38" i="17"/>
  <c r="N38" i="16"/>
  <c r="N38" i="17" s="1"/>
  <c r="M99" i="17"/>
  <c r="N101" i="16"/>
  <c r="N99" i="17" s="1"/>
  <c r="N36" i="16"/>
  <c r="N36" i="17" s="1"/>
  <c r="M36" i="17"/>
  <c r="M22" i="17"/>
  <c r="N22" i="16"/>
  <c r="N22" i="17" s="1"/>
  <c r="M94" i="17"/>
  <c r="N94" i="16"/>
  <c r="N94" i="17" s="1"/>
  <c r="M31" i="17"/>
  <c r="N31" i="16"/>
  <c r="N31" i="17" s="1"/>
  <c r="M135" i="17"/>
  <c r="N137" i="16"/>
  <c r="N135" i="17" s="1"/>
  <c r="M79" i="17"/>
  <c r="N79" i="16"/>
  <c r="N79" i="17" s="1"/>
  <c r="M98" i="17"/>
  <c r="N100" i="16"/>
  <c r="N98" i="17" s="1"/>
  <c r="M8" i="17"/>
  <c r="N8" i="16"/>
  <c r="N8" i="17" s="1"/>
  <c r="M80" i="17"/>
  <c r="N80" i="16"/>
  <c r="N80" i="17" s="1"/>
  <c r="M19" i="17"/>
  <c r="N19" i="16"/>
  <c r="N19" i="17" s="1"/>
  <c r="M82" i="17"/>
  <c r="N82" i="16"/>
  <c r="N82" i="17" s="1"/>
  <c r="M56" i="17"/>
  <c r="N56" i="16"/>
  <c r="N56" i="17" s="1"/>
  <c r="M24" i="17"/>
  <c r="N24" i="16"/>
  <c r="N24" i="17" s="1"/>
  <c r="M37" i="17"/>
  <c r="N37" i="16"/>
  <c r="N37" i="17" s="1"/>
  <c r="M42" i="17"/>
  <c r="N42" i="16"/>
  <c r="N42" i="17" s="1"/>
  <c r="M48" i="17"/>
  <c r="N48" i="16"/>
  <c r="N48" i="17" s="1"/>
  <c r="N10" i="16"/>
  <c r="N10" i="17" s="1"/>
  <c r="M10" i="17"/>
  <c r="M61" i="17"/>
  <c r="N61" i="16"/>
  <c r="N61" i="17" s="1"/>
  <c r="M32" i="17"/>
  <c r="N32" i="16"/>
  <c r="N32" i="17" s="1"/>
  <c r="M131" i="17"/>
  <c r="N133" i="16"/>
  <c r="N131" i="17" s="1"/>
  <c r="N16" i="16"/>
  <c r="N16" i="17" s="1"/>
  <c r="M16" i="17"/>
  <c r="M89" i="17"/>
  <c r="N89" i="16"/>
  <c r="N89" i="17" s="1"/>
  <c r="N11" i="16"/>
  <c r="N11" i="17" s="1"/>
  <c r="M11" i="17"/>
  <c r="M65" i="17"/>
  <c r="N65" i="16"/>
  <c r="N65" i="17" s="1"/>
  <c r="M111" i="17"/>
  <c r="N113" i="16"/>
  <c r="N111" i="17" s="1"/>
  <c r="N29" i="16"/>
  <c r="N29" i="17" s="1"/>
  <c r="M29" i="17"/>
  <c r="M106" i="17"/>
  <c r="N108" i="16"/>
  <c r="N106" i="17" s="1"/>
  <c r="M100" i="17"/>
  <c r="N102" i="16"/>
  <c r="N100" i="17" s="1"/>
  <c r="M39" i="17"/>
  <c r="N39" i="16"/>
  <c r="N39" i="17" s="1"/>
  <c r="M108" i="17"/>
  <c r="N110" i="16"/>
  <c r="N108" i="17" s="1"/>
  <c r="M69" i="17"/>
  <c r="N69" i="16"/>
  <c r="N69" i="17" s="1"/>
  <c r="M127" i="17"/>
  <c r="N129" i="16"/>
  <c r="N127" i="17" s="1"/>
  <c r="M116" i="17"/>
  <c r="N118" i="16"/>
  <c r="N116" i="17" s="1"/>
  <c r="M25" i="17"/>
  <c r="N25" i="16"/>
  <c r="N25" i="17" s="1"/>
  <c r="M141" i="17"/>
  <c r="N143" i="16"/>
  <c r="N141" i="17" s="1"/>
  <c r="M13" i="17"/>
  <c r="N13" i="16"/>
  <c r="N13" i="17" s="1"/>
  <c r="M90" i="17"/>
  <c r="N90" i="16"/>
  <c r="N90" i="17" s="1"/>
  <c r="M114" i="17"/>
  <c r="N116" i="16"/>
  <c r="N114" i="17" s="1"/>
  <c r="N66" i="16"/>
  <c r="N66" i="17" s="1"/>
  <c r="M66" i="17"/>
  <c r="M118" i="17"/>
  <c r="N120" i="16"/>
  <c r="N118" i="17" s="1"/>
  <c r="M18" i="17"/>
  <c r="N18" i="16"/>
  <c r="N18" i="17" s="1"/>
  <c r="M53" i="17"/>
  <c r="N53" i="16"/>
  <c r="N53" i="17" s="1"/>
  <c r="M74" i="17"/>
  <c r="N74" i="16"/>
  <c r="N74" i="17" s="1"/>
  <c r="M77" i="17"/>
  <c r="N77" i="16"/>
  <c r="N77" i="17" s="1"/>
  <c r="M23" i="17"/>
  <c r="N23" i="16"/>
  <c r="N23" i="17" s="1"/>
  <c r="M73" i="17"/>
  <c r="N73" i="16"/>
  <c r="N73" i="17" s="1"/>
  <c r="M123" i="17"/>
  <c r="N125" i="16"/>
  <c r="N123" i="17" s="1"/>
  <c r="M119" i="17"/>
  <c r="N121" i="16"/>
  <c r="N119" i="17" s="1"/>
  <c r="M125" i="17"/>
  <c r="N127" i="16"/>
  <c r="N125" i="17" s="1"/>
  <c r="M109" i="17"/>
  <c r="N111" i="16"/>
  <c r="N109" i="17" s="1"/>
  <c r="M117" i="17"/>
  <c r="N119" i="16"/>
  <c r="N117" i="17" s="1"/>
  <c r="M95" i="17"/>
  <c r="N95" i="16"/>
  <c r="N95" i="17" s="1"/>
  <c r="M63" i="17"/>
  <c r="N63" i="16"/>
  <c r="N63" i="17" s="1"/>
  <c r="M103" i="17"/>
  <c r="N105" i="16"/>
  <c r="N103" i="17" s="1"/>
  <c r="M26" i="17"/>
  <c r="N26" i="16"/>
  <c r="N26" i="17" s="1"/>
  <c r="M140" i="17"/>
  <c r="N142" i="16"/>
  <c r="N140" i="17" s="1"/>
  <c r="M96" i="17"/>
  <c r="N96" i="16"/>
  <c r="N96" i="17" s="1"/>
  <c r="M64" i="17"/>
  <c r="N64" i="16"/>
  <c r="N64" i="17" s="1"/>
  <c r="M130" i="17"/>
  <c r="N132" i="16"/>
  <c r="N130" i="17" s="1"/>
  <c r="M124" i="17"/>
  <c r="N126" i="16"/>
  <c r="N124" i="17" s="1"/>
  <c r="M88" i="17"/>
  <c r="N88" i="16"/>
  <c r="N88" i="17" s="1"/>
  <c r="M58" i="17"/>
  <c r="N58" i="16"/>
  <c r="N58" i="17" s="1"/>
  <c r="M45" i="17"/>
  <c r="N45" i="16"/>
  <c r="N45" i="17" s="1"/>
  <c r="M126" i="17"/>
  <c r="N128" i="16"/>
  <c r="N126" i="17" s="1"/>
  <c r="M49" i="17"/>
  <c r="N49" i="16"/>
  <c r="N49" i="17" s="1"/>
  <c r="M85" i="17"/>
  <c r="N85" i="16"/>
  <c r="N85" i="17" s="1"/>
  <c r="M71" i="17"/>
  <c r="N71" i="16"/>
  <c r="N71" i="17" s="1"/>
  <c r="M122" i="17"/>
  <c r="N124" i="16"/>
  <c r="N122" i="17" s="1"/>
  <c r="M115" i="17"/>
  <c r="N117" i="16"/>
  <c r="N115" i="17" s="1"/>
  <c r="M132" i="17"/>
  <c r="N134" i="16"/>
  <c r="N132" i="17" s="1"/>
  <c r="M47" i="17"/>
  <c r="N47" i="16"/>
  <c r="N47" i="17" s="1"/>
  <c r="M107" i="17"/>
  <c r="N109" i="16"/>
  <c r="N107" i="17" s="1"/>
  <c r="N15" i="16"/>
  <c r="N15" i="17" s="1"/>
  <c r="M15" i="17"/>
  <c r="M138" i="17"/>
  <c r="N140" i="16"/>
  <c r="N138" i="17" s="1"/>
  <c r="M142" i="17"/>
  <c r="N144" i="16"/>
  <c r="N142" i="17" s="1"/>
  <c r="M110" i="17"/>
  <c r="N112" i="16"/>
  <c r="N110" i="17" s="1"/>
  <c r="N41" i="16"/>
  <c r="N41" i="17" s="1"/>
  <c r="M41" i="17"/>
  <c r="M72" i="17"/>
  <c r="N72" i="16"/>
  <c r="N72" i="17" s="1"/>
  <c r="M50" i="17"/>
  <c r="N50" i="16"/>
  <c r="N50" i="17" s="1"/>
  <c r="M81" i="17"/>
  <c r="N81" i="16"/>
  <c r="N81" i="17" s="1"/>
  <c r="M21" i="17"/>
  <c r="N21" i="16"/>
  <c r="N21" i="17" s="1"/>
  <c r="M139" i="17"/>
  <c r="N141" i="16"/>
  <c r="N139" i="17" s="1"/>
  <c r="M134" i="17"/>
  <c r="N136" i="16"/>
  <c r="N134" i="17" s="1"/>
  <c r="M102" i="17"/>
  <c r="N104" i="16"/>
  <c r="N102" i="17" s="1"/>
  <c r="M57" i="17"/>
  <c r="N57" i="16"/>
  <c r="N57" i="17" s="1"/>
  <c r="M33" i="17"/>
  <c r="N33" i="16"/>
  <c r="N33" i="17" s="1"/>
  <c r="M40" i="17"/>
  <c r="N40" i="16"/>
  <c r="N40" i="17" s="1"/>
  <c r="M34" i="17"/>
  <c r="N34" i="16"/>
  <c r="N34" i="17" s="1"/>
  <c r="M87" i="17"/>
  <c r="N87" i="16"/>
  <c r="N87" i="17" s="1"/>
  <c r="M55" i="17"/>
  <c r="N55" i="16"/>
  <c r="N55" i="17" s="1"/>
  <c r="M93" i="17"/>
  <c r="N93" i="16"/>
  <c r="N93"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tc={89CBEE31-5D71-4A4E-98CE-D428E2E1230D}</author>
  </authors>
  <commentList>
    <comment ref="R109" authorId="0" shapeId="0" xr:uid="{89CBEE31-5D71-4A4E-98CE-D428E2E1230D}">
      <text>
        <t>[Comentario encadenado]
Su versión de Excel le permite leer este comentario encadenado; sin embargo, las ediciones que se apliquen se quitarán si el archivo se abre en una versión más reciente de Excel. Más información: https://go.microsoft.com/fwlink/?linkid=870924
Comentario:
    Debería ser baja tensión. aunque las máquinas de geotermia funcionan en media tensión.</t>
      </text>
    </comment>
  </commentList>
</comments>
</file>

<file path=xl/sharedStrings.xml><?xml version="1.0" encoding="utf-8"?>
<sst xmlns="http://schemas.openxmlformats.org/spreadsheetml/2006/main" count="1609" uniqueCount="414">
  <si>
    <t>Technology description</t>
  </si>
  <si>
    <t>(Include a short description about the technology used in the unit process)</t>
  </si>
  <si>
    <t>Data inclusion criteria</t>
  </si>
  <si>
    <t>(Indication of criteria or methodologies that have been considered for inclusion or exclusion of life cycle stages, products or inputs)</t>
  </si>
  <si>
    <t>Technology classification</t>
  </si>
  <si>
    <t>(New, current, old, outdated)</t>
  </si>
  <si>
    <t>Data origin</t>
  </si>
  <si>
    <r>
      <rPr>
        <sz val="10"/>
        <color indexed="17"/>
        <rFont val="Helvetica Neue"/>
        <family val="2"/>
      </rPr>
      <t xml:space="preserve">(Indicate the origin type of the data; </t>
    </r>
    <r>
      <rPr>
        <b/>
        <sz val="10"/>
        <color indexed="17"/>
        <rFont val="Helvetica Neue"/>
        <family val="2"/>
      </rPr>
      <t xml:space="preserve">Real data: </t>
    </r>
    <r>
      <rPr>
        <sz val="10"/>
        <color indexed="17"/>
        <rFont val="Helvetica Neue"/>
        <family val="2"/>
      </rPr>
      <t xml:space="preserve">real data from an enterprise. </t>
    </r>
    <r>
      <rPr>
        <b/>
        <sz val="10"/>
        <color indexed="17"/>
        <rFont val="Helvetica Neue"/>
        <family val="2"/>
      </rPr>
      <t xml:space="preserve">Prototype: </t>
    </r>
    <r>
      <rPr>
        <sz val="10"/>
        <color indexed="17"/>
        <rFont val="Helvetica Neue"/>
        <family val="2"/>
      </rPr>
      <t>when data comes from a prototype and a market for it has not been developed yet)</t>
    </r>
  </si>
  <si>
    <t>Extrapolation</t>
  </si>
  <si>
    <t>(Describe the extrapolation of data from another time period, another geographical area or another technology and the way these extrapolations have been carried out. It should be reported whether different extrapolations have been done on the level of individual exchanges. If data representative for a activity operated in one country is used for another country's activity, its original representativity can be indicated here. Changes in mean values due to extrapolations may also be reported here.)</t>
  </si>
  <si>
    <t>Start period and duration</t>
  </si>
  <si>
    <t>(Indicate the time when data is collected and the duration of the whole process, in number of days under habitual conditions)</t>
  </si>
  <si>
    <t>Subprocess</t>
  </si>
  <si>
    <t>Description of the subprocess</t>
  </si>
  <si>
    <t>Inputs / Outputs</t>
  </si>
  <si>
    <t>Energy / material flow</t>
  </si>
  <si>
    <t>Quantity</t>
  </si>
  <si>
    <t>Unit</t>
  </si>
  <si>
    <t>Comments / assumptions</t>
  </si>
  <si>
    <t>Quality check (autoevaluation)</t>
  </si>
  <si>
    <t>Input flows</t>
  </si>
  <si>
    <t>Output flows</t>
  </si>
  <si>
    <t>1. Extrusion blow
(100-300µ)</t>
  </si>
  <si>
    <t>Extrusion process to turn polymer material (in pellets) into cut-off pieces of plasticized film/sheets. Material thickness and dimensions can be specified.</t>
  </si>
  <si>
    <t>Polymer pellets</t>
  </si>
  <si>
    <t>kg</t>
  </si>
  <si>
    <t>Bio polymer in form of pellets.</t>
  </si>
  <si>
    <t>kWh</t>
  </si>
  <si>
    <t>According energy consumption data measured on-site.</t>
  </si>
  <si>
    <t xml:space="preserve">Estimated fraction (34%) from energy meters of the whole manufacturing process. </t>
  </si>
  <si>
    <t>Compressed air</t>
  </si>
  <si>
    <t>L</t>
  </si>
  <si>
    <t xml:space="preserve">Assuming one compressed air botle of 99L are required every XXkg of extruded polymer. </t>
  </si>
  <si>
    <t>Lubricants (if required)</t>
  </si>
  <si>
    <t>Assuming the extruder is lubricated every XX kg of extruded material</t>
  </si>
  <si>
    <t>Water (for cooling)</t>
  </si>
  <si>
    <t>For cooling proposes</t>
  </si>
  <si>
    <t>Chemicals</t>
  </si>
  <si>
    <t>Film / sheet polymer</t>
  </si>
  <si>
    <t>Calculated from polymer density and sheet dimensions 10 cm x 10 cm, 200 µm thick</t>
  </si>
  <si>
    <t>Assuming the amount of waste in each cleaning process, required every XX kg of extruded material.</t>
  </si>
  <si>
    <t>Waste heat / exhaust air</t>
  </si>
  <si>
    <t>MJ</t>
  </si>
  <si>
    <t>Waste heat is conveyed to the exterior at 40ºC aprox.</t>
  </si>
  <si>
    <t>Air emissions</t>
  </si>
  <si>
    <t>L / kg substance</t>
  </si>
  <si>
    <r>
      <rPr>
        <sz val="10"/>
        <color indexed="8"/>
        <rFont val="Helvetica Neue"/>
        <family val="2"/>
      </rPr>
      <t>According air handing unit capacity (XX m</t>
    </r>
    <r>
      <rPr>
        <vertAlign val="superscript"/>
        <sz val="10"/>
        <color indexed="8"/>
        <rFont val="Helvetica Neue"/>
        <family val="2"/>
      </rPr>
      <t>3</t>
    </r>
    <r>
      <rPr>
        <sz val="10"/>
        <color indexed="8"/>
        <rFont val="Helvetica Neue"/>
        <family val="2"/>
      </rPr>
      <t>/h)</t>
    </r>
  </si>
  <si>
    <t>2. Multilayer roll to roll rotation coating</t>
  </si>
  <si>
    <t>Coating process where the biodegradable film is printed with R2R technology. Adhesives can be also used to facilitate the dry coating process. The output film / sheet can be cut-off in pieces according to product specifications.</t>
  </si>
  <si>
    <t>Electricity</t>
  </si>
  <si>
    <t>Water (for the steam)</t>
  </si>
  <si>
    <t>Biodegradable film / sheet</t>
  </si>
  <si>
    <t>Adhesion agent</t>
  </si>
  <si>
    <t>Ink coating</t>
  </si>
  <si>
    <t>Coated film / sheet polymer</t>
  </si>
  <si>
    <t>3. Lamination</t>
  </si>
  <si>
    <t>Additional coating process</t>
  </si>
  <si>
    <t>Calculated from previous procedure and by adding a coated film XX um thick.</t>
  </si>
  <si>
    <t>Doubled-coated film / sheet polymer</t>
  </si>
  <si>
    <t>4. Ultrasonic sealing</t>
  </si>
  <si>
    <t>Battery case sealing once all internal components are installed.</t>
  </si>
  <si>
    <t>units</t>
  </si>
  <si>
    <t>Important notes</t>
  </si>
  <si>
    <r>
      <rPr>
        <sz val="10"/>
        <color indexed="8"/>
        <rFont val="Helvetica Neue"/>
        <family val="2"/>
      </rPr>
      <t xml:space="preserve">Waste </t>
    </r>
    <r>
      <rPr>
        <sz val="10"/>
        <color theme="0" tint="-0.499984740745262"/>
        <rFont val="Helvetica Neue"/>
        <family val="2"/>
      </rPr>
      <t>(residual polymer material, …)</t>
    </r>
  </si>
  <si>
    <r>
      <rPr>
        <sz val="10"/>
        <color indexed="8"/>
        <rFont val="Helvetica Neue"/>
        <family val="2"/>
      </rPr>
      <t>Water</t>
    </r>
    <r>
      <rPr>
        <sz val="10"/>
        <color indexed="19"/>
        <rFont val="Helvetica Neue"/>
        <family val="2"/>
      </rPr>
      <t xml:space="preserve"> </t>
    </r>
    <r>
      <rPr>
        <sz val="10"/>
        <color theme="0" tint="-0.499984740745262"/>
        <rFont val="Helvetica Neue"/>
        <family val="2"/>
      </rPr>
      <t>(for cooling)</t>
    </r>
  </si>
  <si>
    <r>
      <t>Co-product / waste</t>
    </r>
    <r>
      <rPr>
        <sz val="10"/>
        <color theme="0" tint="-0.499984740745262"/>
        <rFont val="Helvetica Neue"/>
        <family val="2"/>
      </rPr>
      <t xml:space="preserve"> (please specify material. Co-products have economic value &gt;0)</t>
    </r>
  </si>
  <si>
    <r>
      <rPr>
        <sz val="10"/>
        <color indexed="8"/>
        <rFont val="Helvetica Neue"/>
        <family val="2"/>
      </rPr>
      <t>Energy for heating / cooling</t>
    </r>
    <r>
      <rPr>
        <sz val="10"/>
        <color theme="0" tint="-0.499984740745262"/>
        <rFont val="Helvetica Neue"/>
        <family val="2"/>
      </rPr>
      <t xml:space="preserve"> (specify type of fuel/energy source)</t>
    </r>
  </si>
  <si>
    <t>Very good</t>
  </si>
  <si>
    <t>Good</t>
  </si>
  <si>
    <t>Poor</t>
  </si>
  <si>
    <t>Very poor</t>
  </si>
  <si>
    <r>
      <rPr>
        <sz val="10"/>
        <color indexed="8"/>
        <rFont val="Helvetica Neue"/>
        <family val="2"/>
      </rPr>
      <t xml:space="preserve">Electricity </t>
    </r>
    <r>
      <rPr>
        <sz val="10"/>
        <color theme="0" tint="-0.499984740745262"/>
        <rFont val="Helvetica Neue"/>
        <family val="2"/>
      </rPr>
      <t>(for the extruder, …)</t>
    </r>
  </si>
  <si>
    <r>
      <t xml:space="preserve">Industrial manufacturing process for </t>
    </r>
    <r>
      <rPr>
        <b/>
        <sz val="15"/>
        <color indexed="14"/>
        <rFont val="Helvetica Neue"/>
        <family val="2"/>
      </rPr>
      <t>(specify main product processed)</t>
    </r>
  </si>
  <si>
    <r>
      <t xml:space="preserve">- Important to detect wates and co-products + economic value of these.
- Processes can be aggregated if needed. Specify wether this is done.
- Processes involving very little amounts (&lt;10% of kg of raw material input, could be water, steel and other scrap materials can be neglected). Please specify which materia are neglected (and approximate quantity neglected, if possible).
- Main </t>
    </r>
    <r>
      <rPr>
        <b/>
        <sz val="10"/>
        <color theme="1"/>
        <rFont val="Helvetica Neue"/>
        <family val="2"/>
      </rPr>
      <t xml:space="preserve">input / output flows </t>
    </r>
    <r>
      <rPr>
        <sz val="10"/>
        <color theme="1"/>
        <rFont val="Helvetica Neue"/>
        <family val="2"/>
      </rPr>
      <t>of the keychain must remain the same but might vary in quantity according to each subprocess (i.e., that simplifies data gathering process).</t>
    </r>
  </si>
  <si>
    <r>
      <rPr>
        <sz val="10"/>
        <color indexed="8"/>
        <rFont val="Helvetica Neue"/>
        <family val="2"/>
      </rPr>
      <t>Energy</t>
    </r>
    <r>
      <rPr>
        <sz val="10"/>
        <color indexed="19"/>
        <rFont val="Helvetica Neue"/>
        <family val="2"/>
      </rPr>
      <t xml:space="preserve"> </t>
    </r>
    <r>
      <rPr>
        <sz val="10"/>
        <color theme="0" tint="-0.34998626667073579"/>
        <rFont val="Helvetica Neue"/>
        <family val="2"/>
      </rPr>
      <t>(for heating the steam, 
specify type of fuel/energy source)</t>
    </r>
  </si>
  <si>
    <r>
      <t xml:space="preserve">Electricity </t>
    </r>
    <r>
      <rPr>
        <sz val="10"/>
        <color theme="0" tint="-0.34998626667073579"/>
        <rFont val="Helvetica Neue"/>
        <family val="2"/>
      </rPr>
      <t>(for the lamination rolls, …)</t>
    </r>
  </si>
  <si>
    <r>
      <rPr>
        <sz val="10"/>
        <color indexed="8"/>
        <rFont val="Helvetica Neue"/>
        <family val="2"/>
      </rPr>
      <t>Electricity</t>
    </r>
    <r>
      <rPr>
        <sz val="10"/>
        <color theme="0" tint="-0.34998626667073579"/>
        <rFont val="Helvetica Neue"/>
        <family val="2"/>
      </rPr>
      <t xml:space="preserve"> (for the lamination rolls, …)</t>
    </r>
  </si>
  <si>
    <t>Measured on-site</t>
  </si>
  <si>
    <t>Assuming XX L are required every 1h</t>
  </si>
  <si>
    <t>Product units</t>
  </si>
  <si>
    <t>Calculated from product  specifications</t>
  </si>
  <si>
    <t>-</t>
  </si>
  <si>
    <t>LCScore: Life Cycle Score</t>
  </si>
  <si>
    <t xml:space="preserve">This is a data driven-based tool developed by PhD. Joan Muñoz-Liesa containig all life cycle  impact assessment scores of all technosphere and ecosphere processes available in Ecoinvent 3.9.1. </t>
  </si>
  <si>
    <t>With all life cycle impact assessment scores of all technosphere and ecosphere processes, this tool provides comprehensive understanding into the environmental impact of a wide range of products and processes. With its easy-to-use interface and powerful analysis capabilities, it allows you to quickly and easily explore the environmental impact of different processes, identify areas for improvement, and make more informed decisions.
With its extensive coverage of all technosphere and ecosphere processes available in Ecoinvent 3.9.1, this tool provides a wealth of data and insights that can help you to make more sustainable choices and reduce your environmental footprint. Whether you are interested in reducing your carbon footprint, minimizing water usage, or reducing waste, this tool is an indispensable resource for anyone who wants to make a positive impact on the environment.</t>
  </si>
  <si>
    <t>kilogram</t>
  </si>
  <si>
    <t>cubic meter</t>
  </si>
  <si>
    <t>megajoule</t>
  </si>
  <si>
    <t>Heat, waste</t>
  </si>
  <si>
    <t>GLO</t>
  </si>
  <si>
    <t>RoW</t>
  </si>
  <si>
    <t>RER</t>
  </si>
  <si>
    <t>zinc coating, pieces</t>
  </si>
  <si>
    <t>unit</t>
  </si>
  <si>
    <t>Europe without Switzerland</t>
  </si>
  <si>
    <t>ES</t>
  </si>
  <si>
    <t>treatment of waste concrete, inert material landfill</t>
  </si>
  <si>
    <t>ton kilometer</t>
  </si>
  <si>
    <t>transport, freight, lorry &gt;32 metric ton, EURO5</t>
  </si>
  <si>
    <t>transport, freight, lorry 3.5-7.5 metric ton, EURO5</t>
  </si>
  <si>
    <t>transport, freight, lorry 16-32 metric ton, EURO5</t>
  </si>
  <si>
    <t>section bar rolling, steel</t>
  </si>
  <si>
    <t>section bar extrusion, aluminium</t>
  </si>
  <si>
    <t>polyethylene production, high density, granulate</t>
  </si>
  <si>
    <t>metal working, average for steel product manufacturing</t>
  </si>
  <si>
    <t>metal working, average for metal product manufacturing</t>
  </si>
  <si>
    <t>market group for transport, freight, light commercial vehicle</t>
  </si>
  <si>
    <t>market group for municipal solid waste</t>
  </si>
  <si>
    <t>market group for electricity, low voltage</t>
  </si>
  <si>
    <t>market for used desktop computer</t>
  </si>
  <si>
    <t>market for transport, freight, sea, bulk carrier for dry goods</t>
  </si>
  <si>
    <t>market for steel, low-alloyed</t>
  </si>
  <si>
    <t>market for steel, chromium steel 18/8</t>
  </si>
  <si>
    <t>market for solvent, organic</t>
  </si>
  <si>
    <t>market for polyvinylchloride, bulk polymerised</t>
  </si>
  <si>
    <t>market for polystyrene, expandable</t>
  </si>
  <si>
    <t>market for polypropylene, granulate</t>
  </si>
  <si>
    <t>market for polyethylene, low density, granulate</t>
  </si>
  <si>
    <t>market for polyethylene, high density, granulate</t>
  </si>
  <si>
    <t>market for polycarbonate</t>
  </si>
  <si>
    <t>injection moulding</t>
  </si>
  <si>
    <t>impact extrusion of steel, cold, 3 strokes</t>
  </si>
  <si>
    <t>impact extrusion of aluminium, 1 stroke</t>
  </si>
  <si>
    <t>market for glycerine</t>
  </si>
  <si>
    <t>market for glass fibre reinforced plastic, polyester resin, hand lay-up</t>
  </si>
  <si>
    <t>market for epoxy resin, liquid</t>
  </si>
  <si>
    <t>market for electronics, for control units</t>
  </si>
  <si>
    <t>market for electronics scrap from control units</t>
  </si>
  <si>
    <t>IAI Area, EU27 &amp; EFTA</t>
  </si>
  <si>
    <t>market for electricity, low voltage</t>
  </si>
  <si>
    <t>market for concrete, 30-32MPa</t>
  </si>
  <si>
    <t>market for computer, desktop, without screen</t>
  </si>
  <si>
    <t>market for cast iron</t>
  </si>
  <si>
    <t>market for bronze</t>
  </si>
  <si>
    <t>aluminium production, primary, ingot</t>
  </si>
  <si>
    <t>Location / Subcompartment</t>
  </si>
  <si>
    <t>Reference product / Compartment</t>
  </si>
  <si>
    <t>Activity / Exchange name</t>
  </si>
  <si>
    <t>Python code (based on brighway)</t>
  </si>
  <si>
    <r>
      <t xml:space="preserve">###########################################################
############# Setup before python coding ##################
###########################################################
#First we need to configure python environment and install brightway 2.5 packages
#We used anaconda navigator and PyCharm. So we need to download both softwares first.
#At the terminal window we need to enter the commands:
    #conda create -n environment name
    #conda activate environment_name
    #conda install brightway25 -c cmutel -c conda-forge
    #conda update -n base -c defaults conda
#In PyCharm, we create a project and we set up the interpreter according to your environment you just create.
###########################################################
############# Setup brightway in python ###################
###########################################################
</t>
    </r>
    <r>
      <rPr>
        <sz val="10"/>
        <color rgb="FFFF0000"/>
        <rFont val="Helvetica Neue"/>
        <family val="2"/>
      </rPr>
      <t>#Directory paths: NEEDS TO BE CHANGED!
spold_files = "/Users/joan/University Dropbox/Joan Muñoz/Feina Camins/Biblioteca/LCA/2 Ecoinvent Database/Ecoinvent repository/Version 3.9.1/Ecospold/datasets391"
implementation_file = "/Users/joan/University Dropbox/Joan Muñoz/Feina Camins/Biblioteca/LCA/2 Ecoinvent Database/Ecoinvent repository/Version 3.9.1/LCIA Implementation 3.9.1.xlsx"
LCIAcutoff_file = "/Users/joan/University Dropbox/Joan Muñoz/Feina Camins/Biblioteca/LCA/2 Ecoinvent Database/Ecoinvent repository/Version 3.9.1/Cut-off Cumulative LCIA v3.9.1.xlsx"</t>
    </r>
    <r>
      <rPr>
        <sz val="10"/>
        <color indexed="8"/>
        <rFont val="Helvetica Neue"/>
        <family val="2"/>
      </rPr>
      <t xml:space="preserve">
#Import:
import bw2data as bd
import bw2io as bi
import pandas as pd
#If we do not remember the name of our project we can always list it:
#print(bd.projects)
#Here we setup our project as current
bd.projects.set_current("bwei_391")
# #And we setup brightway, which will create the biosphere and deafult methods (from ecoinvent)
# bi.bw2setup()
#
# #And then we create the technosphere from spold files:
# ei = bi.SingleOutputEcospold2Importer(spold_files,"cutoff391", use_mp=False)
# ei.apply_strategies()
# ei.write_database()
#
# #To list all databases and methods from the project:
# print(bd.databases)
# print(bd.methods)
#
# #rember LCIA methods are already imported since they are build-in brightway. However, they are imported from Ecoinvent already.
# #however, if there is some problem with it, we can:
# bi.create_default_lcia_methods(overwrite=True)
###########################################################
######### Exporting databases from brigthway ##############
###########################################################
#First way to do the databases:
ei = bd.Database("cutoff391").nodes_to_dataframe()
bio = bd.Database("biosphere3").nodes_to_dataframe()
#customdb = bd.Database("customdb_name").nodes_to_dataframe()
#Now we filter and replace unwanted characters from ei
#1/convert filename to uuid's
ei['filename'] = ei['filename'].replace(to_replace = '.spold', value='', regex=True)
ei.rename(columns={'filename':'Activity UUID_Product UUID'}, inplace=True)
#2/clean authors field
#ei['authors'] = ei['authors'].apply(lambda x: "|".join([f"{k}: {v}" for d in x for k,v in d.items()]))
ei['authors'] = ei['authors'].astype(str).str.replace(r"['{}()\[\]]", '', regex=True)
#3/clean other fields
ei['classifications'] = ei['classifications'].astype(str).str.replace(r"['()\[\]]", '', regex=True)
ei['synonyms'] = ei['synonyms'].astype(str).str.replace(r"['\[\]]", '', regex=True)
ei['parameters'] = ei['parameters'].astype(str).str.replace(r"['{}\[\]]", '', regex=True)
#Now we filter and replace unwanted characters from bio
bio[['compartment', 'subcompartment']] = pd.DataFrame(bio['categories'].tolist(), index=bio.index)
bio = bio.loc[:, ~bio.columns.isin(['categories'])] # drop 'categories' column
bio.loc[:, 'subcompartment'] = bio['subcompartment'].astype(str).str.replace('None', 'undefined', regex=True)
#Finally we can export databases:
ei.to_csv("ei.csv", index=True)
bio.to_csv("bio.csv", index=True)
#And we change fields so they can match afterwards
ei.rename(columns={'name':'Activity / Exchange name'}, inplace=True)
ei.rename(columns={'reference product':'Reference product / Compartment'}, inplace=True)
ei.rename(columns={'location':'Location / Subcompartment'}, inplace=True)
bio.rename(columns={'name':'Activity / Exchange name'}, inplace=True)
bio.rename(columns={'compartment':'Reference product / Compartment'}, inplace=True)
bio.rename(columns={'subcompartment':'Location / Subcompartment'}, inplace=True)
bio = bio[['Activity / Exchange name', 'Reference product / Compartment', 'Location / Subcompartment',
        'unit', 'type', 'CAS number', 'database', 'code', 'id']]
ei = ei[['Activity / Exchange name', 'Reference product / Compartment', 'Location / Subcompartment',
         'unit', 'type', 'classifications', 'comment', 'synonyms', 'production amount', 'parameters', 'authors',
        'Activity UUID_Product UUID', 'activity', 'activity type', 'flow', 'database', 'code',  'id']]
###########################################################
###### Creating brightway databases with IA scores ########
###########################################################
#__________________________________________________________________________
#biosphere CFs for all IA methods
cfs = {m: {bd.get_activity(key=tuple(key)).id: cf for key, cf in bd.Method(m).load()} for m in bd.methods}
CFSframe = pd.DataFrame(cfs)
CFSframe.index.name = "id"
CFSframe.columns = [' '.join(col) for col in CFSframe.columns]
bioframe = bio.merge(CFSframe, how="left", on=["id"])
#To correct the spelling issues of Ecoinvent methods we should  search and replace from column headers:
bioframe = bioframe.rename(columns={
    'ReCiPe 2016 v1.03, midpoint (H) no LT climate change no LT global warming potential (GWP1000) no LT': 'ReCiPe 2016 v1.03, midpoint (H) no LT climate change no LT global warming potential (GWP100) no LT',
    'ReCiPe 2016 v1.03, midpoint (H) climate change global warming potential (GWP1000)': 'ReCiPe 2016 v1.03, midpoint (H) climate change global warming potential (GWP100)',
    'ReCiPe 2016 v1.03, midpoint (I) no LT climate change no LT global warming potential (GWP1000) no LT': 'ReCiPe 2016 v1.03, midpoint (I) no LT climate change no LT global warming potential (GWP20) no LT',
    'ReCiPe 2016 v1.03, midpoint (I) climate change global warming potential (GWP1000)': 'ReCiPe 2016 v1.03, midpoint (I) climate change global warming potential (GWP20)'})
#__________________________________________________________________________
#calculate LCIA scores for all technosphere processes
#OPTION 1: From LCIA file
#MAKE SURE the skipped cols are the same in the ecoinvent LCIA file: check if methods start at column index 6! (cell G or number 7 in excel file)
skipped_cols = [1,2,3,4,5]
LCIAcutoff = pd.read_excel(LCIAcutoff_file, sheet_name="LCIA", header=[0,1,2], skiprows=[3])
LCIAcutoff.columns = [' '.join(col).strip() for col in LCIAcutoff.columns.values]
LCIAcutoff.columns.values[0] = 'Activity UUID_Product UUID'
LCIAcutoff = LCIAcutoff.drop(LCIAcutoff.columns[skipped_cols], axis=1)
#And we join results preserving left part of the ei dataframe
technoframe = pd.merge(ei, LCIAcutoff[['Activity UUID_Product UUID'] + list(LCIAcutoff.columns[6:])],
                       on="Activity UUID_Product UUID", how="left")
#OPTIONS TO CREATE LCIA SCORES FROM BRIGHTWAY BELOW:
pass
# #OPTION 2: From spold files + brightway LCA score loop calculation
# #our database is:
# ecoinvent = bd.Database("cutoff391")
#
# results = {} #dictionary to store results
# for act in list(ecoinvent): #here we get the qctivity list from the ecoinvent database
#     results[act.id] = {}
#     lca_obj = act.lca(amount=1) #the inverted matrix is calculated here, for each activity at once
#     for m in bd.methods: #in the debugger, it will prompt m as the last method of the bd.methods database. Be careful this will calculate ALL methods in bd.methods
#         lca_obj.switch_method(m)
#         lca_obj.lcia()
#         results[act.id][m] = lca_obj.score
#
# technoframe = pd.DataFrame(results).transpose() #Here we can put results in a dataframe and then transpose it
# technoframe.index.name = "id"
# #OPTION 2 - EXAMPLE:
# #As an example, here we use just 3:
# de = bd.Database("cutoff39").get(name="market for electricity, medium voltage", location="DE")
# es = bd.Database("cutoff39").get(name="market for electricity, medium voltage", location="ES")
# fr = bd.Database("cutoff39").get(name="market for electricity, medium voltage", location="FR")
#
# results = {}
# for act in [de, es, fr]: #here we should put the [ei] database
#     results[act.id] = {}
#     lca_obj = act.lca(amount=1) #the inverted matrix is calculated here, for each activity at once
#     for m in bd.methods: #in the debugger, it will prompt m as the last method of the bd.methods database. Be careful this will calculate ALL methods in bd.methods
#         lca_obj.switch_method(m)
#         lca_obj.lcia()
#         results[act.id][m] = lca_obj.score
#
# technoframe = pd.DataFrame(results).transpose() #Here we can put results in a dataframe and then transpose it
# technoframe.index.name = "id"
pass
#__________________________________________________________________________
#Now we join technosphere and bioshpere IA results and export it:
LCScore_all = pd.concat([technoframe,bioframe])
#Re-arrange cas number field position, since currently, LCIA matrices from excel includes less methods than the ones available in brightway
LCScore_all.insert(15, "CAS number", LCScore_all.pop("CAS number"))
#To include units of each impact category, we retrieve it from the implementation file:
# Cast the columns to strings
indicators = pd.read_excel(implementation_file, sheet_name="Indicators")
indicators = indicators.astype(str)
indicators_1 = indicators[['Method', 'Category', 'Indicator']]
indicators_2 = indicators[['Indicator Unit']]
row_list = [' '.join(row) for row in indicators_1.values.tolist()] # Use list comprehension to create a list of comma-separated values for each row
ind_headers_dict = dict(zip(row_list, indicators_2['Indicator Unit'])) # Create a dictionary of headers and units
LCScore_all.columns = ['{}{}'.format(col, ' ({})'.format(ind_headers_dict.get(col)) if col in ind_headers_dict else '') for col in LCScore_all.columns] # Rename the columns using dictionary comprehension
#Export database
LCScore_all.to_csv("LCScore_all.csv", index=False)
LCScore_all.to_excel("LCScore_all.xlsx", index=False)
#We can also export ei+bio info without LCIA scores:
BioTechno_info = pd.concat([ei,bio])
BioTechno_info.to_csv("BioTechno_info.csv", index=False)
#And names from BioTechno matrix only:
BioTechno_names = BioTechno_info[['Activity / Exchange name', 'Reference product / Compartment', 'Location / Subcompartment', 'unit', 'comment']]
BioTechno_names.to_csv("BioTechno_names.csv", index=False)
BioTechno_names.to_excel("BioTechno_names.xlsx", index=False)
#Finally we can export databases:
#technoframe.to_csv("technoframe.csv", index=True)
#bioframe.to_csv("bioframe.csv", index=True)
#We already export those with the original column names, so we don't do it now:
#ei.to_csv("ei.csv", index=True)
#bio.to_csv("bio.csv", index=True)
#If we want to export just LCIA scores from ReCiPe method, (H) perspective, including Long Term (LT) emissions
recipe_methods = [i for i in LCScore_all.columns if 'ReCiPe' in i and '(H)' in i and 'no LT' not in i]
first_cols = list(LCScore_all.iloc[:, :18].columns)
cols_to_drop = [col for col in LCScore_all.columns if col not in recipe_methods and col not in first_cols]
LCScore_recipe = LCScore_all.drop(columns=cols_to_drop)
LCScore_recipe.to_csv("LCScore_recipe.csv", index=False)
LCScore_recipe.to_excel("LCScore_recipe.xlsx", index=False)
pass</t>
    </r>
  </si>
  <si>
    <t>Sheet description</t>
  </si>
  <si>
    <t>Link to sheet</t>
  </si>
  <si>
    <t>Sheet name</t>
  </si>
  <si>
    <t>Python code</t>
  </si>
  <si>
    <t>Life cycle inventory template sheet</t>
  </si>
  <si>
    <t>Name</t>
  </si>
  <si>
    <t>System under assessment</t>
  </si>
  <si>
    <t>Source</t>
  </si>
  <si>
    <t xml:space="preserve">We have used data from …. assumptions were considered obsolete we updated them </t>
  </si>
  <si>
    <t>units considered</t>
  </si>
  <si>
    <t>Construction</t>
  </si>
  <si>
    <t>Operation</t>
  </si>
  <si>
    <t>Demolition</t>
  </si>
  <si>
    <t>Total
lifetime, FUA</t>
  </si>
  <si>
    <t>T, Per FUB</t>
  </si>
  <si>
    <t>Total years</t>
  </si>
  <si>
    <t>m2</t>
  </si>
  <si>
    <t>Simapro input</t>
  </si>
  <si>
    <t>Ecoinvent from Brightway input</t>
  </si>
  <si>
    <t>Comments</t>
  </si>
  <si>
    <t>Flow type</t>
  </si>
  <si>
    <t>Back/Foreground</t>
  </si>
  <si>
    <t>Materials / processes</t>
  </si>
  <si>
    <t>lifetime</t>
  </si>
  <si>
    <t>Aux value</t>
  </si>
  <si>
    <t>Aux Unit</t>
  </si>
  <si>
    <t>C, Per unit</t>
  </si>
  <si>
    <t>O, Per unit</t>
  </si>
  <si>
    <t>D, Per unit</t>
  </si>
  <si>
    <t>T, Per unitA</t>
  </si>
  <si>
    <t>T, Per unitB</t>
  </si>
  <si>
    <t>Per lifetime</t>
  </si>
  <si>
    <t>Ecoinvent original study</t>
  </si>
  <si>
    <t>Sub-subsystem 1</t>
  </si>
  <si>
    <t>Non-recycled + scrap steel (market)</t>
  </si>
  <si>
    <t>Project data</t>
  </si>
  <si>
    <t>Steel, low-alloyed {RER}| steel production, electric, low-alloyed | Cut-off, S</t>
  </si>
  <si>
    <t xml:space="preserve">Acording San Juan Delmas et al (2017) and Rufi Salis et al (2109) all steel was 100% non-recycled. </t>
  </si>
  <si>
    <t>Section bar steel manufacturing</t>
  </si>
  <si>
    <t>Metal working, average for metal product manufacturing {RER}| processing | Cut-off, S</t>
  </si>
  <si>
    <t>Zinc coat, coils for galvanized steel</t>
  </si>
  <si>
    <t>Not considered</t>
  </si>
  <si>
    <t>Scrap steel {Europe without Switzerland}| market for scrap steel | Cut-off, S</t>
  </si>
  <si>
    <t>Transport lorry from Martorell, Espanya</t>
  </si>
  <si>
    <t>tkm</t>
  </si>
  <si>
    <t>Transport, lorry &gt;32t, EURO5/RER S</t>
  </si>
  <si>
    <t>Machinery for construction / deconstruction (1/2): tower crane</t>
  </si>
  <si>
    <t>Own calculations</t>
  </si>
  <si>
    <t>Electricity, high voltage, production ES, at grid/ES S</t>
  </si>
  <si>
    <t>Value to be published in Muñoz-Liesa et al., 2020 if so. ICTA electricity contract is for high voltage (6.1 tarif). However, low voltage is used for the equipment here accounted.</t>
  </si>
  <si>
    <t>Machinery for construction / deconstruction (1/2): Scissor platform</t>
  </si>
  <si>
    <t>End of life: transport lorry to recycling</t>
  </si>
  <si>
    <t>Transport, lorry 16-32t, EURO5/RER S</t>
  </si>
  <si>
    <t>Recycling</t>
  </si>
  <si>
    <t>Sub-subsystem 2</t>
  </si>
  <si>
    <t>In m3: Unreinforced concrete production, with cement CEM II/A</t>
  </si>
  <si>
    <t>m3</t>
  </si>
  <si>
    <t>Concrete roof tile {GLO}| market for | Cut-off, S</t>
  </si>
  <si>
    <t>Transport lorry from Barcelona, Espanya</t>
  </si>
  <si>
    <t>Sub-subsystem 3</t>
  </si>
  <si>
    <t>Polyethylene, low density - LDPE</t>
  </si>
  <si>
    <t>Polyethylene, low density, granulate {GLO}| market for | Cut-off, S</t>
  </si>
  <si>
    <t>Injection moulding LDPE</t>
  </si>
  <si>
    <t>Injection moulding/RER S</t>
  </si>
  <si>
    <t>Transport lorry from Tarragona, Spain</t>
  </si>
  <si>
    <t>Sub-subsystem 4</t>
  </si>
  <si>
    <t>Gearmotor: aluminium</t>
  </si>
  <si>
    <t>Gearmotor: HDPE</t>
  </si>
  <si>
    <t>Aluminium tube aux to gearmotor</t>
  </si>
  <si>
    <t>Extrusion Aluminium</t>
  </si>
  <si>
    <t>Injection moulding</t>
  </si>
  <si>
    <t>Transport van from Tarragona, Spain</t>
  </si>
  <si>
    <t>Energy for system operation</t>
  </si>
  <si>
    <t>As energy calculated by Muñoz-Liesa et al., 2020 Quantifying energy symbiosis of a iRTG, see appendix B</t>
  </si>
  <si>
    <t>End of life: transport lorry to landfill</t>
  </si>
  <si>
    <t>Recycling aluminium tube</t>
  </si>
  <si>
    <t>Sanitary landfill (municipal solid waste)</t>
  </si>
  <si>
    <t>Sub-subsystem 5</t>
  </si>
  <si>
    <t>Polycarbonate</t>
  </si>
  <si>
    <t>Polycarbonate {GLO}| market for | Cut-off, S</t>
  </si>
  <si>
    <t>Revised data according to iRTG floorplan (CAD), to be published by Muñoz-Liesa, 2020</t>
  </si>
  <si>
    <t>Injection moulding  Polycarbonate</t>
  </si>
  <si>
    <t>Transoceanic freight ship from Doncaster, UK</t>
  </si>
  <si>
    <t>Transport, freight, sea, transoceanic ship {GLO}| market for | Cut-off, S</t>
  </si>
  <si>
    <t>Transport lorry from Doncaster, UK</t>
  </si>
  <si>
    <t>Aluminium for polycarbonate window frames</t>
  </si>
  <si>
    <t>Transport light com.veh. from Unknown, Barcelona</t>
  </si>
  <si>
    <t>Machinery for construction: tower crane</t>
  </si>
  <si>
    <t>Roof covering only, as project data retrieved information. The expressed kWh/kg polycarbonate are modified, considering each kg of total polycarbonate (input data referenced in this excel), only the roof fraction is installed with this machinery.</t>
  </si>
  <si>
    <t>Machinery for construction / deconstruction (1/2): articulated boom</t>
  </si>
  <si>
    <t>Energy, from diesel burned in machinery/RER Energy</t>
  </si>
  <si>
    <t>Façade covering only, as project data retrieved information. The expressed MJ/kg polycarbonate are modified, considering each kg of total polycarbonate (input data referenced in this excel), only the façade fraction is installed with this machinery.</t>
  </si>
  <si>
    <t>Sub-subsystem 6</t>
  </si>
  <si>
    <t>Polyester resin</t>
  </si>
  <si>
    <t>Glass fibre reinforced plastic, polyester resin, hand lay-up {GLO}| market for | Cut-off, S</t>
  </si>
  <si>
    <t>Injection moulding  Polyester</t>
  </si>
  <si>
    <t xml:space="preserve">Transport lorry from Hellevoetsluis, Països Baixos </t>
  </si>
  <si>
    <t>Landfill</t>
  </si>
  <si>
    <t>Aluminium, primary</t>
  </si>
  <si>
    <t>Aluminium, primary, ingot {IAI Area, Russia &amp; RER w/o EU27 &amp; EFTA}| aluminium production, primary, ingot | Cut-off, S</t>
  </si>
  <si>
    <t>Impact extrusion of aluminium, 1 stroke {RER}| processing | APOS</t>
  </si>
  <si>
    <t>Sub-subsystem 7</t>
  </si>
  <si>
    <t>Gearmotor: Cast iron</t>
  </si>
  <si>
    <t>Gearmotor: Steel</t>
  </si>
  <si>
    <t>Metal working</t>
  </si>
  <si>
    <t>End of life: transport light com.veh. to recycling / sanitary landfill</t>
  </si>
  <si>
    <t>Recycling iron</t>
  </si>
  <si>
    <t>Recycling steel</t>
  </si>
  <si>
    <t>Recycling HDPE</t>
  </si>
  <si>
    <t>Sub-subsystem 8</t>
  </si>
  <si>
    <t>Cold-formed steel for transmission in window mechanisms</t>
  </si>
  <si>
    <t>Auxiliary parts of galvanized steel for window mechanisms</t>
  </si>
  <si>
    <t>HDPE auxiliary parts for window mechanisms</t>
  </si>
  <si>
    <t>Transport lorry from Unknown, Barcelona</t>
  </si>
  <si>
    <t>Recycling steel (Transmission steel)</t>
  </si>
  <si>
    <t>Recycling HDPE (Auxiliary parts)</t>
  </si>
  <si>
    <t>Metal working-Cast iron + steel</t>
  </si>
  <si>
    <t>Injection moulding HDPE</t>
  </si>
  <si>
    <t>System desktop server</t>
  </si>
  <si>
    <t>u</t>
  </si>
  <si>
    <t>According to Siemens building technician: FUJITSU Server PRIMERGY RX1330 M4</t>
  </si>
  <si>
    <t>System desktop server (kg)</t>
  </si>
  <si>
    <t>General electronics</t>
  </si>
  <si>
    <t>System allocation (rooftop+building) + As energy calculated by Muñoz-Liesa et al., 2020 Quantifying energy symbiosis of a iRTG, see appendix B</t>
  </si>
  <si>
    <t>End of life: transport light com.veh. to landfill</t>
  </si>
  <si>
    <t>Treatment for desktops</t>
  </si>
  <si>
    <t>Negative input to account for impacts of treating the materials but not the credits of producing a recycled material (Cut-off model)</t>
  </si>
  <si>
    <t>Treatment for electronics</t>
  </si>
  <si>
    <t>Aggregated inventories</t>
  </si>
  <si>
    <t>Aggregated Steel</t>
  </si>
  <si>
    <t>Aggregated aluminium</t>
  </si>
  <si>
    <t>Aggregated HDPE</t>
  </si>
  <si>
    <t>Aggregated transport light commercial vechicle</t>
  </si>
  <si>
    <t>Aggregated cast iron</t>
  </si>
  <si>
    <t>Aggregated steel 18/8</t>
  </si>
  <si>
    <t>Aggregated metal working for metal product</t>
  </si>
  <si>
    <t>Aggregated metal working for steel product</t>
  </si>
  <si>
    <t>Aggregated electricity use (to be published in Muñoz-Liesa et al., 2020)</t>
  </si>
  <si>
    <t>Aggregated transport materials</t>
  </si>
  <si>
    <t>Aggregated injection moulding</t>
  </si>
  <si>
    <t>Output</t>
  </si>
  <si>
    <t>Greenhouse at rooftop</t>
  </si>
  <si>
    <t>Emission</t>
  </si>
  <si>
    <t>Excess of thermal energy produced</t>
  </si>
  <si>
    <t>Only in ICTA: equivalent to (in kWh!!) Electricity, medium voltage, production ES, at grid/ES S</t>
  </si>
  <si>
    <t>Air</t>
  </si>
  <si>
    <t>Considering only output thermal energy (119.5 kWh/m2 converted to MJ/m2) with a insulation value for the ICTA building according to Muñoz-Liesa et al., 2020</t>
  </si>
  <si>
    <t>Cast iron, Pump + pressure switch</t>
  </si>
  <si>
    <t>Cast iron {GLO}| market for | Cut-off, S</t>
  </si>
  <si>
    <t>Steel, Pump + pressure switch</t>
  </si>
  <si>
    <t>Steel, low-alloyed {GLO}| market for | Cut-off, S</t>
  </si>
  <si>
    <t>HDPE, Pump + pressure switch</t>
  </si>
  <si>
    <t>Polyethylene, high density, granulate {GLO}| market for | Cut-off, S</t>
  </si>
  <si>
    <t>HDPE, Digital timer</t>
  </si>
  <si>
    <t>Electronics, Digital timer</t>
  </si>
  <si>
    <t>Electronics, for control units {GLO}| market for | Cut-off, S</t>
  </si>
  <si>
    <t>PP, DOSATRON</t>
  </si>
  <si>
    <t>Polypropylene, granulate {GLO}| market for | Cut-off, S</t>
  </si>
  <si>
    <t>PVC, Pipe 32 mm d.</t>
  </si>
  <si>
    <t>Polyvinylchloride, bulk polymerised {GLO}| market for | Cut-off, S</t>
  </si>
  <si>
    <t>PVC, Pipe 25 mm d.</t>
  </si>
  <si>
    <t>PVC, Joint (Colze 32)</t>
  </si>
  <si>
    <t>PVC, Joint (Colze 25)</t>
  </si>
  <si>
    <t>PVC, Joint (UA 32)</t>
  </si>
  <si>
    <t>PVC, Joint (UA 25)</t>
  </si>
  <si>
    <t>PVC, Joint (T 32)</t>
  </si>
  <si>
    <t>PVC, Joint (T 25)</t>
  </si>
  <si>
    <t>PVC, Joint (Vàlvula bola 32)</t>
  </si>
  <si>
    <t>PVC, Joint (Vàlvula bola 25)</t>
  </si>
  <si>
    <t>PVC, Electrovalve</t>
  </si>
  <si>
    <t>PE , Nutrient tank</t>
  </si>
  <si>
    <t>PE, Water tank</t>
  </si>
  <si>
    <t>Cast iron, Flow meter</t>
  </si>
  <si>
    <t>HDPE, Flow meter</t>
  </si>
  <si>
    <t>Cast iron, Manometer</t>
  </si>
  <si>
    <t>Bronze, Manometer</t>
  </si>
  <si>
    <t>Bronze {GLO}| market for | Cut-off, S</t>
  </si>
  <si>
    <t>Glycerine, Manometer</t>
  </si>
  <si>
    <t>Glycerine {Europe without Switzerland}| esterification of rape oil | Cut-off, S</t>
  </si>
  <si>
    <t>Adhesive PVC</t>
  </si>
  <si>
    <t>Epoxy resin, liquid {RER}| production | APOS, U</t>
  </si>
  <si>
    <t>Solvent PVC</t>
  </si>
  <si>
    <t>Solvent, organic {GLO}| production | APOS</t>
  </si>
  <si>
    <t>LDPE, Primary Distribution pipe 25 mm d</t>
  </si>
  <si>
    <t>LDPE, Goteo Hunter Pipe</t>
  </si>
  <si>
    <t>PE, Joint</t>
  </si>
  <si>
    <t>PE, Joint insertion</t>
  </si>
  <si>
    <t>PE, Stopper</t>
  </si>
  <si>
    <t>PVC, Drip tube</t>
  </si>
  <si>
    <t>PVC, Drip</t>
  </si>
  <si>
    <t>PVC, Gripping piece</t>
  </si>
  <si>
    <t>LDPE, Covering plastic</t>
  </si>
  <si>
    <t>EPS, Supporting tray</t>
  </si>
  <si>
    <t>Polystyrene, expandable {RER}| production | APOS</t>
  </si>
  <si>
    <t>EPS, Canal covering</t>
  </si>
  <si>
    <t>All plastics, Injection moulding</t>
  </si>
  <si>
    <t>All metals, Metal working for product manufacturing</t>
  </si>
  <si>
    <t>Transport, van &lt;3.5t/RER S</t>
  </si>
  <si>
    <t>Recycling steel + iron</t>
  </si>
  <si>
    <t>Recycling plastics</t>
  </si>
  <si>
    <t>Aggregated Cast iron</t>
  </si>
  <si>
    <t>Aggregated Polyethylene, high density</t>
  </si>
  <si>
    <t>Aggregated PVC</t>
  </si>
  <si>
    <t>Aggregated Polyethylene, low density</t>
  </si>
  <si>
    <t>Aggregated Polystyrene expandable</t>
  </si>
  <si>
    <t>Aggregated Injection moulding</t>
  </si>
  <si>
    <t>Auxiliary equipment for crop production</t>
  </si>
  <si>
    <t>Scenario</t>
  </si>
  <si>
    <t>System</t>
  </si>
  <si>
    <t>Element type</t>
  </si>
  <si>
    <t>Match process</t>
  </si>
  <si>
    <t>Global warming</t>
  </si>
  <si>
    <t>Stratospheric ozone depletion</t>
  </si>
  <si>
    <t>Ionizing radiation</t>
  </si>
  <si>
    <t>Ozone formation, Human health</t>
  </si>
  <si>
    <t>Fine particulate matter formation</t>
  </si>
  <si>
    <t>Ozone formation, Terrestrial ecosystems</t>
  </si>
  <si>
    <t>Terrestrial acidification</t>
  </si>
  <si>
    <t>Freshwater eutrophication</t>
  </si>
  <si>
    <t>Marine eutrophication</t>
  </si>
  <si>
    <t>Terrestrial ecotoxicity</t>
  </si>
  <si>
    <t>Freshwater ecotoxicity</t>
  </si>
  <si>
    <t>Marine ecotoxicity</t>
  </si>
  <si>
    <t>Ecotoxicity</t>
  </si>
  <si>
    <t>Human carcinogenic toxicity</t>
  </si>
  <si>
    <t>Human non-carcinogenic toxicity</t>
  </si>
  <si>
    <t>Land use</t>
  </si>
  <si>
    <t>Mineral resource scarcity</t>
  </si>
  <si>
    <t>Fossil resource scarcity</t>
  </si>
  <si>
    <t>Water consumption</t>
  </si>
  <si>
    <t>Non renewable, fossil</t>
  </si>
  <si>
    <t>Non-renewable, nuclear</t>
  </si>
  <si>
    <t>Non-renewable, biomass</t>
  </si>
  <si>
    <t>Renewable, biomass</t>
  </si>
  <si>
    <t>Renewable, wind, solar, geothe</t>
  </si>
  <si>
    <t>Renewable, water</t>
  </si>
  <si>
    <t>Total CED Non-ren</t>
  </si>
  <si>
    <t>Total CED Ren</t>
  </si>
  <si>
    <t>Total CED</t>
  </si>
  <si>
    <t>S1.1</t>
  </si>
  <si>
    <t>Material</t>
  </si>
  <si>
    <t>Material processing</t>
  </si>
  <si>
    <t>Transportation</t>
  </si>
  <si>
    <t>Construction process</t>
  </si>
  <si>
    <t>End of life</t>
  </si>
  <si>
    <t>Operating energy</t>
  </si>
  <si>
    <t>S1.2</t>
  </si>
  <si>
    <t>S1.3</t>
  </si>
  <si>
    <t>S1.4</t>
  </si>
  <si>
    <t>S1.5</t>
  </si>
  <si>
    <t>S1.6</t>
  </si>
  <si>
    <t>S1.7</t>
  </si>
  <si>
    <t>S1.8</t>
  </si>
  <si>
    <t>System life cycle inventory</t>
  </si>
  <si>
    <t>System life cycle impact assessment</t>
  </si>
  <si>
    <t>A LCIA template to compute LCI&amp;LCIA results</t>
  </si>
  <si>
    <t>With all life cycle impact assessment scores of all technosphere and ecosphere processes, this tool provides comprehensive understanding into the environmental impact of a wide range of products and processes. With its easy-to-use interface and powerful analysis capabilities, it allows you to quickly and easily explore the environmental impact of different processes, identify areas for improvement, and make more informed decisions.</t>
  </si>
  <si>
    <t>LCScore concept</t>
  </si>
  <si>
    <t>Explanation of the LCScore tool</t>
  </si>
  <si>
    <t xml:space="preserve">This is a data-driven based tool developed by PhD. Joan Muñoz-Liesa containig all life cycle  impact assessment scores of all technosphere and ecosphere processes available in Ecoinvent 3.9.1. </t>
  </si>
  <si>
    <t>Need data from external providers? Here there is a template to collect inventory data of a process</t>
  </si>
  <si>
    <t>A LCI template for your system under assessment</t>
  </si>
  <si>
    <t>Python code to develop LCScore matrix. This can not be included here since an Ecoinvent license is needed.</t>
  </si>
  <si>
    <t>Concept</t>
  </si>
  <si>
    <t>LCI_template</t>
  </si>
  <si>
    <t>System_LCI</t>
  </si>
  <si>
    <t>System_LCIA</t>
  </si>
  <si>
    <t>Python_code</t>
  </si>
  <si>
    <t xml:space="preserve">Buscador    </t>
  </si>
  <si>
    <t>System 1</t>
  </si>
  <si>
    <t>System 2</t>
  </si>
  <si>
    <t>Subsystem</t>
  </si>
  <si>
    <t>units produced for this inventory per lifetime</t>
  </si>
  <si>
    <t>LCScores: Life Cycle Scores for LCA particioners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</si>
</sst>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36">
    <font>
      <sz val="10"/>
      <color indexed="8"/>
      <name val="Helvetica Neue"/>
    </font>
    <font>
      <sz val="12"/>
      <color theme="1"/>
      <name val="Helvetica Neue"/>
      <family val="2"/>
      <scheme val="minor"/>
    </font>
    <font>
      <sz val="12"/>
      <color indexed="8"/>
      <name val="Helvetica Neue"/>
      <family val="2"/>
    </font>
    <font>
      <sz val="14"/>
      <color indexed="8"/>
      <name val="Helvetica Neue"/>
      <family val="2"/>
    </font>
    <font>
      <b/>
      <sz val="15"/>
      <color indexed="14"/>
      <name val="Helvetica Neue"/>
      <family val="2"/>
    </font>
    <font>
      <b/>
      <sz val="10"/>
      <color indexed="8"/>
      <name val="Helvetica Neue"/>
      <family val="2"/>
    </font>
    <font>
      <b/>
      <sz val="10"/>
      <color indexed="16"/>
      <name val="Helvetica Neue"/>
      <family val="2"/>
    </font>
    <font>
      <sz val="10"/>
      <color indexed="17"/>
      <name val="Helvetica Neue"/>
      <family val="2"/>
    </font>
    <font>
      <b/>
      <sz val="10"/>
      <color indexed="17"/>
      <name val="Helvetica Neue"/>
      <family val="2"/>
    </font>
    <font>
      <sz val="10"/>
      <color theme="1"/>
      <name val="Helvetica Neue"/>
      <family val="2"/>
    </font>
    <font>
      <b/>
      <sz val="15"/>
      <color indexed="8"/>
      <name val="Helvetica Neue"/>
      <family val="2"/>
    </font>
    <font>
      <b/>
      <sz val="10"/>
      <color indexed="8"/>
      <name val="Helvetica Neue"/>
      <family val="2"/>
    </font>
    <font>
      <sz val="10"/>
      <color indexed="8"/>
      <name val="Helvetica Neue"/>
      <family val="2"/>
    </font>
    <font>
      <sz val="10"/>
      <color indexed="19"/>
      <name val="Helvetica Neue"/>
      <family val="2"/>
    </font>
    <font>
      <sz val="10"/>
      <color indexed="20"/>
      <name val="Helvetica Neue"/>
      <family val="2"/>
    </font>
    <font>
      <vertAlign val="superscript"/>
      <sz val="10"/>
      <color indexed="8"/>
      <name val="Helvetica Neue"/>
      <family val="2"/>
    </font>
    <font>
      <sz val="10"/>
      <color theme="0" tint="-0.34998626667073579"/>
      <name val="Helvetica Neue"/>
      <family val="2"/>
    </font>
    <font>
      <sz val="10"/>
      <color theme="0" tint="-0.499984740745262"/>
      <name val="Helvetica Neue"/>
      <family val="2"/>
    </font>
    <font>
      <b/>
      <sz val="10"/>
      <color theme="1"/>
      <name val="Helvetica Neue"/>
      <family val="2"/>
    </font>
    <font>
      <sz val="14"/>
      <color indexed="8"/>
      <name val="Helvetica Neue"/>
      <family val="2"/>
    </font>
    <font>
      <sz val="12"/>
      <color theme="0"/>
      <name val="Helvetica Neue"/>
      <family val="2"/>
    </font>
    <font>
      <b/>
      <sz val="22"/>
      <color indexed="8"/>
      <name val="Helvetica Neue"/>
      <family val="2"/>
    </font>
    <font>
      <sz val="11"/>
      <color theme="1"/>
      <name val="Helvetica Neue"/>
      <family val="2"/>
      <scheme val="minor"/>
    </font>
    <font>
      <b/>
      <sz val="11"/>
      <color theme="1"/>
      <name val="Helvetica Neue"/>
      <family val="2"/>
      <scheme val="minor"/>
    </font>
    <font>
      <sz val="10"/>
      <color rgb="FFFF0000"/>
      <name val="Helvetica Neue"/>
      <family val="2"/>
    </font>
    <font>
      <b/>
      <sz val="10"/>
      <color theme="1"/>
      <name val="Helvetica Neue Light"/>
    </font>
    <font>
      <sz val="10"/>
      <color theme="1"/>
      <name val="Helvetica Neue Light"/>
    </font>
    <font>
      <b/>
      <sz val="10"/>
      <color rgb="FF000000"/>
      <name val="Helvetica Neue Light"/>
    </font>
    <font>
      <sz val="10"/>
      <color rgb="FF000000"/>
      <name val="Helvetica Neue Light"/>
    </font>
    <font>
      <sz val="10"/>
      <name val="Helvetica Neue Light"/>
    </font>
    <font>
      <b/>
      <sz val="10"/>
      <color rgb="FF0070C0"/>
      <name val="Helvetica Neue Light"/>
    </font>
    <font>
      <b/>
      <sz val="10"/>
      <color rgb="FF000000"/>
      <name val="Helvetica Neue"/>
      <family val="2"/>
      <scheme val="major"/>
    </font>
    <font>
      <sz val="11.5"/>
      <color indexed="8"/>
      <name val="Helvetica Neue"/>
      <family val="2"/>
    </font>
    <font>
      <sz val="11.5"/>
      <color indexed="8"/>
      <name val="Helvetica Neue Light"/>
    </font>
    <font>
      <u/>
      <sz val="11.5"/>
      <color indexed="11"/>
      <name val="Helvetica Neue Light"/>
    </font>
    <font>
      <sz val="16"/>
      <color theme="1"/>
      <name val="Helvetica Neue Light"/>
    </font>
  </fonts>
  <fills count="7">
    <fill>
      <patternFill patternType="none"/>
    </fill>
    <fill>
      <patternFill patternType="gray125"/>
    </fill>
    <fill>
      <patternFill patternType="solid">
        <fgColor theme="0" tint="-0.14999847407452621"/>
        <bgColor indexed="64"/>
      </patternFill>
    </fill>
    <fill>
      <patternFill patternType="solid">
        <fgColor rgb="FFC4DBB4"/>
        <bgColor indexed="64"/>
      </patternFill>
    </fill>
    <fill>
      <patternFill patternType="solid">
        <fgColor rgb="FF98B254"/>
        <bgColor indexed="64"/>
      </patternFill>
    </fill>
    <fill>
      <patternFill patternType="solid">
        <fgColor theme="0" tint="-0.34998626667073579"/>
        <bgColor indexed="64"/>
      </patternFill>
    </fill>
    <fill>
      <patternFill patternType="solid">
        <fgColor theme="5" tint="0.79998168889431442"/>
        <bgColor indexed="64"/>
      </patternFill>
    </fill>
  </fills>
  <borders count="35">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8"/>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7"/>
      </bottom>
      <diagonal/>
    </border>
    <border>
      <left style="thin">
        <color indexed="12"/>
      </left>
      <right style="thin">
        <color indexed="12"/>
      </right>
      <top style="thin">
        <color indexed="17"/>
      </top>
      <bottom style="thin">
        <color indexed="12"/>
      </bottom>
      <diagonal/>
    </border>
    <border>
      <left style="thin">
        <color indexed="12"/>
      </left>
      <right/>
      <top style="thin">
        <color indexed="12"/>
      </top>
      <bottom style="thin">
        <color indexed="12"/>
      </bottom>
      <diagonal/>
    </border>
    <border>
      <left/>
      <right style="thin">
        <color indexed="12"/>
      </right>
      <top style="thin">
        <color indexed="12"/>
      </top>
      <bottom style="thin">
        <color indexed="12"/>
      </bottom>
      <diagonal/>
    </border>
    <border>
      <left/>
      <right/>
      <top style="thin">
        <color indexed="12"/>
      </top>
      <bottom style="thin">
        <color indexed="12"/>
      </bottom>
      <diagonal/>
    </border>
    <border>
      <left style="thin">
        <color indexed="17"/>
      </left>
      <right style="thin">
        <color indexed="12"/>
      </right>
      <top style="thin">
        <color indexed="17"/>
      </top>
      <bottom/>
      <diagonal/>
    </border>
    <border>
      <left style="thin">
        <color indexed="17"/>
      </left>
      <right style="thin">
        <color indexed="12"/>
      </right>
      <top/>
      <bottom/>
      <diagonal/>
    </border>
    <border>
      <left style="thin">
        <color indexed="17"/>
      </left>
      <right style="thin">
        <color indexed="12"/>
      </right>
      <top/>
      <bottom style="thin">
        <color indexed="17"/>
      </bottom>
      <diagonal/>
    </border>
    <border>
      <left style="thin">
        <color indexed="12"/>
      </left>
      <right style="thin">
        <color indexed="17"/>
      </right>
      <top style="thin">
        <color indexed="17"/>
      </top>
      <bottom/>
      <diagonal/>
    </border>
    <border>
      <left style="thin">
        <color indexed="12"/>
      </left>
      <right style="thin">
        <color indexed="17"/>
      </right>
      <top/>
      <bottom/>
      <diagonal/>
    </border>
    <border>
      <left style="thin">
        <color indexed="12"/>
      </left>
      <right style="thin">
        <color indexed="17"/>
      </right>
      <top/>
      <bottom style="thin">
        <color indexed="12"/>
      </bottom>
      <diagonal/>
    </border>
    <border>
      <left style="thin">
        <color indexed="12"/>
      </left>
      <right style="thin">
        <color indexed="12"/>
      </right>
      <top style="thin">
        <color indexed="17"/>
      </top>
      <bottom/>
      <diagonal/>
    </border>
    <border>
      <left style="thin">
        <color indexed="12"/>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7"/>
      </right>
      <top style="thin">
        <color indexed="12"/>
      </top>
      <bottom/>
      <diagonal/>
    </border>
    <border>
      <left style="thin">
        <color indexed="12"/>
      </left>
      <right style="thin">
        <color indexed="12"/>
      </right>
      <top style="thin">
        <color indexed="12"/>
      </top>
      <bottom/>
      <diagonal/>
    </border>
    <border>
      <left style="thin">
        <color indexed="12"/>
      </left>
      <right style="thin">
        <color indexed="17"/>
      </right>
      <top/>
      <bottom style="thin">
        <color indexed="17"/>
      </bottom>
      <diagonal/>
    </border>
    <border>
      <left style="thin">
        <color indexed="12"/>
      </left>
      <right style="thin">
        <color indexed="12"/>
      </right>
      <top/>
      <bottom style="thin">
        <color indexed="17"/>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theme="1"/>
      </bottom>
      <diagonal/>
    </border>
    <border>
      <left/>
      <right/>
      <top/>
      <bottom style="thin">
        <color theme="1"/>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4">
    <xf numFmtId="0" fontId="0" fillId="0" borderId="0" applyNumberFormat="0" applyFill="0" applyBorder="0" applyProtection="0">
      <alignment vertical="top" wrapText="1"/>
    </xf>
    <xf numFmtId="0" fontId="22" fillId="0" borderId="0"/>
    <xf numFmtId="0" fontId="12" fillId="0" borderId="0" applyNumberFormat="0" applyFill="0" applyBorder="0" applyProtection="0">
      <alignment vertical="top" wrapText="1"/>
    </xf>
    <xf numFmtId="0" fontId="1" fillId="0" borderId="0"/>
  </cellStyleXfs>
  <cellXfs count="141">
    <xf numFmtId="0" fontId="0" fillId="0" borderId="0" xfId="0">
      <alignment vertical="top" wrapText="1"/>
    </xf>
    <xf numFmtId="0" fontId="3" fillId="0" borderId="0" xfId="0" applyFont="1" applyAlignment="1">
      <alignment horizontal="left" vertical="top" wrapText="1"/>
    </xf>
    <xf numFmtId="0" fontId="0" fillId="0" borderId="0" xfId="0" applyNumberFormat="1">
      <alignment vertical="top" wrapText="1"/>
    </xf>
    <xf numFmtId="49" fontId="0" fillId="0" borderId="5" xfId="0" applyNumberFormat="1" applyBorder="1">
      <alignment vertical="top" wrapText="1"/>
    </xf>
    <xf numFmtId="0" fontId="0" fillId="0" borderId="5" xfId="0" applyNumberFormat="1" applyBorder="1">
      <alignment vertical="top" wrapText="1"/>
    </xf>
    <xf numFmtId="49" fontId="0" fillId="0" borderId="3" xfId="0" applyNumberFormat="1" applyBorder="1">
      <alignment vertical="top" wrapText="1"/>
    </xf>
    <xf numFmtId="0" fontId="0" fillId="0" borderId="3" xfId="0" applyNumberFormat="1" applyBorder="1">
      <alignment vertical="top" wrapText="1"/>
    </xf>
    <xf numFmtId="49" fontId="12" fillId="0" borderId="3" xfId="0" applyNumberFormat="1" applyFont="1" applyBorder="1">
      <alignment vertical="top" wrapText="1"/>
    </xf>
    <xf numFmtId="0" fontId="0" fillId="0" borderId="3" xfId="0" applyBorder="1">
      <alignment vertical="top" wrapText="1"/>
    </xf>
    <xf numFmtId="0" fontId="0" fillId="0" borderId="4" xfId="0" applyBorder="1">
      <alignment vertical="top" wrapText="1"/>
    </xf>
    <xf numFmtId="49" fontId="14" fillId="0" borderId="5" xfId="0" applyNumberFormat="1" applyFont="1" applyBorder="1">
      <alignment vertical="top" wrapText="1"/>
    </xf>
    <xf numFmtId="0" fontId="14" fillId="0" borderId="5" xfId="0" applyNumberFormat="1" applyFont="1" applyBorder="1">
      <alignment vertical="top" wrapText="1"/>
    </xf>
    <xf numFmtId="0" fontId="14" fillId="0" borderId="3" xfId="0" applyFont="1" applyBorder="1">
      <alignment vertical="top" wrapText="1"/>
    </xf>
    <xf numFmtId="0" fontId="11" fillId="0" borderId="5" xfId="0" applyFont="1" applyBorder="1">
      <alignment vertical="top" wrapText="1"/>
    </xf>
    <xf numFmtId="0" fontId="11" fillId="0" borderId="3" xfId="0" applyFont="1" applyBorder="1">
      <alignment vertical="top" wrapText="1"/>
    </xf>
    <xf numFmtId="49" fontId="12" fillId="0" borderId="5" xfId="0" applyNumberFormat="1" applyFont="1" applyBorder="1">
      <alignment vertical="top" wrapText="1"/>
    </xf>
    <xf numFmtId="0" fontId="12" fillId="0" borderId="3" xfId="0" applyFont="1" applyBorder="1">
      <alignment vertical="top" wrapText="1"/>
    </xf>
    <xf numFmtId="0" fontId="19" fillId="0" borderId="0" xfId="0" applyFont="1" applyAlignment="1">
      <alignment horizontal="left" vertical="top" wrapText="1"/>
    </xf>
    <xf numFmtId="0" fontId="22" fillId="0" borderId="0" xfId="1"/>
    <xf numFmtId="49" fontId="5" fillId="4" borderId="2" xfId="0" applyNumberFormat="1" applyFont="1" applyFill="1" applyBorder="1" applyAlignment="1">
      <alignment wrapText="1"/>
    </xf>
    <xf numFmtId="0" fontId="12" fillId="0" borderId="0" xfId="2" applyNumberFormat="1">
      <alignment vertical="top" wrapText="1"/>
    </xf>
    <xf numFmtId="49" fontId="6" fillId="2" borderId="1" xfId="0" applyNumberFormat="1" applyFont="1" applyFill="1" applyBorder="1">
      <alignment vertical="top" wrapText="1"/>
    </xf>
    <xf numFmtId="0" fontId="25" fillId="0" borderId="0" xfId="1" applyFont="1"/>
    <xf numFmtId="0" fontId="26" fillId="0" borderId="0" xfId="1" applyFont="1"/>
    <xf numFmtId="0" fontId="26" fillId="0" borderId="0" xfId="1" applyFont="1" applyAlignment="1">
      <alignment horizontal="center" vertical="center"/>
    </xf>
    <xf numFmtId="164" fontId="26" fillId="0" borderId="0" xfId="1" applyNumberFormat="1" applyFont="1"/>
    <xf numFmtId="0" fontId="25" fillId="0" borderId="0" xfId="1" applyFont="1" applyAlignment="1">
      <alignment wrapText="1"/>
    </xf>
    <xf numFmtId="0" fontId="26" fillId="0" borderId="0" xfId="1" applyFont="1" applyAlignment="1">
      <alignment wrapText="1"/>
    </xf>
    <xf numFmtId="0" fontId="26" fillId="0" borderId="0" xfId="1" applyFont="1" applyAlignment="1">
      <alignment horizontal="center" vertical="center" wrapText="1"/>
    </xf>
    <xf numFmtId="0" fontId="27" fillId="2" borderId="27" xfId="1" applyFont="1" applyFill="1" applyBorder="1" applyAlignment="1">
      <alignment horizontal="center" wrapText="1"/>
    </xf>
    <xf numFmtId="0" fontId="27" fillId="2" borderId="28" xfId="1" applyFont="1" applyFill="1" applyBorder="1" applyAlignment="1">
      <alignment horizontal="center" wrapText="1"/>
    </xf>
    <xf numFmtId="0" fontId="27" fillId="2" borderId="28" xfId="1" applyFont="1" applyFill="1" applyBorder="1" applyAlignment="1">
      <alignment horizontal="left" wrapText="1"/>
    </xf>
    <xf numFmtId="0" fontId="27" fillId="2" borderId="28" xfId="1" applyFont="1" applyFill="1" applyBorder="1" applyAlignment="1">
      <alignment wrapText="1"/>
    </xf>
    <xf numFmtId="0" fontId="27" fillId="2" borderId="29" xfId="1" applyFont="1" applyFill="1" applyBorder="1" applyAlignment="1">
      <alignment horizontal="center" wrapText="1"/>
    </xf>
    <xf numFmtId="0" fontId="27" fillId="2" borderId="30" xfId="1" applyFont="1" applyFill="1" applyBorder="1" applyAlignment="1">
      <alignment horizontal="center" wrapText="1"/>
    </xf>
    <xf numFmtId="0" fontId="27" fillId="2" borderId="30" xfId="1" applyFont="1" applyFill="1" applyBorder="1" applyAlignment="1">
      <alignment horizontal="left" wrapText="1"/>
    </xf>
    <xf numFmtId="164" fontId="27" fillId="2" borderId="30" xfId="1" applyNumberFormat="1" applyFont="1" applyFill="1" applyBorder="1" applyAlignment="1">
      <alignment horizontal="center" wrapText="1"/>
    </xf>
    <xf numFmtId="0" fontId="27" fillId="2" borderId="30" xfId="1" applyFont="1" applyFill="1" applyBorder="1" applyAlignment="1">
      <alignment wrapText="1"/>
    </xf>
    <xf numFmtId="0" fontId="27" fillId="2" borderId="31" xfId="1" applyFont="1" applyFill="1" applyBorder="1" applyAlignment="1">
      <alignment horizontal="center" wrapText="1"/>
    </xf>
    <xf numFmtId="0" fontId="27" fillId="2" borderId="0" xfId="1" applyFont="1" applyFill="1" applyAlignment="1">
      <alignment vertical="center" wrapText="1"/>
    </xf>
    <xf numFmtId="0" fontId="25" fillId="0" borderId="22" xfId="1" applyFont="1" applyBorder="1" applyAlignment="1">
      <alignment horizontal="center" vertical="center" wrapText="1"/>
    </xf>
    <xf numFmtId="0" fontId="25" fillId="0" borderId="23" xfId="1" applyFont="1" applyBorder="1" applyAlignment="1">
      <alignment horizontal="center" vertical="center" wrapText="1"/>
    </xf>
    <xf numFmtId="0" fontId="25" fillId="0" borderId="22" xfId="3" applyFont="1" applyBorder="1" applyAlignment="1">
      <alignment horizontal="center" vertical="center" wrapText="1"/>
    </xf>
    <xf numFmtId="0" fontId="27" fillId="0" borderId="22" xfId="1" applyFont="1" applyBorder="1" applyAlignment="1">
      <alignment horizontal="center" vertical="center" wrapText="1"/>
    </xf>
    <xf numFmtId="0" fontId="26" fillId="0" borderId="25" xfId="1" applyFont="1" applyBorder="1" applyAlignment="1">
      <alignment horizontal="center" vertical="center" wrapText="1"/>
    </xf>
    <xf numFmtId="0" fontId="26" fillId="0" borderId="22" xfId="1" applyFont="1" applyBorder="1" applyAlignment="1">
      <alignment horizontal="center" vertical="center" wrapText="1"/>
    </xf>
    <xf numFmtId="0" fontId="25" fillId="0" borderId="22" xfId="1" applyFont="1" applyBorder="1" applyAlignment="1">
      <alignment horizontal="left" vertical="center" wrapText="1"/>
    </xf>
    <xf numFmtId="165" fontId="26" fillId="0" borderId="22" xfId="1" applyNumberFormat="1" applyFont="1" applyBorder="1" applyAlignment="1">
      <alignment horizontal="center" vertical="center" wrapText="1"/>
    </xf>
    <xf numFmtId="165" fontId="26" fillId="0" borderId="22" xfId="1" applyNumberFormat="1" applyFont="1" applyBorder="1" applyAlignment="1">
      <alignment horizontal="center" wrapText="1"/>
    </xf>
    <xf numFmtId="2" fontId="26" fillId="0" borderId="22" xfId="1" applyNumberFormat="1" applyFont="1" applyBorder="1" applyAlignment="1">
      <alignment horizontal="center" wrapText="1"/>
    </xf>
    <xf numFmtId="164" fontId="28" fillId="6" borderId="22" xfId="1" applyNumberFormat="1" applyFont="1" applyFill="1" applyBorder="1" applyAlignment="1">
      <alignment horizontal="center" vertical="center" wrapText="1"/>
    </xf>
    <xf numFmtId="0" fontId="26" fillId="0" borderId="22" xfId="1" applyFont="1" applyBorder="1" applyAlignment="1">
      <alignment wrapText="1"/>
    </xf>
    <xf numFmtId="0" fontId="26" fillId="0" borderId="23" xfId="1" applyFont="1" applyBorder="1" applyAlignment="1">
      <alignment wrapText="1"/>
    </xf>
    <xf numFmtId="2" fontId="26" fillId="0" borderId="0" xfId="1" applyNumberFormat="1" applyFont="1" applyAlignment="1">
      <alignment wrapText="1"/>
    </xf>
    <xf numFmtId="0" fontId="26" fillId="0" borderId="22" xfId="1" applyFont="1" applyBorder="1" applyAlignment="1">
      <alignment horizontal="left" vertical="center" wrapText="1"/>
    </xf>
    <xf numFmtId="1" fontId="26" fillId="0" borderId="22" xfId="1" applyNumberFormat="1" applyFont="1" applyBorder="1" applyAlignment="1">
      <alignment horizontal="center" vertical="center" wrapText="1"/>
    </xf>
    <xf numFmtId="164" fontId="26" fillId="0" borderId="22" xfId="1" applyNumberFormat="1" applyFont="1" applyBorder="1" applyAlignment="1">
      <alignment horizontal="center" vertical="center" wrapText="1"/>
    </xf>
    <xf numFmtId="2" fontId="26" fillId="0" borderId="22" xfId="1" applyNumberFormat="1" applyFont="1" applyBorder="1" applyAlignment="1">
      <alignment horizontal="center" vertical="center" wrapText="1"/>
    </xf>
    <xf numFmtId="0" fontId="26" fillId="0" borderId="22" xfId="1" applyFont="1" applyBorder="1" applyAlignment="1">
      <alignment vertical="center" wrapText="1"/>
    </xf>
    <xf numFmtId="0" fontId="26" fillId="0" borderId="26" xfId="1" applyFont="1" applyBorder="1" applyAlignment="1">
      <alignment horizontal="center" vertical="center" wrapText="1"/>
    </xf>
    <xf numFmtId="11" fontId="26" fillId="0" borderId="22" xfId="1" applyNumberFormat="1" applyFont="1" applyBorder="1" applyAlignment="1">
      <alignment wrapText="1"/>
    </xf>
    <xf numFmtId="0" fontId="29" fillId="0" borderId="22" xfId="1" applyFont="1" applyBorder="1" applyAlignment="1">
      <alignment horizontal="left" vertical="center" wrapText="1"/>
    </xf>
    <xf numFmtId="0" fontId="30" fillId="0" borderId="22" xfId="1" applyFont="1" applyBorder="1" applyAlignment="1">
      <alignment horizontal="left" vertical="center" wrapText="1"/>
    </xf>
    <xf numFmtId="0" fontId="29" fillId="0" borderId="22" xfId="1" applyFont="1" applyBorder="1" applyAlignment="1">
      <alignment wrapText="1"/>
    </xf>
    <xf numFmtId="0" fontId="28" fillId="0" borderId="24" xfId="1" applyFont="1" applyBorder="1" applyAlignment="1">
      <alignment wrapText="1"/>
    </xf>
    <xf numFmtId="0" fontId="25" fillId="0" borderId="22" xfId="1" applyFont="1" applyBorder="1" applyAlignment="1">
      <alignment vertical="center" wrapText="1"/>
    </xf>
    <xf numFmtId="0" fontId="27" fillId="0" borderId="22" xfId="1" applyFont="1" applyBorder="1" applyAlignment="1">
      <alignment vertical="center" wrapText="1"/>
    </xf>
    <xf numFmtId="0" fontId="26" fillId="2" borderId="26" xfId="1" applyFont="1" applyFill="1" applyBorder="1" applyAlignment="1">
      <alignment wrapText="1"/>
    </xf>
    <xf numFmtId="2" fontId="28" fillId="0" borderId="22" xfId="1" applyNumberFormat="1" applyFont="1" applyBorder="1" applyAlignment="1">
      <alignment horizontal="center" wrapText="1"/>
    </xf>
    <xf numFmtId="164" fontId="28" fillId="0" borderId="22" xfId="1" applyNumberFormat="1" applyFont="1" applyBorder="1" applyAlignment="1">
      <alignment horizontal="center" wrapText="1"/>
    </xf>
    <xf numFmtId="0" fontId="26" fillId="2" borderId="22" xfId="1" applyFont="1" applyFill="1" applyBorder="1" applyAlignment="1">
      <alignment vertical="center" wrapText="1"/>
    </xf>
    <xf numFmtId="0" fontId="26" fillId="2" borderId="22" xfId="1" applyFont="1" applyFill="1" applyBorder="1" applyAlignment="1">
      <alignment horizontal="center" vertical="center" wrapText="1"/>
    </xf>
    <xf numFmtId="164" fontId="26" fillId="2" borderId="22" xfId="1" applyNumberFormat="1" applyFont="1" applyFill="1" applyBorder="1" applyAlignment="1">
      <alignment horizontal="center" vertical="center" wrapText="1"/>
    </xf>
    <xf numFmtId="0" fontId="26" fillId="2" borderId="22" xfId="1" applyFont="1" applyFill="1" applyBorder="1" applyAlignment="1">
      <alignment wrapText="1"/>
    </xf>
    <xf numFmtId="164" fontId="26" fillId="2" borderId="22" xfId="1" applyNumberFormat="1" applyFont="1" applyFill="1" applyBorder="1" applyAlignment="1">
      <alignment wrapText="1"/>
    </xf>
    <xf numFmtId="11" fontId="26" fillId="2" borderId="22" xfId="1" applyNumberFormat="1" applyFont="1" applyFill="1" applyBorder="1" applyAlignment="1">
      <alignment horizontal="center" wrapText="1"/>
    </xf>
    <xf numFmtId="0" fontId="26" fillId="2" borderId="25" xfId="1" applyFont="1" applyFill="1" applyBorder="1" applyAlignment="1">
      <alignment wrapText="1"/>
    </xf>
    <xf numFmtId="0" fontId="26" fillId="0" borderId="32" xfId="1" applyFont="1" applyBorder="1" applyAlignment="1">
      <alignment vertical="center" wrapText="1"/>
    </xf>
    <xf numFmtId="0" fontId="26" fillId="2" borderId="22" xfId="1" applyFont="1" applyFill="1" applyBorder="1" applyAlignment="1">
      <alignment horizontal="center" wrapText="1"/>
    </xf>
    <xf numFmtId="0" fontId="23" fillId="0" borderId="0" xfId="1" applyFont="1"/>
    <xf numFmtId="0" fontId="22" fillId="0" borderId="0" xfId="1" applyAlignment="1">
      <alignment horizontal="center" vertical="center"/>
    </xf>
    <xf numFmtId="11" fontId="22" fillId="0" borderId="0" xfId="1" applyNumberFormat="1"/>
    <xf numFmtId="0" fontId="31" fillId="2" borderId="27" xfId="1" applyFont="1" applyFill="1" applyBorder="1" applyAlignment="1">
      <alignment horizontal="center"/>
    </xf>
    <xf numFmtId="0" fontId="31" fillId="2" borderId="28" xfId="1" applyFont="1" applyFill="1" applyBorder="1" applyAlignment="1">
      <alignment horizontal="center"/>
    </xf>
    <xf numFmtId="0" fontId="31" fillId="2" borderId="28" xfId="1" applyFont="1" applyFill="1" applyBorder="1"/>
    <xf numFmtId="0" fontId="31" fillId="2" borderId="33" xfId="1" applyFont="1" applyFill="1" applyBorder="1" applyAlignment="1">
      <alignment horizontal="center"/>
    </xf>
    <xf numFmtId="0" fontId="31" fillId="2" borderId="30" xfId="1" applyFont="1" applyFill="1" applyBorder="1" applyAlignment="1">
      <alignment horizontal="center"/>
    </xf>
    <xf numFmtId="0" fontId="31" fillId="2" borderId="30" xfId="1" applyFont="1" applyFill="1" applyBorder="1"/>
    <xf numFmtId="0" fontId="31" fillId="2" borderId="0" xfId="1" applyFont="1" applyFill="1" applyAlignment="1">
      <alignment horizontal="center"/>
    </xf>
    <xf numFmtId="0" fontId="31" fillId="2" borderId="0" xfId="1" applyFont="1" applyFill="1" applyAlignment="1">
      <alignment vertical="center"/>
    </xf>
    <xf numFmtId="0" fontId="23" fillId="0" borderId="34" xfId="1" applyFont="1" applyBorder="1" applyAlignment="1">
      <alignment horizontal="center" vertical="center"/>
    </xf>
    <xf numFmtId="0" fontId="23" fillId="0" borderId="22" xfId="1" applyFont="1" applyBorder="1" applyAlignment="1">
      <alignment horizontal="center" vertical="center"/>
    </xf>
    <xf numFmtId="0" fontId="23" fillId="0" borderId="22" xfId="1" applyFont="1" applyBorder="1" applyAlignment="1">
      <alignment horizontal="left" vertical="center"/>
    </xf>
    <xf numFmtId="0" fontId="22" fillId="0" borderId="25" xfId="1" applyBorder="1" applyAlignment="1">
      <alignment horizontal="center" vertical="center" wrapText="1"/>
    </xf>
    <xf numFmtId="0" fontId="22" fillId="0" borderId="22" xfId="1" applyBorder="1" applyAlignment="1">
      <alignment vertical="center" wrapText="1"/>
    </xf>
    <xf numFmtId="0" fontId="22" fillId="0" borderId="22" xfId="1" applyBorder="1" applyAlignment="1">
      <alignment horizontal="left" vertical="center" wrapText="1"/>
    </xf>
    <xf numFmtId="0" fontId="22" fillId="0" borderId="22" xfId="1" applyBorder="1" applyAlignment="1">
      <alignment horizontal="center" vertical="center"/>
    </xf>
    <xf numFmtId="0" fontId="22" fillId="0" borderId="25" xfId="1" applyBorder="1" applyAlignment="1">
      <alignment vertical="center" wrapText="1"/>
    </xf>
    <xf numFmtId="0" fontId="32" fillId="3" borderId="0" xfId="0" applyFont="1" applyFill="1" applyAlignment="1">
      <alignment horizontal="left" vertical="top" wrapText="1"/>
    </xf>
    <xf numFmtId="0" fontId="33" fillId="3" borderId="0" xfId="0" applyFont="1" applyFill="1" applyAlignment="1">
      <alignment horizontal="left" vertical="top" wrapText="1"/>
    </xf>
    <xf numFmtId="0" fontId="34" fillId="3" borderId="0" xfId="0" applyFont="1" applyFill="1" applyAlignment="1">
      <alignment horizontal="left" vertical="top" wrapText="1"/>
    </xf>
    <xf numFmtId="0" fontId="20" fillId="4" borderId="0" xfId="0" applyFont="1" applyFill="1" applyAlignment="1">
      <alignment horizontal="left" vertical="center" wrapText="1"/>
    </xf>
    <xf numFmtId="0" fontId="35" fillId="0" borderId="0" xfId="1" applyFont="1" applyAlignment="1">
      <alignment horizontal="right" vertical="center"/>
    </xf>
    <xf numFmtId="0" fontId="22" fillId="0" borderId="22" xfId="1" applyBorder="1" applyAlignment="1">
      <alignment horizontal="center" vertical="center" wrapText="1"/>
    </xf>
    <xf numFmtId="0" fontId="2" fillId="0" borderId="0" xfId="0" applyFont="1" applyAlignment="1">
      <alignment horizontal="left" vertical="top" wrapText="1"/>
    </xf>
    <xf numFmtId="0" fontId="0" fillId="0" borderId="0" xfId="0">
      <alignment vertical="top" wrapText="1"/>
    </xf>
    <xf numFmtId="0" fontId="3" fillId="0" borderId="0" xfId="0" applyFont="1" applyAlignment="1">
      <alignment horizontal="center" vertical="top" wrapText="1"/>
    </xf>
    <xf numFmtId="0" fontId="19" fillId="0" borderId="0" xfId="0" applyFont="1" applyAlignment="1">
      <alignment horizontal="center" vertical="top" wrapText="1"/>
    </xf>
    <xf numFmtId="0" fontId="21" fillId="0" borderId="0" xfId="0" applyFont="1" applyAlignment="1">
      <alignment horizontal="center" vertical="top" wrapText="1"/>
    </xf>
    <xf numFmtId="49" fontId="11" fillId="0" borderId="6" xfId="0" applyNumberFormat="1" applyFont="1" applyBorder="1">
      <alignment vertical="top" wrapText="1"/>
    </xf>
    <xf numFmtId="49" fontId="11" fillId="0" borderId="7" xfId="0" applyNumberFormat="1" applyFont="1" applyBorder="1">
      <alignment vertical="top" wrapText="1"/>
    </xf>
    <xf numFmtId="49" fontId="9" fillId="0" borderId="6" xfId="0" applyNumberFormat="1" applyFont="1" applyBorder="1" applyAlignment="1">
      <alignment horizontal="left" vertical="top" wrapText="1"/>
    </xf>
    <xf numFmtId="49" fontId="9" fillId="0" borderId="8" xfId="0" applyNumberFormat="1" applyFont="1" applyBorder="1" applyAlignment="1">
      <alignment horizontal="left" vertical="top" wrapText="1"/>
    </xf>
    <xf numFmtId="49" fontId="9" fillId="0" borderId="7" xfId="0" applyNumberFormat="1" applyFont="1" applyBorder="1" applyAlignment="1">
      <alignment horizontal="left" vertical="top" wrapText="1"/>
    </xf>
    <xf numFmtId="49" fontId="11" fillId="5" borderId="19" xfId="0" applyNumberFormat="1" applyFont="1" applyFill="1" applyBorder="1">
      <alignment vertical="top" wrapText="1"/>
    </xf>
    <xf numFmtId="49" fontId="11" fillId="5" borderId="16" xfId="0" applyNumberFormat="1" applyFont="1" applyFill="1" applyBorder="1">
      <alignment vertical="top" wrapText="1"/>
    </xf>
    <xf numFmtId="49" fontId="11" fillId="5" borderId="17" xfId="0" applyNumberFormat="1" applyFont="1" applyFill="1" applyBorder="1">
      <alignment vertical="top" wrapText="1"/>
    </xf>
    <xf numFmtId="49" fontId="0" fillId="5" borderId="18" xfId="0" applyNumberFormat="1" applyFill="1" applyBorder="1">
      <alignment vertical="top" wrapText="1"/>
    </xf>
    <xf numFmtId="49" fontId="0" fillId="5" borderId="13" xfId="0" applyNumberFormat="1" applyFill="1" applyBorder="1">
      <alignment vertical="top" wrapText="1"/>
    </xf>
    <xf numFmtId="49" fontId="0" fillId="5" borderId="14" xfId="0" applyNumberFormat="1" applyFill="1" applyBorder="1">
      <alignment vertical="top" wrapText="1"/>
    </xf>
    <xf numFmtId="49" fontId="0" fillId="0" borderId="9" xfId="0" applyNumberFormat="1" applyBorder="1">
      <alignment vertical="top" wrapText="1"/>
    </xf>
    <xf numFmtId="49" fontId="0" fillId="0" borderId="10" xfId="0" applyNumberFormat="1" applyBorder="1">
      <alignment vertical="top" wrapText="1"/>
    </xf>
    <xf numFmtId="49" fontId="0" fillId="0" borderId="11" xfId="0" applyNumberFormat="1" applyBorder="1">
      <alignment vertical="top" wrapText="1"/>
    </xf>
    <xf numFmtId="49" fontId="11" fillId="5" borderId="21" xfId="0" applyNumberFormat="1" applyFont="1" applyFill="1" applyBorder="1">
      <alignment vertical="top" wrapText="1"/>
    </xf>
    <xf numFmtId="49" fontId="0" fillId="5" borderId="20" xfId="0" applyNumberFormat="1" applyFill="1" applyBorder="1">
      <alignment vertical="top" wrapText="1"/>
    </xf>
    <xf numFmtId="49" fontId="11" fillId="5" borderId="15" xfId="0" applyNumberFormat="1" applyFont="1" applyFill="1" applyBorder="1">
      <alignment vertical="top" wrapText="1"/>
    </xf>
    <xf numFmtId="49" fontId="0" fillId="5" borderId="12" xfId="0" applyNumberFormat="1" applyFill="1" applyBorder="1">
      <alignment vertical="top" wrapText="1"/>
    </xf>
    <xf numFmtId="49" fontId="10" fillId="2" borderId="1" xfId="0" applyNumberFormat="1" applyFont="1" applyFill="1" applyBorder="1" applyAlignment="1">
      <alignment horizontal="center" vertical="center" wrapText="1"/>
    </xf>
    <xf numFmtId="0" fontId="5" fillId="2" borderId="1" xfId="0" applyFont="1" applyFill="1" applyBorder="1">
      <alignment vertical="top" wrapText="1"/>
    </xf>
    <xf numFmtId="49" fontId="7" fillId="2" borderId="1" xfId="0" applyNumberFormat="1" applyFont="1" applyFill="1" applyBorder="1">
      <alignment vertical="top" wrapText="1"/>
    </xf>
    <xf numFmtId="49" fontId="6" fillId="2" borderId="1" xfId="0" applyNumberFormat="1" applyFont="1" applyFill="1" applyBorder="1">
      <alignment vertical="top" wrapText="1"/>
    </xf>
    <xf numFmtId="0" fontId="26" fillId="0" borderId="25" xfId="1" applyFont="1" applyBorder="1" applyAlignment="1">
      <alignment horizontal="center" vertical="center" wrapText="1"/>
    </xf>
    <xf numFmtId="0" fontId="26" fillId="0" borderId="32" xfId="1" applyFont="1" applyBorder="1" applyAlignment="1">
      <alignment horizontal="center" vertical="center" wrapText="1"/>
    </xf>
    <xf numFmtId="0" fontId="26" fillId="0" borderId="26" xfId="1" applyFont="1" applyBorder="1" applyAlignment="1">
      <alignment horizontal="center" vertical="center" wrapText="1"/>
    </xf>
    <xf numFmtId="0" fontId="26" fillId="0" borderId="22" xfId="1" applyFont="1" applyBorder="1" applyAlignment="1">
      <alignment horizontal="center" vertical="center" wrapText="1"/>
    </xf>
    <xf numFmtId="0" fontId="27" fillId="2" borderId="28" xfId="1" applyFont="1" applyFill="1" applyBorder="1" applyAlignment="1">
      <alignment horizontal="center" vertical="center" wrapText="1"/>
    </xf>
    <xf numFmtId="0" fontId="27" fillId="2" borderId="0" xfId="1" applyFont="1" applyFill="1" applyAlignment="1">
      <alignment horizontal="center" vertical="center" wrapText="1"/>
    </xf>
    <xf numFmtId="0" fontId="31" fillId="2" borderId="28" xfId="1" applyFont="1" applyFill="1" applyBorder="1" applyAlignment="1">
      <alignment horizontal="center" vertical="center" wrapText="1"/>
    </xf>
    <xf numFmtId="0" fontId="31" fillId="2" borderId="0" xfId="1" applyFont="1" applyFill="1" applyAlignment="1">
      <alignment horizontal="center" vertical="center" wrapText="1"/>
    </xf>
    <xf numFmtId="0" fontId="5" fillId="4" borderId="0" xfId="2" applyNumberFormat="1" applyFont="1" applyFill="1" applyAlignment="1">
      <alignment horizontal="center" vertical="center" wrapText="1"/>
    </xf>
    <xf numFmtId="0" fontId="12" fillId="0" borderId="0" xfId="2" applyNumberFormat="1" applyAlignment="1">
      <alignment horizontal="left" vertical="top" wrapText="1"/>
    </xf>
  </cellXfs>
  <cellStyles count="4">
    <cellStyle name="Normal" xfId="0" builtinId="0"/>
    <cellStyle name="Normal 2" xfId="1" xr:uid="{042B12F0-ACB4-F94B-A4AB-0C79CF2EBCEE}"/>
    <cellStyle name="Normal 2 2" xfId="2" xr:uid="{2F392038-6B65-F448-8B98-A9FECE46A3D7}"/>
    <cellStyle name="Normal 2 3" xfId="3" xr:uid="{7A3E0C22-7940-C54C-9732-F0A96DA2B7C9}"/>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CED0D0"/>
      <rgbColor rgb="FFA5A5A5"/>
      <rgbColor rgb="FFB36E5B"/>
      <rgbColor rgb="FFBDC0BF"/>
      <rgbColor rgb="FF60835C"/>
      <rgbColor rgb="FF5E5E5E"/>
      <rgbColor rgb="FF3F3F3F"/>
      <rgbColor rgb="FFDBDBDB"/>
      <rgbColor rgb="FFD37461"/>
      <rgbColor rgb="FF004C7F"/>
      <rgbColor rgb="FFFEFFFE"/>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8B254"/>
      <color rgb="FFC4DBB4"/>
      <color rgb="FFBBDB68"/>
      <color rgb="FFB9C9DA"/>
      <color rgb="FF82BF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507999</xdr:colOff>
      <xdr:row>1</xdr:row>
      <xdr:rowOff>393006</xdr:rowOff>
    </xdr:from>
    <xdr:to>
      <xdr:col>2</xdr:col>
      <xdr:colOff>1140088</xdr:colOff>
      <xdr:row>1</xdr:row>
      <xdr:rowOff>1198880</xdr:rowOff>
    </xdr:to>
    <xdr:pic>
      <xdr:nvPicPr>
        <xdr:cNvPr id="5" name="Imagen 4">
          <a:extLst>
            <a:ext uri="{FF2B5EF4-FFF2-40B4-BE49-F238E27FC236}">
              <a16:creationId xmlns:a16="http://schemas.microsoft.com/office/drawing/2014/main" id="{A87DFCC5-C48F-4D34-EC54-3E58859542B2}"/>
            </a:ext>
          </a:extLst>
        </xdr:cNvPr>
        <xdr:cNvPicPr>
          <a:picLocks noChangeAspect="1"/>
        </xdr:cNvPicPr>
      </xdr:nvPicPr>
      <xdr:blipFill>
        <a:blip xmlns:r="http://schemas.openxmlformats.org/officeDocument/2006/relationships" r:embed="rId1"/>
        <a:stretch>
          <a:fillRect/>
        </a:stretch>
      </xdr:blipFill>
      <xdr:spPr>
        <a:xfrm>
          <a:off x="507999" y="555566"/>
          <a:ext cx="3822329" cy="805874"/>
        </a:xfrm>
        <a:prstGeom prst="rect">
          <a:avLst/>
        </a:prstGeom>
      </xdr:spPr>
    </xdr:pic>
    <xdr:clientData/>
  </xdr:twoCellAnchor>
  <xdr:twoCellAnchor editAs="oneCell">
    <xdr:from>
      <xdr:col>2</xdr:col>
      <xdr:colOff>3525520</xdr:colOff>
      <xdr:row>1</xdr:row>
      <xdr:rowOff>264160</xdr:rowOff>
    </xdr:from>
    <xdr:to>
      <xdr:col>4</xdr:col>
      <xdr:colOff>518160</xdr:colOff>
      <xdr:row>1</xdr:row>
      <xdr:rowOff>1155943</xdr:rowOff>
    </xdr:to>
    <xdr:pic>
      <xdr:nvPicPr>
        <xdr:cNvPr id="6" name="Imagen 5">
          <a:extLst>
            <a:ext uri="{FF2B5EF4-FFF2-40B4-BE49-F238E27FC236}">
              <a16:creationId xmlns:a16="http://schemas.microsoft.com/office/drawing/2014/main" id="{A73331DA-81EA-87E0-57D8-CE5095108E04}"/>
            </a:ext>
          </a:extLst>
        </xdr:cNvPr>
        <xdr:cNvPicPr>
          <a:picLocks noChangeAspect="1"/>
        </xdr:cNvPicPr>
      </xdr:nvPicPr>
      <xdr:blipFill>
        <a:blip xmlns:r="http://schemas.openxmlformats.org/officeDocument/2006/relationships" r:embed="rId2"/>
        <a:stretch>
          <a:fillRect/>
        </a:stretch>
      </xdr:blipFill>
      <xdr:spPr>
        <a:xfrm>
          <a:off x="6654800" y="426720"/>
          <a:ext cx="2326640" cy="8917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507999</xdr:colOff>
      <xdr:row>1</xdr:row>
      <xdr:rowOff>393006</xdr:rowOff>
    </xdr:from>
    <xdr:to>
      <xdr:col>2</xdr:col>
      <xdr:colOff>1140088</xdr:colOff>
      <xdr:row>1</xdr:row>
      <xdr:rowOff>1198880</xdr:rowOff>
    </xdr:to>
    <xdr:pic>
      <xdr:nvPicPr>
        <xdr:cNvPr id="2" name="Imagen 1">
          <a:extLst>
            <a:ext uri="{FF2B5EF4-FFF2-40B4-BE49-F238E27FC236}">
              <a16:creationId xmlns:a16="http://schemas.microsoft.com/office/drawing/2014/main" id="{D4A9127A-5275-0E4D-B11A-743AC41B22F3}"/>
            </a:ext>
          </a:extLst>
        </xdr:cNvPr>
        <xdr:cNvPicPr>
          <a:picLocks noChangeAspect="1"/>
        </xdr:cNvPicPr>
      </xdr:nvPicPr>
      <xdr:blipFill>
        <a:blip xmlns:r="http://schemas.openxmlformats.org/officeDocument/2006/relationships" r:embed="rId1"/>
        <a:stretch>
          <a:fillRect/>
        </a:stretch>
      </xdr:blipFill>
      <xdr:spPr>
        <a:xfrm>
          <a:off x="507999" y="558106"/>
          <a:ext cx="3819789" cy="805874"/>
        </a:xfrm>
        <a:prstGeom prst="rect">
          <a:avLst/>
        </a:prstGeom>
      </xdr:spPr>
    </xdr:pic>
    <xdr:clientData/>
  </xdr:twoCellAnchor>
  <xdr:twoCellAnchor editAs="oneCell">
    <xdr:from>
      <xdr:col>2</xdr:col>
      <xdr:colOff>3525520</xdr:colOff>
      <xdr:row>1</xdr:row>
      <xdr:rowOff>264160</xdr:rowOff>
    </xdr:from>
    <xdr:to>
      <xdr:col>4</xdr:col>
      <xdr:colOff>518160</xdr:colOff>
      <xdr:row>1</xdr:row>
      <xdr:rowOff>1155943</xdr:rowOff>
    </xdr:to>
    <xdr:pic>
      <xdr:nvPicPr>
        <xdr:cNvPr id="3" name="Imagen 2">
          <a:extLst>
            <a:ext uri="{FF2B5EF4-FFF2-40B4-BE49-F238E27FC236}">
              <a16:creationId xmlns:a16="http://schemas.microsoft.com/office/drawing/2014/main" id="{D4BFCE1E-96BF-4C4F-AA48-AE0141431317}"/>
            </a:ext>
          </a:extLst>
        </xdr:cNvPr>
        <xdr:cNvPicPr>
          <a:picLocks noChangeAspect="1"/>
        </xdr:cNvPicPr>
      </xdr:nvPicPr>
      <xdr:blipFill>
        <a:blip xmlns:r="http://schemas.openxmlformats.org/officeDocument/2006/relationships" r:embed="rId2"/>
        <a:stretch>
          <a:fillRect/>
        </a:stretch>
      </xdr:blipFill>
      <xdr:spPr>
        <a:xfrm>
          <a:off x="6713220" y="429260"/>
          <a:ext cx="2326640" cy="891783"/>
        </a:xfrm>
        <a:prstGeom prst="rect">
          <a:avLst/>
        </a:prstGeom>
      </xdr:spPr>
    </xdr:pic>
    <xdr:clientData/>
  </xdr:twoCellAnchor>
  <xdr:twoCellAnchor editAs="oneCell">
    <xdr:from>
      <xdr:col>1</xdr:col>
      <xdr:colOff>252061</xdr:colOff>
      <xdr:row>4</xdr:row>
      <xdr:rowOff>1124581</xdr:rowOff>
    </xdr:from>
    <xdr:to>
      <xdr:col>4</xdr:col>
      <xdr:colOff>65148</xdr:colOff>
      <xdr:row>45</xdr:row>
      <xdr:rowOff>155204</xdr:rowOff>
    </xdr:to>
    <xdr:pic>
      <xdr:nvPicPr>
        <xdr:cNvPr id="5" name="Imagen 4">
          <a:extLst>
            <a:ext uri="{FF2B5EF4-FFF2-40B4-BE49-F238E27FC236}">
              <a16:creationId xmlns:a16="http://schemas.microsoft.com/office/drawing/2014/main" id="{C117FEFB-B79F-98C5-F131-C7D1F926D7E2}"/>
            </a:ext>
          </a:extLst>
        </xdr:cNvPr>
        <xdr:cNvPicPr>
          <a:picLocks noChangeAspect="1"/>
        </xdr:cNvPicPr>
      </xdr:nvPicPr>
      <xdr:blipFill>
        <a:blip xmlns:r="http://schemas.openxmlformats.org/officeDocument/2006/relationships" r:embed="rId3"/>
        <a:stretch>
          <a:fillRect/>
        </a:stretch>
      </xdr:blipFill>
      <xdr:spPr>
        <a:xfrm>
          <a:off x="814351" y="4973360"/>
          <a:ext cx="7772400" cy="76394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1472194</xdr:colOff>
      <xdr:row>0</xdr:row>
      <xdr:rowOff>1395107</xdr:rowOff>
    </xdr:from>
    <xdr:to>
      <xdr:col>2</xdr:col>
      <xdr:colOff>758142</xdr:colOff>
      <xdr:row>0</xdr:row>
      <xdr:rowOff>2133694</xdr:rowOff>
    </xdr:to>
    <xdr:sp macro="" textlink="">
      <xdr:nvSpPr>
        <xdr:cNvPr id="2" name="1. Extrusion blow…">
          <a:extLst>
            <a:ext uri="{FF2B5EF4-FFF2-40B4-BE49-F238E27FC236}">
              <a16:creationId xmlns:a16="http://schemas.microsoft.com/office/drawing/2014/main" id="{3AA09376-0522-FB45-91A4-08742A736007}"/>
            </a:ext>
          </a:extLst>
        </xdr:cNvPr>
        <xdr:cNvSpPr/>
      </xdr:nvSpPr>
      <xdr:spPr>
        <a:xfrm>
          <a:off x="1472194" y="1395107"/>
          <a:ext cx="2016448" cy="738587"/>
        </a:xfrm>
        <a:prstGeom prst="roundRect">
          <a:avLst>
            <a:gd name="adj" fmla="val 13517"/>
          </a:avLst>
        </a:prstGeom>
        <a:solidFill>
          <a:srgbClr val="98B254"/>
        </a:solid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0" tIns="0" rIns="0" bIns="0" numCol="1" anchor="ctr">
          <a:noAutofit/>
        </a:bodyPr>
        <a:lstStyle/>
        <a:p>
          <a:pPr marL="0" marR="0" indent="0" algn="ctr" defTabSz="457200" latinLnBrk="0">
            <a:lnSpc>
              <a:spcPct val="100000"/>
            </a:lnSpc>
            <a:spcBef>
              <a:spcPts val="0"/>
            </a:spcBef>
            <a:spcAft>
              <a:spcPts val="0"/>
            </a:spcAft>
            <a:buClrTx/>
            <a:buSzTx/>
            <a:buFontTx/>
            <a:buNone/>
            <a:tabLst/>
            <a:defRPr sz="1250" b="0" i="0" u="none" strike="noStrike" cap="none" spc="0" baseline="0">
              <a:solidFill>
                <a:srgbClr val="000000"/>
              </a:solidFill>
              <a:uFillTx/>
              <a:latin typeface="Helvetica Neue Light"/>
              <a:ea typeface="Helvetica Neue Light"/>
              <a:cs typeface="Helvetica Neue Light"/>
              <a:sym typeface="Helvetica Neue Light"/>
            </a:defRPr>
          </a:pPr>
          <a:r>
            <a:rPr sz="1250" b="0" i="0" u="none" strike="noStrike" cap="none" spc="0" baseline="0">
              <a:solidFill>
                <a:srgbClr val="000000"/>
              </a:solidFill>
              <a:uFillTx/>
              <a:latin typeface="Helvetica Neue Medium"/>
              <a:ea typeface="Helvetica Neue Medium"/>
              <a:cs typeface="Helvetica Neue Medium"/>
              <a:sym typeface="Helvetica Neue Medium"/>
            </a:rPr>
            <a:t>1. Extrusion blow</a:t>
          </a:r>
        </a:p>
        <a:p>
          <a:pPr marL="0" marR="0" indent="0" algn="ctr" defTabSz="457200" latinLnBrk="0">
            <a:lnSpc>
              <a:spcPct val="100000"/>
            </a:lnSpc>
            <a:spcBef>
              <a:spcPts val="0"/>
            </a:spcBef>
            <a:spcAft>
              <a:spcPts val="0"/>
            </a:spcAft>
            <a:buClrTx/>
            <a:buSzTx/>
            <a:buFontTx/>
            <a:buNone/>
            <a:tabLst/>
            <a:defRPr sz="1250" b="0" i="0" u="none" strike="noStrike" cap="none" spc="0" baseline="0">
              <a:solidFill>
                <a:srgbClr val="000000"/>
              </a:solidFill>
              <a:uFillTx/>
              <a:latin typeface="Helvetica Neue Light"/>
              <a:ea typeface="Helvetica Neue Light"/>
              <a:cs typeface="Helvetica Neue Light"/>
              <a:sym typeface="Helvetica Neue Light"/>
            </a:defRPr>
          </a:pPr>
          <a:r>
            <a:rPr sz="1250" b="0" i="0" u="none" strike="noStrike" cap="none" spc="0" baseline="0">
              <a:solidFill>
                <a:srgbClr val="000000"/>
              </a:solidFill>
              <a:uFillTx/>
              <a:latin typeface="Helvetica Neue Medium"/>
              <a:ea typeface="Helvetica Neue Medium"/>
              <a:cs typeface="Helvetica Neue Medium"/>
              <a:sym typeface="Helvetica Neue Medium"/>
            </a:rPr>
            <a:t>(100-300µ)</a:t>
          </a:r>
        </a:p>
      </xdr:txBody>
    </xdr:sp>
    <xdr:clientData/>
  </xdr:twoCellAnchor>
  <xdr:twoCellAnchor>
    <xdr:from>
      <xdr:col>2</xdr:col>
      <xdr:colOff>739092</xdr:colOff>
      <xdr:row>0</xdr:row>
      <xdr:rowOff>1764400</xdr:rowOff>
    </xdr:from>
    <xdr:to>
      <xdr:col>3</xdr:col>
      <xdr:colOff>8219</xdr:colOff>
      <xdr:row>0</xdr:row>
      <xdr:rowOff>1764401</xdr:rowOff>
    </xdr:to>
    <xdr:sp macro="" textlink="">
      <xdr:nvSpPr>
        <xdr:cNvPr id="3" name="Línia de connexió">
          <a:extLst>
            <a:ext uri="{FF2B5EF4-FFF2-40B4-BE49-F238E27FC236}">
              <a16:creationId xmlns:a16="http://schemas.microsoft.com/office/drawing/2014/main" id="{6E2DBCC1-BFFD-FA42-96D6-FBCC8F821935}"/>
            </a:ext>
          </a:extLst>
        </xdr:cNvPr>
        <xdr:cNvSpPr/>
      </xdr:nvSpPr>
      <xdr:spPr>
        <a:xfrm>
          <a:off x="3469592" y="1764400"/>
          <a:ext cx="729627" cy="1"/>
        </a:xfrm>
        <a:custGeom>
          <a:avLst/>
          <a:gdLst/>
          <a:ahLst/>
          <a:cxnLst>
            <a:cxn ang="0">
              <a:pos x="wd2" y="hd2"/>
            </a:cxn>
            <a:cxn ang="5400000">
              <a:pos x="wd2" y="hd2"/>
            </a:cxn>
            <a:cxn ang="10800000">
              <a:pos x="wd2" y="hd2"/>
            </a:cxn>
            <a:cxn ang="16200000">
              <a:pos x="wd2" y="hd2"/>
            </a:cxn>
          </a:cxnLst>
          <a:rect l="0" t="0" r="r" b="b"/>
          <a:pathLst>
            <a:path w="21600" h="21600" extrusionOk="0">
              <a:moveTo>
                <a:pt x="0" y="21600"/>
              </a:moveTo>
              <a:lnTo>
                <a:pt x="21600" y="0"/>
              </a:lnTo>
            </a:path>
          </a:pathLst>
        </a:custGeom>
        <a:noFill/>
        <a:ln w="25400" cap="flat">
          <a:solidFill>
            <a:srgbClr val="929292"/>
          </a:solidFill>
          <a:prstDash val="solid"/>
          <a:miter lim="400000"/>
          <a:tailEnd type="arrow" w="med" len="med"/>
        </a:ln>
        <a:effectLst/>
      </xdr:spPr>
      <xdr:txBody>
        <a:bodyPr/>
        <a:lstStyle/>
        <a:p>
          <a:endParaRPr/>
        </a:p>
      </xdr:txBody>
    </xdr:sp>
    <xdr:clientData/>
  </xdr:twoCellAnchor>
  <xdr:twoCellAnchor>
    <xdr:from>
      <xdr:col>3</xdr:col>
      <xdr:colOff>49794</xdr:colOff>
      <xdr:row>0</xdr:row>
      <xdr:rowOff>1395107</xdr:rowOff>
    </xdr:from>
    <xdr:to>
      <xdr:col>4</xdr:col>
      <xdr:colOff>707342</xdr:colOff>
      <xdr:row>0</xdr:row>
      <xdr:rowOff>2133694</xdr:rowOff>
    </xdr:to>
    <xdr:sp macro="" textlink="">
      <xdr:nvSpPr>
        <xdr:cNvPr id="4" name="2. Multilayer roll to roll rotation coating">
          <a:extLst>
            <a:ext uri="{FF2B5EF4-FFF2-40B4-BE49-F238E27FC236}">
              <a16:creationId xmlns:a16="http://schemas.microsoft.com/office/drawing/2014/main" id="{0732C1EF-124F-5542-8B7A-FF70A52BA450}"/>
            </a:ext>
          </a:extLst>
        </xdr:cNvPr>
        <xdr:cNvSpPr/>
      </xdr:nvSpPr>
      <xdr:spPr>
        <a:xfrm>
          <a:off x="4240794" y="1395107"/>
          <a:ext cx="2016448" cy="738587"/>
        </a:xfrm>
        <a:prstGeom prst="roundRect">
          <a:avLst>
            <a:gd name="adj" fmla="val 13517"/>
          </a:avLst>
        </a:prstGeom>
        <a:solidFill>
          <a:srgbClr val="98B254"/>
        </a:solid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0" tIns="0" rIns="0" bIns="0" numCol="1" anchor="ctr">
          <a:noAutofit/>
        </a:bodyPr>
        <a:lstStyle/>
        <a:p>
          <a:pPr marL="0" marR="0" indent="0" algn="ctr" defTabSz="457200" latinLnBrk="0">
            <a:lnSpc>
              <a:spcPct val="100000"/>
            </a:lnSpc>
            <a:spcBef>
              <a:spcPts val="0"/>
            </a:spcBef>
            <a:spcAft>
              <a:spcPts val="0"/>
            </a:spcAft>
            <a:buClrTx/>
            <a:buSzTx/>
            <a:buFontTx/>
            <a:buNone/>
            <a:tabLst/>
            <a:defRPr sz="1250" b="0" i="0" u="none" strike="noStrike" cap="none" spc="0" baseline="0">
              <a:solidFill>
                <a:srgbClr val="000000"/>
              </a:solidFill>
              <a:uFillTx/>
              <a:latin typeface="Helvetica Neue Medium"/>
              <a:ea typeface="Helvetica Neue Medium"/>
              <a:cs typeface="Helvetica Neue Medium"/>
              <a:sym typeface="Helvetica Neue Medium"/>
            </a:defRPr>
          </a:pPr>
          <a:r>
            <a:rPr sz="1250" b="0" i="0" u="none" strike="noStrike" cap="none" spc="0" baseline="0">
              <a:solidFill>
                <a:srgbClr val="000000"/>
              </a:solidFill>
              <a:uFillTx/>
              <a:latin typeface="Helvetica Neue Medium"/>
              <a:ea typeface="Helvetica Neue Medium"/>
              <a:cs typeface="Helvetica Neue Medium"/>
              <a:sym typeface="Helvetica Neue Medium"/>
            </a:rPr>
            <a:t>2. Multilayer roll to roll rotation coating</a:t>
          </a:r>
        </a:p>
      </xdr:txBody>
    </xdr:sp>
    <xdr:clientData/>
  </xdr:twoCellAnchor>
  <xdr:twoCellAnchor>
    <xdr:from>
      <xdr:col>4</xdr:col>
      <xdr:colOff>1528235</xdr:colOff>
      <xdr:row>0</xdr:row>
      <xdr:rowOff>1395107</xdr:rowOff>
    </xdr:from>
    <xdr:to>
      <xdr:col>5</xdr:col>
      <xdr:colOff>1182483</xdr:colOff>
      <xdr:row>0</xdr:row>
      <xdr:rowOff>2133694</xdr:rowOff>
    </xdr:to>
    <xdr:sp macro="" textlink="">
      <xdr:nvSpPr>
        <xdr:cNvPr id="5" name="3. Lamination…">
          <a:extLst>
            <a:ext uri="{FF2B5EF4-FFF2-40B4-BE49-F238E27FC236}">
              <a16:creationId xmlns:a16="http://schemas.microsoft.com/office/drawing/2014/main" id="{403B3FC0-B711-5546-8537-3C00ECCD5812}"/>
            </a:ext>
          </a:extLst>
        </xdr:cNvPr>
        <xdr:cNvSpPr/>
      </xdr:nvSpPr>
      <xdr:spPr>
        <a:xfrm>
          <a:off x="7078135" y="1395107"/>
          <a:ext cx="2016448" cy="738587"/>
        </a:xfrm>
        <a:prstGeom prst="roundRect">
          <a:avLst>
            <a:gd name="adj" fmla="val 13517"/>
          </a:avLst>
        </a:prstGeom>
        <a:solidFill>
          <a:srgbClr val="98B254"/>
        </a:solid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0" tIns="0" rIns="0" bIns="0" numCol="1" anchor="ctr">
          <a:noAutofit/>
        </a:bodyPr>
        <a:lstStyle/>
        <a:p>
          <a:pPr marL="0" marR="0" indent="0" algn="ctr" defTabSz="457200" latinLnBrk="0">
            <a:lnSpc>
              <a:spcPct val="100000"/>
            </a:lnSpc>
            <a:spcBef>
              <a:spcPts val="0"/>
            </a:spcBef>
            <a:spcAft>
              <a:spcPts val="0"/>
            </a:spcAft>
            <a:buClrTx/>
            <a:buSzTx/>
            <a:buFontTx/>
            <a:buNone/>
            <a:tabLst/>
            <a:defRPr sz="1250" b="0" i="0" u="none" strike="noStrike" cap="none" spc="0" baseline="0">
              <a:solidFill>
                <a:srgbClr val="000000"/>
              </a:solidFill>
              <a:uFillTx/>
              <a:latin typeface="Helvetica Neue Medium"/>
              <a:ea typeface="Helvetica Neue Medium"/>
              <a:cs typeface="Helvetica Neue Medium"/>
              <a:sym typeface="Helvetica Neue Medium"/>
            </a:defRPr>
          </a:pPr>
          <a:r>
            <a:rPr sz="1250" b="0" i="0" u="none" strike="noStrike" cap="none" spc="0" baseline="0">
              <a:solidFill>
                <a:srgbClr val="000000"/>
              </a:solidFill>
              <a:uFillTx/>
              <a:latin typeface="Helvetica Neue Medium"/>
              <a:ea typeface="Helvetica Neue Medium"/>
              <a:cs typeface="Helvetica Neue Medium"/>
              <a:sym typeface="Helvetica Neue Medium"/>
            </a:rPr>
            <a:t>3. Lamination</a:t>
          </a:r>
        </a:p>
        <a:p>
          <a:pPr marL="0" marR="0" indent="0" algn="ctr" defTabSz="457200" latinLnBrk="0">
            <a:lnSpc>
              <a:spcPct val="100000"/>
            </a:lnSpc>
            <a:spcBef>
              <a:spcPts val="0"/>
            </a:spcBef>
            <a:spcAft>
              <a:spcPts val="0"/>
            </a:spcAft>
            <a:buClrTx/>
            <a:buSzTx/>
            <a:buFontTx/>
            <a:buNone/>
            <a:tabLst/>
            <a:defRPr sz="1250" b="0" i="0" u="none" strike="noStrike" cap="none" spc="0" baseline="0">
              <a:solidFill>
                <a:srgbClr val="000000"/>
              </a:solidFill>
              <a:uFillTx/>
              <a:latin typeface="Helvetica Neue Medium"/>
              <a:ea typeface="Helvetica Neue Medium"/>
              <a:cs typeface="Helvetica Neue Medium"/>
              <a:sym typeface="Helvetica Neue Medium"/>
            </a:defRPr>
          </a:pPr>
          <a:r>
            <a:rPr sz="1250" b="0" i="0" u="none" strike="noStrike" cap="none" spc="0" baseline="0">
              <a:solidFill>
                <a:srgbClr val="000000"/>
              </a:solidFill>
              <a:uFillTx/>
              <a:latin typeface="Helvetica Neue Medium"/>
              <a:ea typeface="Helvetica Neue Medium"/>
              <a:cs typeface="Helvetica Neue Medium"/>
              <a:sym typeface="Helvetica Neue Medium"/>
            </a:rPr>
            <a:t>(protective coating)</a:t>
          </a:r>
        </a:p>
      </xdr:txBody>
    </xdr:sp>
    <xdr:clientData/>
  </xdr:twoCellAnchor>
  <xdr:twoCellAnchor>
    <xdr:from>
      <xdr:col>7</xdr:col>
      <xdr:colOff>2205501</xdr:colOff>
      <xdr:row>0</xdr:row>
      <xdr:rowOff>1573161</xdr:rowOff>
    </xdr:from>
    <xdr:to>
      <xdr:col>8</xdr:col>
      <xdr:colOff>350288</xdr:colOff>
      <xdr:row>0</xdr:row>
      <xdr:rowOff>2029889</xdr:rowOff>
    </xdr:to>
    <xdr:sp macro="" textlink="">
      <xdr:nvSpPr>
        <xdr:cNvPr id="6" name="XX units  of battery cases for BIDEKO 0">
          <a:extLst>
            <a:ext uri="{FF2B5EF4-FFF2-40B4-BE49-F238E27FC236}">
              <a16:creationId xmlns:a16="http://schemas.microsoft.com/office/drawing/2014/main" id="{E6B2CF9B-5149-A24D-A0AC-C6CAB145372A}"/>
            </a:ext>
          </a:extLst>
        </xdr:cNvPr>
        <xdr:cNvSpPr txBox="1"/>
      </xdr:nvSpPr>
      <xdr:spPr>
        <a:xfrm>
          <a:off x="12591279" y="1573161"/>
          <a:ext cx="967009" cy="456728"/>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sz="1100" b="0" i="0" u="none" strike="noStrike" cap="none" spc="0" baseline="0">
              <a:solidFill>
                <a:srgbClr val="000000"/>
              </a:solidFill>
              <a:uFillTx/>
              <a:latin typeface="+mn-lt"/>
              <a:ea typeface="+mn-ea"/>
              <a:cs typeface="+mn-cs"/>
              <a:sym typeface="Helvetica Neue"/>
            </a:defRPr>
          </a:pPr>
          <a:r>
            <a:rPr sz="1200" b="0" i="0" u="none" strike="noStrike" cap="none" spc="0" baseline="0">
              <a:solidFill>
                <a:srgbClr val="000000"/>
              </a:solidFill>
              <a:uFillTx/>
              <a:latin typeface="+mn-lt"/>
              <a:ea typeface="+mn-ea"/>
              <a:cs typeface="+mn-cs"/>
              <a:sym typeface="Helvetica Neue"/>
            </a:rPr>
            <a:t>XX units</a:t>
          </a:r>
          <a:r>
            <a:rPr sz="1100" b="0" i="0" u="none" strike="noStrike" cap="none" spc="0" baseline="0">
              <a:solidFill>
                <a:srgbClr val="000000"/>
              </a:solidFill>
              <a:uFillTx/>
              <a:latin typeface="+mn-lt"/>
              <a:ea typeface="+mn-ea"/>
              <a:cs typeface="+mn-cs"/>
              <a:sym typeface="Helvetica Neue"/>
            </a:rPr>
            <a:t> </a:t>
          </a:r>
          <a:br>
            <a:rPr sz="1100" b="0" i="0" u="none" strike="noStrike" cap="none" spc="0" baseline="0">
              <a:solidFill>
                <a:srgbClr val="000000"/>
              </a:solidFill>
              <a:uFillTx/>
              <a:latin typeface="+mn-lt"/>
              <a:ea typeface="+mn-ea"/>
              <a:cs typeface="+mn-cs"/>
              <a:sym typeface="Helvetica Neue"/>
            </a:rPr>
          </a:br>
          <a:r>
            <a:rPr sz="1100" b="0" i="0" u="none" strike="noStrike" cap="none" spc="0" baseline="0">
              <a:solidFill>
                <a:srgbClr val="000000"/>
              </a:solidFill>
              <a:uFillTx/>
              <a:latin typeface="+mn-lt"/>
              <a:ea typeface="+mn-ea"/>
              <a:cs typeface="+mn-cs"/>
              <a:sym typeface="Helvetica Neue"/>
            </a:rPr>
            <a:t>of </a:t>
          </a:r>
          <a:r>
            <a:rPr lang="es-ES" sz="1100" b="0" i="0" u="none" strike="noStrike" cap="none" spc="0" baseline="0">
              <a:solidFill>
                <a:srgbClr val="000000"/>
              </a:solidFill>
              <a:uFillTx/>
              <a:latin typeface="Helvetica Neue Light"/>
              <a:ea typeface="Helvetica Neue Light"/>
              <a:cs typeface="Helvetica Neue Light"/>
              <a:sym typeface="Helvetica Neue Light"/>
            </a:rPr>
            <a:t>product</a:t>
          </a:r>
          <a:endParaRPr sz="1100" b="0" i="0" u="none" strike="noStrike" cap="none" spc="0" baseline="0">
            <a:solidFill>
              <a:srgbClr val="000000"/>
            </a:solidFill>
            <a:uFillTx/>
            <a:latin typeface="Helvetica Neue Light"/>
            <a:ea typeface="Helvetica Neue Light"/>
            <a:cs typeface="Helvetica Neue Light"/>
            <a:sym typeface="Helvetica Neue Light"/>
          </a:endParaRPr>
        </a:p>
      </xdr:txBody>
    </xdr:sp>
    <xdr:clientData/>
  </xdr:twoCellAnchor>
  <xdr:twoCellAnchor>
    <xdr:from>
      <xdr:col>1</xdr:col>
      <xdr:colOff>1003300</xdr:colOff>
      <xdr:row>0</xdr:row>
      <xdr:rowOff>951553</xdr:rowOff>
    </xdr:from>
    <xdr:to>
      <xdr:col>1</xdr:col>
      <xdr:colOff>1003300</xdr:colOff>
      <xdr:row>0</xdr:row>
      <xdr:rowOff>1347761</xdr:rowOff>
    </xdr:to>
    <xdr:sp macro="" textlink="">
      <xdr:nvSpPr>
        <xdr:cNvPr id="7" name="Línia de connexió">
          <a:extLst>
            <a:ext uri="{FF2B5EF4-FFF2-40B4-BE49-F238E27FC236}">
              <a16:creationId xmlns:a16="http://schemas.microsoft.com/office/drawing/2014/main" id="{84DBA2DF-14CA-DC49-9A44-2C2B0D1B8BE4}"/>
            </a:ext>
          </a:extLst>
        </xdr:cNvPr>
        <xdr:cNvSpPr/>
      </xdr:nvSpPr>
      <xdr:spPr>
        <a:xfrm>
          <a:off x="2489200" y="951553"/>
          <a:ext cx="0" cy="396208"/>
        </a:xfrm>
        <a:custGeom>
          <a:avLst/>
          <a:gdLst/>
          <a:ahLst/>
          <a:cxnLst>
            <a:cxn ang="0">
              <a:pos x="wd2" y="hd2"/>
            </a:cxn>
            <a:cxn ang="5400000">
              <a:pos x="wd2" y="hd2"/>
            </a:cxn>
            <a:cxn ang="10800000">
              <a:pos x="wd2" y="hd2"/>
            </a:cxn>
            <a:cxn ang="16200000">
              <a:pos x="wd2" y="hd2"/>
            </a:cxn>
          </a:cxnLst>
          <a:rect l="0" t="0" r="r" b="b"/>
          <a:pathLst>
            <a:path w="16200" h="21600" extrusionOk="0">
              <a:moveTo>
                <a:pt x="0" y="0"/>
              </a:moveTo>
              <a:cubicBezTo>
                <a:pt x="21600" y="7200"/>
                <a:pt x="21600" y="14400"/>
                <a:pt x="0" y="21600"/>
              </a:cubicBezTo>
            </a:path>
          </a:pathLst>
        </a:custGeom>
        <a:noFill/>
        <a:ln w="25400" cap="flat">
          <a:solidFill>
            <a:srgbClr val="5E5E5E"/>
          </a:solidFill>
          <a:prstDash val="solid"/>
          <a:miter lim="400000"/>
          <a:tailEnd type="arrow" w="med" len="med"/>
        </a:ln>
        <a:effectLst/>
      </xdr:spPr>
      <xdr:txBody>
        <a:bodyPr/>
        <a:lstStyle/>
        <a:p>
          <a:endParaRPr/>
        </a:p>
      </xdr:txBody>
    </xdr:sp>
    <xdr:clientData/>
  </xdr:twoCellAnchor>
  <xdr:twoCellAnchor>
    <xdr:from>
      <xdr:col>1</xdr:col>
      <xdr:colOff>342481</xdr:colOff>
      <xdr:row>0</xdr:row>
      <xdr:rowOff>417915</xdr:rowOff>
    </xdr:from>
    <xdr:to>
      <xdr:col>2</xdr:col>
      <xdr:colOff>401955</xdr:colOff>
      <xdr:row>0</xdr:row>
      <xdr:rowOff>924430</xdr:rowOff>
    </xdr:to>
    <xdr:sp macro="" textlink="">
      <xdr:nvSpPr>
        <xdr:cNvPr id="8" name="inputs  (materials, energy)">
          <a:extLst>
            <a:ext uri="{FF2B5EF4-FFF2-40B4-BE49-F238E27FC236}">
              <a16:creationId xmlns:a16="http://schemas.microsoft.com/office/drawing/2014/main" id="{6DC0AC6C-F806-1041-8372-7ED00855BC3F}"/>
            </a:ext>
          </a:extLst>
        </xdr:cNvPr>
        <xdr:cNvSpPr txBox="1"/>
      </xdr:nvSpPr>
      <xdr:spPr>
        <a:xfrm>
          <a:off x="1828381" y="417915"/>
          <a:ext cx="1304074" cy="506515"/>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sz="1100" b="0" i="0" u="none" strike="noStrike" cap="none" spc="0" baseline="0">
              <a:solidFill>
                <a:srgbClr val="000000"/>
              </a:solidFill>
              <a:uFillTx/>
              <a:latin typeface="+mn-lt"/>
              <a:ea typeface="+mn-ea"/>
              <a:cs typeface="+mn-cs"/>
              <a:sym typeface="Helvetica Neue"/>
            </a:defRPr>
          </a:pPr>
          <a:r>
            <a:rPr sz="1200" b="0" i="0" u="none" strike="noStrike" cap="none" spc="0" baseline="0">
              <a:solidFill>
                <a:srgbClr val="000000"/>
              </a:solidFill>
              <a:uFillTx/>
              <a:latin typeface="+mn-lt"/>
              <a:ea typeface="+mn-ea"/>
              <a:cs typeface="+mn-cs"/>
              <a:sym typeface="Helvetica Neue"/>
            </a:rPr>
            <a:t>inputs</a:t>
          </a:r>
          <a:r>
            <a:rPr sz="1100" b="0" i="0" u="none" strike="noStrike" cap="none" spc="0" baseline="0">
              <a:solidFill>
                <a:srgbClr val="000000"/>
              </a:solidFill>
              <a:uFillTx/>
              <a:latin typeface="+mn-lt"/>
              <a:ea typeface="+mn-ea"/>
              <a:cs typeface="+mn-cs"/>
              <a:sym typeface="Helvetica Neue"/>
            </a:rPr>
            <a:t> </a:t>
          </a:r>
          <a:br>
            <a:rPr sz="1100" b="0" i="0" u="none" strike="noStrike" cap="none" spc="0" baseline="0">
              <a:solidFill>
                <a:srgbClr val="000000"/>
              </a:solidFill>
              <a:uFillTx/>
              <a:latin typeface="+mn-lt"/>
              <a:ea typeface="+mn-ea"/>
              <a:cs typeface="+mn-cs"/>
              <a:sym typeface="Helvetica Neue"/>
            </a:rPr>
          </a:br>
          <a:r>
            <a:rPr sz="1100" b="0" i="0" u="none" strike="noStrike" cap="none" spc="0" baseline="0">
              <a:solidFill>
                <a:srgbClr val="5E5E5E"/>
              </a:solidFill>
              <a:uFillTx/>
              <a:latin typeface="Helvetica Neue Light"/>
              <a:ea typeface="Helvetica Neue Light"/>
              <a:cs typeface="Helvetica Neue Light"/>
              <a:sym typeface="Helvetica Neue Light"/>
            </a:rPr>
            <a:t>(materials, energy)</a:t>
          </a:r>
        </a:p>
      </xdr:txBody>
    </xdr:sp>
    <xdr:clientData/>
  </xdr:twoCellAnchor>
  <xdr:twoCellAnchor>
    <xdr:from>
      <xdr:col>1</xdr:col>
      <xdr:colOff>994518</xdr:colOff>
      <xdr:row>0</xdr:row>
      <xdr:rowOff>2183580</xdr:rowOff>
    </xdr:from>
    <xdr:to>
      <xdr:col>1</xdr:col>
      <xdr:colOff>994518</xdr:colOff>
      <xdr:row>0</xdr:row>
      <xdr:rowOff>2579788</xdr:rowOff>
    </xdr:to>
    <xdr:sp macro="" textlink="">
      <xdr:nvSpPr>
        <xdr:cNvPr id="9" name="Línia de connexió">
          <a:extLst>
            <a:ext uri="{FF2B5EF4-FFF2-40B4-BE49-F238E27FC236}">
              <a16:creationId xmlns:a16="http://schemas.microsoft.com/office/drawing/2014/main" id="{D3263AF3-D9CF-F943-9982-12620DABB453}"/>
            </a:ext>
          </a:extLst>
        </xdr:cNvPr>
        <xdr:cNvSpPr/>
      </xdr:nvSpPr>
      <xdr:spPr>
        <a:xfrm>
          <a:off x="2480418" y="2183580"/>
          <a:ext cx="0" cy="396208"/>
        </a:xfrm>
        <a:custGeom>
          <a:avLst/>
          <a:gdLst/>
          <a:ahLst/>
          <a:cxnLst>
            <a:cxn ang="0">
              <a:pos x="wd2" y="hd2"/>
            </a:cxn>
            <a:cxn ang="5400000">
              <a:pos x="wd2" y="hd2"/>
            </a:cxn>
            <a:cxn ang="10800000">
              <a:pos x="wd2" y="hd2"/>
            </a:cxn>
            <a:cxn ang="16200000">
              <a:pos x="wd2" y="hd2"/>
            </a:cxn>
          </a:cxnLst>
          <a:rect l="0" t="0" r="r" b="b"/>
          <a:pathLst>
            <a:path w="16200" h="21600" extrusionOk="0">
              <a:moveTo>
                <a:pt x="0" y="0"/>
              </a:moveTo>
              <a:cubicBezTo>
                <a:pt x="21600" y="7200"/>
                <a:pt x="21600" y="14400"/>
                <a:pt x="0" y="21600"/>
              </a:cubicBezTo>
            </a:path>
          </a:pathLst>
        </a:custGeom>
        <a:noFill/>
        <a:ln w="25400" cap="flat">
          <a:solidFill>
            <a:srgbClr val="5E5E5E"/>
          </a:solidFill>
          <a:prstDash val="solid"/>
          <a:miter lim="400000"/>
          <a:tailEnd type="arrow" w="med" len="med"/>
        </a:ln>
        <a:effectLst/>
      </xdr:spPr>
      <xdr:txBody>
        <a:bodyPr/>
        <a:lstStyle/>
        <a:p>
          <a:endParaRPr/>
        </a:p>
      </xdr:txBody>
    </xdr:sp>
    <xdr:clientData/>
  </xdr:twoCellAnchor>
  <xdr:twoCellAnchor>
    <xdr:from>
      <xdr:col>3</xdr:col>
      <xdr:colOff>1066800</xdr:colOff>
      <xdr:row>0</xdr:row>
      <xdr:rowOff>951553</xdr:rowOff>
    </xdr:from>
    <xdr:to>
      <xdr:col>3</xdr:col>
      <xdr:colOff>1066800</xdr:colOff>
      <xdr:row>0</xdr:row>
      <xdr:rowOff>1347761</xdr:rowOff>
    </xdr:to>
    <xdr:sp macro="" textlink="">
      <xdr:nvSpPr>
        <xdr:cNvPr id="10" name="Línia de connexió">
          <a:extLst>
            <a:ext uri="{FF2B5EF4-FFF2-40B4-BE49-F238E27FC236}">
              <a16:creationId xmlns:a16="http://schemas.microsoft.com/office/drawing/2014/main" id="{65108F3C-AAC5-5F4E-A3EA-70B2256A4F36}"/>
            </a:ext>
          </a:extLst>
        </xdr:cNvPr>
        <xdr:cNvSpPr/>
      </xdr:nvSpPr>
      <xdr:spPr>
        <a:xfrm>
          <a:off x="5257800" y="951553"/>
          <a:ext cx="0" cy="396208"/>
        </a:xfrm>
        <a:custGeom>
          <a:avLst/>
          <a:gdLst/>
          <a:ahLst/>
          <a:cxnLst>
            <a:cxn ang="0">
              <a:pos x="wd2" y="hd2"/>
            </a:cxn>
            <a:cxn ang="5400000">
              <a:pos x="wd2" y="hd2"/>
            </a:cxn>
            <a:cxn ang="10800000">
              <a:pos x="wd2" y="hd2"/>
            </a:cxn>
            <a:cxn ang="16200000">
              <a:pos x="wd2" y="hd2"/>
            </a:cxn>
          </a:cxnLst>
          <a:rect l="0" t="0" r="r" b="b"/>
          <a:pathLst>
            <a:path w="16200" h="21600" extrusionOk="0">
              <a:moveTo>
                <a:pt x="0" y="0"/>
              </a:moveTo>
              <a:cubicBezTo>
                <a:pt x="21600" y="7200"/>
                <a:pt x="21600" y="14400"/>
                <a:pt x="0" y="21600"/>
              </a:cubicBezTo>
            </a:path>
          </a:pathLst>
        </a:custGeom>
        <a:noFill/>
        <a:ln w="25400" cap="flat">
          <a:solidFill>
            <a:srgbClr val="5E5E5E"/>
          </a:solidFill>
          <a:prstDash val="solid"/>
          <a:miter lim="400000"/>
          <a:tailEnd type="arrow" w="med" len="med"/>
        </a:ln>
        <a:effectLst/>
      </xdr:spPr>
      <xdr:txBody>
        <a:bodyPr/>
        <a:lstStyle/>
        <a:p>
          <a:endParaRPr/>
        </a:p>
      </xdr:txBody>
    </xdr:sp>
    <xdr:clientData/>
  </xdr:twoCellAnchor>
  <xdr:twoCellAnchor>
    <xdr:from>
      <xdr:col>3</xdr:col>
      <xdr:colOff>405981</xdr:colOff>
      <xdr:row>0</xdr:row>
      <xdr:rowOff>417915</xdr:rowOff>
    </xdr:from>
    <xdr:to>
      <xdr:col>4</xdr:col>
      <xdr:colOff>351155</xdr:colOff>
      <xdr:row>0</xdr:row>
      <xdr:rowOff>924430</xdr:rowOff>
    </xdr:to>
    <xdr:sp macro="" textlink="">
      <xdr:nvSpPr>
        <xdr:cNvPr id="11" name="inputs  (materials, energy)">
          <a:extLst>
            <a:ext uri="{FF2B5EF4-FFF2-40B4-BE49-F238E27FC236}">
              <a16:creationId xmlns:a16="http://schemas.microsoft.com/office/drawing/2014/main" id="{548A3BA9-337F-2C49-8DF1-C101EF0949C2}"/>
            </a:ext>
          </a:extLst>
        </xdr:cNvPr>
        <xdr:cNvSpPr txBox="1"/>
      </xdr:nvSpPr>
      <xdr:spPr>
        <a:xfrm>
          <a:off x="4596981" y="417915"/>
          <a:ext cx="1304074" cy="506515"/>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sz="1100" b="0" i="0" u="none" strike="noStrike" cap="none" spc="0" baseline="0">
              <a:solidFill>
                <a:srgbClr val="000000"/>
              </a:solidFill>
              <a:uFillTx/>
              <a:latin typeface="+mn-lt"/>
              <a:ea typeface="+mn-ea"/>
              <a:cs typeface="+mn-cs"/>
              <a:sym typeface="Helvetica Neue"/>
            </a:defRPr>
          </a:pPr>
          <a:r>
            <a:rPr sz="1200" b="0" i="0" u="none" strike="noStrike" cap="none" spc="0" baseline="0">
              <a:solidFill>
                <a:srgbClr val="000000"/>
              </a:solidFill>
              <a:uFillTx/>
              <a:latin typeface="+mn-lt"/>
              <a:ea typeface="+mn-ea"/>
              <a:cs typeface="+mn-cs"/>
              <a:sym typeface="Helvetica Neue"/>
            </a:rPr>
            <a:t>inputs</a:t>
          </a:r>
          <a:r>
            <a:rPr sz="1100" b="0" i="0" u="none" strike="noStrike" cap="none" spc="0" baseline="0">
              <a:solidFill>
                <a:srgbClr val="000000"/>
              </a:solidFill>
              <a:uFillTx/>
              <a:latin typeface="+mn-lt"/>
              <a:ea typeface="+mn-ea"/>
              <a:cs typeface="+mn-cs"/>
              <a:sym typeface="Helvetica Neue"/>
            </a:rPr>
            <a:t> </a:t>
          </a:r>
          <a:br>
            <a:rPr sz="1100" b="0" i="0" u="none" strike="noStrike" cap="none" spc="0" baseline="0">
              <a:solidFill>
                <a:srgbClr val="000000"/>
              </a:solidFill>
              <a:uFillTx/>
              <a:latin typeface="+mn-lt"/>
              <a:ea typeface="+mn-ea"/>
              <a:cs typeface="+mn-cs"/>
              <a:sym typeface="Helvetica Neue"/>
            </a:rPr>
          </a:br>
          <a:r>
            <a:rPr sz="1100" b="0" i="0" u="none" strike="noStrike" cap="none" spc="0" baseline="0">
              <a:solidFill>
                <a:srgbClr val="5E5E5E"/>
              </a:solidFill>
              <a:uFillTx/>
              <a:latin typeface="Helvetica Neue Light"/>
              <a:ea typeface="Helvetica Neue Light"/>
              <a:cs typeface="Helvetica Neue Light"/>
              <a:sym typeface="Helvetica Neue Light"/>
            </a:rPr>
            <a:t>(materials, energy)</a:t>
          </a:r>
        </a:p>
      </xdr:txBody>
    </xdr:sp>
    <xdr:clientData/>
  </xdr:twoCellAnchor>
  <xdr:twoCellAnchor>
    <xdr:from>
      <xdr:col>5</xdr:col>
      <xdr:colOff>183041</xdr:colOff>
      <xdr:row>0</xdr:row>
      <xdr:rowOff>951553</xdr:rowOff>
    </xdr:from>
    <xdr:to>
      <xdr:col>5</xdr:col>
      <xdr:colOff>183041</xdr:colOff>
      <xdr:row>0</xdr:row>
      <xdr:rowOff>1347761</xdr:rowOff>
    </xdr:to>
    <xdr:sp macro="" textlink="">
      <xdr:nvSpPr>
        <xdr:cNvPr id="12" name="Línia de connexió">
          <a:extLst>
            <a:ext uri="{FF2B5EF4-FFF2-40B4-BE49-F238E27FC236}">
              <a16:creationId xmlns:a16="http://schemas.microsoft.com/office/drawing/2014/main" id="{5290EBA5-452A-A944-9C55-EB77483DA277}"/>
            </a:ext>
          </a:extLst>
        </xdr:cNvPr>
        <xdr:cNvSpPr/>
      </xdr:nvSpPr>
      <xdr:spPr>
        <a:xfrm>
          <a:off x="8095141" y="951553"/>
          <a:ext cx="0" cy="396208"/>
        </a:xfrm>
        <a:custGeom>
          <a:avLst/>
          <a:gdLst/>
          <a:ahLst/>
          <a:cxnLst>
            <a:cxn ang="0">
              <a:pos x="wd2" y="hd2"/>
            </a:cxn>
            <a:cxn ang="5400000">
              <a:pos x="wd2" y="hd2"/>
            </a:cxn>
            <a:cxn ang="10800000">
              <a:pos x="wd2" y="hd2"/>
            </a:cxn>
            <a:cxn ang="16200000">
              <a:pos x="wd2" y="hd2"/>
            </a:cxn>
          </a:cxnLst>
          <a:rect l="0" t="0" r="r" b="b"/>
          <a:pathLst>
            <a:path w="16200" h="21600" extrusionOk="0">
              <a:moveTo>
                <a:pt x="0" y="0"/>
              </a:moveTo>
              <a:cubicBezTo>
                <a:pt x="21600" y="7200"/>
                <a:pt x="21600" y="14400"/>
                <a:pt x="0" y="21600"/>
              </a:cubicBezTo>
            </a:path>
          </a:pathLst>
        </a:custGeom>
        <a:noFill/>
        <a:ln w="25400" cap="flat">
          <a:solidFill>
            <a:srgbClr val="5E5E5E"/>
          </a:solidFill>
          <a:prstDash val="solid"/>
          <a:miter lim="400000"/>
          <a:tailEnd type="arrow" w="med" len="med"/>
        </a:ln>
        <a:effectLst/>
      </xdr:spPr>
      <xdr:txBody>
        <a:bodyPr/>
        <a:lstStyle/>
        <a:p>
          <a:endParaRPr/>
        </a:p>
      </xdr:txBody>
    </xdr:sp>
    <xdr:clientData/>
  </xdr:twoCellAnchor>
  <xdr:twoCellAnchor>
    <xdr:from>
      <xdr:col>4</xdr:col>
      <xdr:colOff>1884423</xdr:colOff>
      <xdr:row>0</xdr:row>
      <xdr:rowOff>417915</xdr:rowOff>
    </xdr:from>
    <xdr:to>
      <xdr:col>5</xdr:col>
      <xdr:colOff>826296</xdr:colOff>
      <xdr:row>0</xdr:row>
      <xdr:rowOff>924430</xdr:rowOff>
    </xdr:to>
    <xdr:sp macro="" textlink="">
      <xdr:nvSpPr>
        <xdr:cNvPr id="13" name="inputs  (materials, energy)">
          <a:extLst>
            <a:ext uri="{FF2B5EF4-FFF2-40B4-BE49-F238E27FC236}">
              <a16:creationId xmlns:a16="http://schemas.microsoft.com/office/drawing/2014/main" id="{5AAED0C3-2A50-F646-8248-48F4B0B55B72}"/>
            </a:ext>
          </a:extLst>
        </xdr:cNvPr>
        <xdr:cNvSpPr txBox="1"/>
      </xdr:nvSpPr>
      <xdr:spPr>
        <a:xfrm>
          <a:off x="7434323" y="417915"/>
          <a:ext cx="1304073" cy="506515"/>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sz="1100" b="0" i="0" u="none" strike="noStrike" cap="none" spc="0" baseline="0">
              <a:solidFill>
                <a:srgbClr val="000000"/>
              </a:solidFill>
              <a:uFillTx/>
              <a:latin typeface="+mn-lt"/>
              <a:ea typeface="+mn-ea"/>
              <a:cs typeface="+mn-cs"/>
              <a:sym typeface="Helvetica Neue"/>
            </a:defRPr>
          </a:pPr>
          <a:r>
            <a:rPr sz="1200" b="0" i="0" u="none" strike="noStrike" cap="none" spc="0" baseline="0">
              <a:solidFill>
                <a:srgbClr val="000000"/>
              </a:solidFill>
              <a:uFillTx/>
              <a:latin typeface="+mn-lt"/>
              <a:ea typeface="+mn-ea"/>
              <a:cs typeface="+mn-cs"/>
              <a:sym typeface="Helvetica Neue"/>
            </a:rPr>
            <a:t>inputs</a:t>
          </a:r>
          <a:r>
            <a:rPr sz="1100" b="0" i="0" u="none" strike="noStrike" cap="none" spc="0" baseline="0">
              <a:solidFill>
                <a:srgbClr val="000000"/>
              </a:solidFill>
              <a:uFillTx/>
              <a:latin typeface="+mn-lt"/>
              <a:ea typeface="+mn-ea"/>
              <a:cs typeface="+mn-cs"/>
              <a:sym typeface="Helvetica Neue"/>
            </a:rPr>
            <a:t> </a:t>
          </a:r>
          <a:br>
            <a:rPr sz="1100" b="0" i="0" u="none" strike="noStrike" cap="none" spc="0" baseline="0">
              <a:solidFill>
                <a:srgbClr val="000000"/>
              </a:solidFill>
              <a:uFillTx/>
              <a:latin typeface="+mn-lt"/>
              <a:ea typeface="+mn-ea"/>
              <a:cs typeface="+mn-cs"/>
              <a:sym typeface="Helvetica Neue"/>
            </a:rPr>
          </a:br>
          <a:r>
            <a:rPr sz="1100" b="0" i="0" u="none" strike="noStrike" cap="none" spc="0" baseline="0">
              <a:solidFill>
                <a:srgbClr val="5E5E5E"/>
              </a:solidFill>
              <a:uFillTx/>
              <a:latin typeface="Helvetica Neue Light"/>
              <a:ea typeface="Helvetica Neue Light"/>
              <a:cs typeface="Helvetica Neue Light"/>
              <a:sym typeface="Helvetica Neue Light"/>
            </a:rPr>
            <a:t>(materials, energy)</a:t>
          </a:r>
        </a:p>
      </xdr:txBody>
    </xdr:sp>
    <xdr:clientData/>
  </xdr:twoCellAnchor>
  <xdr:twoCellAnchor>
    <xdr:from>
      <xdr:col>1</xdr:col>
      <xdr:colOff>151782</xdr:colOff>
      <xdr:row>0</xdr:row>
      <xdr:rowOff>2587911</xdr:rowOff>
    </xdr:from>
    <xdr:to>
      <xdr:col>2</xdr:col>
      <xdr:colOff>592653</xdr:colOff>
      <xdr:row>0</xdr:row>
      <xdr:rowOff>3094426</xdr:rowOff>
    </xdr:to>
    <xdr:sp macro="" textlink="">
      <xdr:nvSpPr>
        <xdr:cNvPr id="14" name="outputs  (wastes, coproducts)">
          <a:extLst>
            <a:ext uri="{FF2B5EF4-FFF2-40B4-BE49-F238E27FC236}">
              <a16:creationId xmlns:a16="http://schemas.microsoft.com/office/drawing/2014/main" id="{8DBBD3F1-10A5-8A48-AB41-761804632347}"/>
            </a:ext>
          </a:extLst>
        </xdr:cNvPr>
        <xdr:cNvSpPr txBox="1"/>
      </xdr:nvSpPr>
      <xdr:spPr>
        <a:xfrm>
          <a:off x="1637682" y="2587911"/>
          <a:ext cx="1685471" cy="506515"/>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t">
          <a:spAutoFit/>
        </a:bodyPr>
        <a:lstStyle/>
        <a:p>
          <a:pPr marL="0" marR="0" indent="0" algn="ctr" defTabSz="457200" latinLnBrk="0">
            <a:lnSpc>
              <a:spcPct val="100000"/>
            </a:lnSpc>
            <a:spcBef>
              <a:spcPts val="600"/>
            </a:spcBef>
            <a:spcAft>
              <a:spcPts val="0"/>
            </a:spcAft>
            <a:buClrTx/>
            <a:buSzTx/>
            <a:buFontTx/>
            <a:buNone/>
            <a:tabLst/>
            <a:defRPr sz="1100" b="0" i="0" u="none" strike="noStrike" cap="none" spc="0" baseline="0">
              <a:solidFill>
                <a:srgbClr val="000000"/>
              </a:solidFill>
              <a:uFillTx/>
              <a:latin typeface="+mn-lt"/>
              <a:ea typeface="+mn-ea"/>
              <a:cs typeface="+mn-cs"/>
              <a:sym typeface="Helvetica Neue"/>
            </a:defRPr>
          </a:pPr>
          <a:r>
            <a:rPr sz="1200" b="0" i="0" u="none" strike="noStrike" cap="none" spc="0" baseline="0">
              <a:solidFill>
                <a:srgbClr val="000000"/>
              </a:solidFill>
              <a:uFillTx/>
              <a:latin typeface="+mn-lt"/>
              <a:ea typeface="+mn-ea"/>
              <a:cs typeface="+mn-cs"/>
              <a:sym typeface="Helvetica Neue"/>
            </a:rPr>
            <a:t>outputs</a:t>
          </a:r>
          <a:r>
            <a:rPr sz="1100" b="0" i="0" u="none" strike="noStrike" cap="none" spc="0" baseline="0">
              <a:solidFill>
                <a:srgbClr val="000000"/>
              </a:solidFill>
              <a:uFillTx/>
              <a:latin typeface="+mn-lt"/>
              <a:ea typeface="+mn-ea"/>
              <a:cs typeface="+mn-cs"/>
              <a:sym typeface="Helvetica Neue"/>
            </a:rPr>
            <a:t> </a:t>
          </a:r>
          <a:br>
            <a:rPr sz="1100" b="0" i="0" u="none" strike="noStrike" cap="none" spc="0" baseline="0">
              <a:solidFill>
                <a:srgbClr val="000000"/>
              </a:solidFill>
              <a:uFillTx/>
              <a:latin typeface="+mn-lt"/>
              <a:ea typeface="+mn-ea"/>
              <a:cs typeface="+mn-cs"/>
              <a:sym typeface="Helvetica Neue"/>
            </a:rPr>
          </a:br>
          <a:r>
            <a:rPr sz="1100" b="0" i="0" u="none" strike="noStrike" cap="none" spc="0" baseline="0">
              <a:solidFill>
                <a:srgbClr val="5E5E5E"/>
              </a:solidFill>
              <a:uFillTx/>
              <a:latin typeface="Helvetica Neue Light"/>
              <a:ea typeface="Helvetica Neue Light"/>
              <a:cs typeface="Helvetica Neue Light"/>
              <a:sym typeface="Helvetica Neue Light"/>
            </a:rPr>
            <a:t>(wastes, coproducts)</a:t>
          </a:r>
        </a:p>
      </xdr:txBody>
    </xdr:sp>
    <xdr:clientData/>
  </xdr:twoCellAnchor>
  <xdr:twoCellAnchor>
    <xdr:from>
      <xdr:col>3</xdr:col>
      <xdr:colOff>1058018</xdr:colOff>
      <xdr:row>0</xdr:row>
      <xdr:rowOff>2183580</xdr:rowOff>
    </xdr:from>
    <xdr:to>
      <xdr:col>3</xdr:col>
      <xdr:colOff>1058018</xdr:colOff>
      <xdr:row>0</xdr:row>
      <xdr:rowOff>2579788</xdr:rowOff>
    </xdr:to>
    <xdr:sp macro="" textlink="">
      <xdr:nvSpPr>
        <xdr:cNvPr id="15" name="Línia de connexió">
          <a:extLst>
            <a:ext uri="{FF2B5EF4-FFF2-40B4-BE49-F238E27FC236}">
              <a16:creationId xmlns:a16="http://schemas.microsoft.com/office/drawing/2014/main" id="{88C97617-DBE9-444E-8A81-AA947DEB7CB3}"/>
            </a:ext>
          </a:extLst>
        </xdr:cNvPr>
        <xdr:cNvSpPr/>
      </xdr:nvSpPr>
      <xdr:spPr>
        <a:xfrm>
          <a:off x="5249018" y="2183580"/>
          <a:ext cx="0" cy="396208"/>
        </a:xfrm>
        <a:custGeom>
          <a:avLst/>
          <a:gdLst/>
          <a:ahLst/>
          <a:cxnLst>
            <a:cxn ang="0">
              <a:pos x="wd2" y="hd2"/>
            </a:cxn>
            <a:cxn ang="5400000">
              <a:pos x="wd2" y="hd2"/>
            </a:cxn>
            <a:cxn ang="10800000">
              <a:pos x="wd2" y="hd2"/>
            </a:cxn>
            <a:cxn ang="16200000">
              <a:pos x="wd2" y="hd2"/>
            </a:cxn>
          </a:cxnLst>
          <a:rect l="0" t="0" r="r" b="b"/>
          <a:pathLst>
            <a:path w="16200" h="21600" extrusionOk="0">
              <a:moveTo>
                <a:pt x="0" y="0"/>
              </a:moveTo>
              <a:cubicBezTo>
                <a:pt x="21600" y="7200"/>
                <a:pt x="21600" y="14400"/>
                <a:pt x="0" y="21600"/>
              </a:cubicBezTo>
            </a:path>
          </a:pathLst>
        </a:custGeom>
        <a:noFill/>
        <a:ln w="25400" cap="flat">
          <a:solidFill>
            <a:srgbClr val="5E5E5E"/>
          </a:solidFill>
          <a:prstDash val="solid"/>
          <a:miter lim="400000"/>
          <a:tailEnd type="arrow" w="med" len="med"/>
        </a:ln>
        <a:effectLst/>
      </xdr:spPr>
      <xdr:txBody>
        <a:bodyPr/>
        <a:lstStyle/>
        <a:p>
          <a:endParaRPr/>
        </a:p>
      </xdr:txBody>
    </xdr:sp>
    <xdr:clientData/>
  </xdr:twoCellAnchor>
  <xdr:twoCellAnchor>
    <xdr:from>
      <xdr:col>3</xdr:col>
      <xdr:colOff>215282</xdr:colOff>
      <xdr:row>0</xdr:row>
      <xdr:rowOff>2587911</xdr:rowOff>
    </xdr:from>
    <xdr:to>
      <xdr:col>4</xdr:col>
      <xdr:colOff>541853</xdr:colOff>
      <xdr:row>0</xdr:row>
      <xdr:rowOff>3094426</xdr:rowOff>
    </xdr:to>
    <xdr:sp macro="" textlink="">
      <xdr:nvSpPr>
        <xdr:cNvPr id="16" name="outputs  (wastes, coproducts)">
          <a:extLst>
            <a:ext uri="{FF2B5EF4-FFF2-40B4-BE49-F238E27FC236}">
              <a16:creationId xmlns:a16="http://schemas.microsoft.com/office/drawing/2014/main" id="{C4E97F76-B428-BE43-8189-37F64FADF291}"/>
            </a:ext>
          </a:extLst>
        </xdr:cNvPr>
        <xdr:cNvSpPr txBox="1"/>
      </xdr:nvSpPr>
      <xdr:spPr>
        <a:xfrm>
          <a:off x="4406282" y="2587911"/>
          <a:ext cx="1685471" cy="506515"/>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sz="1100" b="0" i="0" u="none" strike="noStrike" cap="none" spc="0" baseline="0">
              <a:solidFill>
                <a:srgbClr val="000000"/>
              </a:solidFill>
              <a:uFillTx/>
              <a:latin typeface="+mn-lt"/>
              <a:ea typeface="+mn-ea"/>
              <a:cs typeface="+mn-cs"/>
              <a:sym typeface="Helvetica Neue"/>
            </a:defRPr>
          </a:pPr>
          <a:r>
            <a:rPr sz="1200" b="0" i="0" u="none" strike="noStrike" cap="none" spc="0" baseline="0">
              <a:solidFill>
                <a:srgbClr val="000000"/>
              </a:solidFill>
              <a:uFillTx/>
              <a:latin typeface="+mn-lt"/>
              <a:ea typeface="+mn-ea"/>
              <a:cs typeface="+mn-cs"/>
              <a:sym typeface="Helvetica Neue"/>
            </a:rPr>
            <a:t>outputs</a:t>
          </a:r>
          <a:r>
            <a:rPr sz="1100" b="0" i="0" u="none" strike="noStrike" cap="none" spc="0" baseline="0">
              <a:solidFill>
                <a:srgbClr val="000000"/>
              </a:solidFill>
              <a:uFillTx/>
              <a:latin typeface="+mn-lt"/>
              <a:ea typeface="+mn-ea"/>
              <a:cs typeface="+mn-cs"/>
              <a:sym typeface="Helvetica Neue"/>
            </a:rPr>
            <a:t> </a:t>
          </a:r>
          <a:br>
            <a:rPr sz="1100" b="0" i="0" u="none" strike="noStrike" cap="none" spc="0" baseline="0">
              <a:solidFill>
                <a:srgbClr val="000000"/>
              </a:solidFill>
              <a:uFillTx/>
              <a:latin typeface="+mn-lt"/>
              <a:ea typeface="+mn-ea"/>
              <a:cs typeface="+mn-cs"/>
              <a:sym typeface="Helvetica Neue"/>
            </a:rPr>
          </a:br>
          <a:r>
            <a:rPr sz="1100" b="0" i="0" u="none" strike="noStrike" cap="none" spc="0" baseline="0">
              <a:solidFill>
                <a:srgbClr val="5E5E5E"/>
              </a:solidFill>
              <a:uFillTx/>
              <a:latin typeface="Helvetica Neue Light"/>
              <a:ea typeface="Helvetica Neue Light"/>
              <a:cs typeface="Helvetica Neue Light"/>
              <a:sym typeface="Helvetica Neue Light"/>
            </a:rPr>
            <a:t>(wastes, coproducts)</a:t>
          </a:r>
        </a:p>
      </xdr:txBody>
    </xdr:sp>
    <xdr:clientData/>
  </xdr:twoCellAnchor>
  <xdr:twoCellAnchor>
    <xdr:from>
      <xdr:col>5</xdr:col>
      <xdr:colOff>174259</xdr:colOff>
      <xdr:row>0</xdr:row>
      <xdr:rowOff>2182039</xdr:rowOff>
    </xdr:from>
    <xdr:to>
      <xdr:col>5</xdr:col>
      <xdr:colOff>174259</xdr:colOff>
      <xdr:row>0</xdr:row>
      <xdr:rowOff>2578247</xdr:rowOff>
    </xdr:to>
    <xdr:sp macro="" textlink="">
      <xdr:nvSpPr>
        <xdr:cNvPr id="17" name="Línia de connexió">
          <a:extLst>
            <a:ext uri="{FF2B5EF4-FFF2-40B4-BE49-F238E27FC236}">
              <a16:creationId xmlns:a16="http://schemas.microsoft.com/office/drawing/2014/main" id="{46C39CB7-DA9B-DA41-94AE-A3EC79413A51}"/>
            </a:ext>
          </a:extLst>
        </xdr:cNvPr>
        <xdr:cNvSpPr/>
      </xdr:nvSpPr>
      <xdr:spPr>
        <a:xfrm>
          <a:off x="8086359" y="2182039"/>
          <a:ext cx="0" cy="396208"/>
        </a:xfrm>
        <a:custGeom>
          <a:avLst/>
          <a:gdLst/>
          <a:ahLst/>
          <a:cxnLst>
            <a:cxn ang="0">
              <a:pos x="wd2" y="hd2"/>
            </a:cxn>
            <a:cxn ang="5400000">
              <a:pos x="wd2" y="hd2"/>
            </a:cxn>
            <a:cxn ang="10800000">
              <a:pos x="wd2" y="hd2"/>
            </a:cxn>
            <a:cxn ang="16200000">
              <a:pos x="wd2" y="hd2"/>
            </a:cxn>
          </a:cxnLst>
          <a:rect l="0" t="0" r="r" b="b"/>
          <a:pathLst>
            <a:path w="16200" h="21600" extrusionOk="0">
              <a:moveTo>
                <a:pt x="0" y="0"/>
              </a:moveTo>
              <a:cubicBezTo>
                <a:pt x="21600" y="7200"/>
                <a:pt x="21600" y="14400"/>
                <a:pt x="0" y="21600"/>
              </a:cubicBezTo>
            </a:path>
          </a:pathLst>
        </a:custGeom>
        <a:noFill/>
        <a:ln w="25400" cap="flat">
          <a:solidFill>
            <a:srgbClr val="5E5E5E"/>
          </a:solidFill>
          <a:prstDash val="solid"/>
          <a:miter lim="400000"/>
          <a:tailEnd type="arrow" w="med" len="med"/>
        </a:ln>
        <a:effectLst/>
      </xdr:spPr>
      <xdr:txBody>
        <a:bodyPr/>
        <a:lstStyle/>
        <a:p>
          <a:endParaRPr/>
        </a:p>
      </xdr:txBody>
    </xdr:sp>
    <xdr:clientData/>
  </xdr:twoCellAnchor>
  <xdr:twoCellAnchor>
    <xdr:from>
      <xdr:col>4</xdr:col>
      <xdr:colOff>1693724</xdr:colOff>
      <xdr:row>0</xdr:row>
      <xdr:rowOff>2586370</xdr:rowOff>
    </xdr:from>
    <xdr:to>
      <xdr:col>5</xdr:col>
      <xdr:colOff>1016995</xdr:colOff>
      <xdr:row>0</xdr:row>
      <xdr:rowOff>3092885</xdr:rowOff>
    </xdr:to>
    <xdr:sp macro="" textlink="">
      <xdr:nvSpPr>
        <xdr:cNvPr id="18" name="outputs  (wastes, coproducts)">
          <a:extLst>
            <a:ext uri="{FF2B5EF4-FFF2-40B4-BE49-F238E27FC236}">
              <a16:creationId xmlns:a16="http://schemas.microsoft.com/office/drawing/2014/main" id="{68FBE1E6-E51D-F344-BF6B-BB46319CB721}"/>
            </a:ext>
          </a:extLst>
        </xdr:cNvPr>
        <xdr:cNvSpPr txBox="1"/>
      </xdr:nvSpPr>
      <xdr:spPr>
        <a:xfrm>
          <a:off x="7243624" y="2586370"/>
          <a:ext cx="1685471" cy="506515"/>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sz="1100" b="0" i="0" u="none" strike="noStrike" cap="none" spc="0" baseline="0">
              <a:solidFill>
                <a:srgbClr val="000000"/>
              </a:solidFill>
              <a:uFillTx/>
              <a:latin typeface="+mn-lt"/>
              <a:ea typeface="+mn-ea"/>
              <a:cs typeface="+mn-cs"/>
              <a:sym typeface="Helvetica Neue"/>
            </a:defRPr>
          </a:pPr>
          <a:r>
            <a:rPr sz="1200" b="0" i="0" u="none" strike="noStrike" cap="none" spc="0" baseline="0">
              <a:solidFill>
                <a:srgbClr val="000000"/>
              </a:solidFill>
              <a:uFillTx/>
              <a:latin typeface="+mn-lt"/>
              <a:ea typeface="+mn-ea"/>
              <a:cs typeface="+mn-cs"/>
              <a:sym typeface="Helvetica Neue"/>
            </a:rPr>
            <a:t>outputs</a:t>
          </a:r>
          <a:r>
            <a:rPr sz="1100" b="0" i="0" u="none" strike="noStrike" cap="none" spc="0" baseline="0">
              <a:solidFill>
                <a:srgbClr val="000000"/>
              </a:solidFill>
              <a:uFillTx/>
              <a:latin typeface="+mn-lt"/>
              <a:ea typeface="+mn-ea"/>
              <a:cs typeface="+mn-cs"/>
              <a:sym typeface="Helvetica Neue"/>
            </a:rPr>
            <a:t> </a:t>
          </a:r>
          <a:br>
            <a:rPr sz="1100" b="0" i="0" u="none" strike="noStrike" cap="none" spc="0" baseline="0">
              <a:solidFill>
                <a:srgbClr val="000000"/>
              </a:solidFill>
              <a:uFillTx/>
              <a:latin typeface="+mn-lt"/>
              <a:ea typeface="+mn-ea"/>
              <a:cs typeface="+mn-cs"/>
              <a:sym typeface="Helvetica Neue"/>
            </a:rPr>
          </a:br>
          <a:r>
            <a:rPr sz="1100" b="0" i="0" u="none" strike="noStrike" cap="none" spc="0" baseline="0">
              <a:solidFill>
                <a:srgbClr val="5E5E5E"/>
              </a:solidFill>
              <a:uFillTx/>
              <a:latin typeface="Helvetica Neue Light"/>
              <a:ea typeface="Helvetica Neue Light"/>
              <a:cs typeface="Helvetica Neue Light"/>
              <a:sym typeface="Helvetica Neue Light"/>
            </a:rPr>
            <a:t>(wastes, coproducts)</a:t>
          </a:r>
        </a:p>
      </xdr:txBody>
    </xdr:sp>
    <xdr:clientData/>
  </xdr:twoCellAnchor>
  <xdr:twoCellAnchor>
    <xdr:from>
      <xdr:col>4</xdr:col>
      <xdr:colOff>688292</xdr:colOff>
      <xdr:row>0</xdr:row>
      <xdr:rowOff>1764400</xdr:rowOff>
    </xdr:from>
    <xdr:to>
      <xdr:col>4</xdr:col>
      <xdr:colOff>1417919</xdr:colOff>
      <xdr:row>0</xdr:row>
      <xdr:rowOff>1764401</xdr:rowOff>
    </xdr:to>
    <xdr:sp macro="" textlink="">
      <xdr:nvSpPr>
        <xdr:cNvPr id="19" name="Línia de connexió">
          <a:extLst>
            <a:ext uri="{FF2B5EF4-FFF2-40B4-BE49-F238E27FC236}">
              <a16:creationId xmlns:a16="http://schemas.microsoft.com/office/drawing/2014/main" id="{44951874-F018-584D-B2A7-231654A5B374}"/>
            </a:ext>
          </a:extLst>
        </xdr:cNvPr>
        <xdr:cNvSpPr/>
      </xdr:nvSpPr>
      <xdr:spPr>
        <a:xfrm>
          <a:off x="6238192" y="1764400"/>
          <a:ext cx="729627" cy="1"/>
        </a:xfrm>
        <a:custGeom>
          <a:avLst/>
          <a:gdLst/>
          <a:ahLst/>
          <a:cxnLst>
            <a:cxn ang="0">
              <a:pos x="wd2" y="hd2"/>
            </a:cxn>
            <a:cxn ang="5400000">
              <a:pos x="wd2" y="hd2"/>
            </a:cxn>
            <a:cxn ang="10800000">
              <a:pos x="wd2" y="hd2"/>
            </a:cxn>
            <a:cxn ang="16200000">
              <a:pos x="wd2" y="hd2"/>
            </a:cxn>
          </a:cxnLst>
          <a:rect l="0" t="0" r="r" b="b"/>
          <a:pathLst>
            <a:path w="21600" h="21600" extrusionOk="0">
              <a:moveTo>
                <a:pt x="0" y="21600"/>
              </a:moveTo>
              <a:lnTo>
                <a:pt x="21600" y="0"/>
              </a:lnTo>
            </a:path>
          </a:pathLst>
        </a:custGeom>
        <a:noFill/>
        <a:ln w="25400" cap="flat">
          <a:solidFill>
            <a:srgbClr val="929292"/>
          </a:solidFill>
          <a:prstDash val="solid"/>
          <a:miter lim="400000"/>
          <a:tailEnd type="arrow" w="med" len="med"/>
        </a:ln>
        <a:effectLst/>
      </xdr:spPr>
      <xdr:txBody>
        <a:bodyPr/>
        <a:lstStyle/>
        <a:p>
          <a:endParaRPr/>
        </a:p>
      </xdr:txBody>
    </xdr:sp>
    <xdr:clientData/>
  </xdr:twoCellAnchor>
  <xdr:twoCellAnchor>
    <xdr:from>
      <xdr:col>5</xdr:col>
      <xdr:colOff>1163433</xdr:colOff>
      <xdr:row>0</xdr:row>
      <xdr:rowOff>1764400</xdr:rowOff>
    </xdr:from>
    <xdr:to>
      <xdr:col>6</xdr:col>
      <xdr:colOff>648461</xdr:colOff>
      <xdr:row>0</xdr:row>
      <xdr:rowOff>1764401</xdr:rowOff>
    </xdr:to>
    <xdr:sp macro="" textlink="">
      <xdr:nvSpPr>
        <xdr:cNvPr id="20" name="Línia de connexió">
          <a:extLst>
            <a:ext uri="{FF2B5EF4-FFF2-40B4-BE49-F238E27FC236}">
              <a16:creationId xmlns:a16="http://schemas.microsoft.com/office/drawing/2014/main" id="{323B170C-F9CF-2B49-A96E-6C1FBC840942}"/>
            </a:ext>
          </a:extLst>
        </xdr:cNvPr>
        <xdr:cNvSpPr/>
      </xdr:nvSpPr>
      <xdr:spPr>
        <a:xfrm>
          <a:off x="9075533" y="1764400"/>
          <a:ext cx="729628" cy="1"/>
        </a:xfrm>
        <a:custGeom>
          <a:avLst/>
          <a:gdLst/>
          <a:ahLst/>
          <a:cxnLst>
            <a:cxn ang="0">
              <a:pos x="wd2" y="hd2"/>
            </a:cxn>
            <a:cxn ang="5400000">
              <a:pos x="wd2" y="hd2"/>
            </a:cxn>
            <a:cxn ang="10800000">
              <a:pos x="wd2" y="hd2"/>
            </a:cxn>
            <a:cxn ang="16200000">
              <a:pos x="wd2" y="hd2"/>
            </a:cxn>
          </a:cxnLst>
          <a:rect l="0" t="0" r="r" b="b"/>
          <a:pathLst>
            <a:path w="21600" h="21600" extrusionOk="0">
              <a:moveTo>
                <a:pt x="0" y="21600"/>
              </a:moveTo>
              <a:lnTo>
                <a:pt x="21600" y="0"/>
              </a:lnTo>
            </a:path>
          </a:pathLst>
        </a:custGeom>
        <a:noFill/>
        <a:ln w="25400" cap="flat">
          <a:solidFill>
            <a:srgbClr val="929292"/>
          </a:solidFill>
          <a:prstDash val="solid"/>
          <a:miter lim="400000"/>
          <a:tailEnd type="arrow" w="med" len="med"/>
        </a:ln>
        <a:effectLst/>
      </xdr:spPr>
      <xdr:txBody>
        <a:bodyPr/>
        <a:lstStyle/>
        <a:p>
          <a:endParaRPr/>
        </a:p>
      </xdr:txBody>
    </xdr:sp>
    <xdr:clientData/>
  </xdr:twoCellAnchor>
  <xdr:twoCellAnchor>
    <xdr:from>
      <xdr:col>2</xdr:col>
      <xdr:colOff>620542</xdr:colOff>
      <xdr:row>0</xdr:row>
      <xdr:rowOff>2072726</xdr:rowOff>
    </xdr:from>
    <xdr:to>
      <xdr:col>3</xdr:col>
      <xdr:colOff>124229</xdr:colOff>
      <xdr:row>0</xdr:row>
      <xdr:rowOff>2680419</xdr:rowOff>
    </xdr:to>
    <xdr:sp macro="" textlink="">
      <xdr:nvSpPr>
        <xdr:cNvPr id="21" name="main product to next subprocess">
          <a:extLst>
            <a:ext uri="{FF2B5EF4-FFF2-40B4-BE49-F238E27FC236}">
              <a16:creationId xmlns:a16="http://schemas.microsoft.com/office/drawing/2014/main" id="{7CD7B55B-B63E-5349-9E25-E8B648A39D66}"/>
            </a:ext>
          </a:extLst>
        </xdr:cNvPr>
        <xdr:cNvSpPr txBox="1"/>
      </xdr:nvSpPr>
      <xdr:spPr>
        <a:xfrm>
          <a:off x="3351042" y="2072726"/>
          <a:ext cx="964187" cy="607693"/>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t">
          <a:spAutoFit/>
        </a:bodyPr>
        <a:lstStyle/>
        <a:p>
          <a:pPr marL="0" marR="0" indent="0" algn="ctr" defTabSz="457200" latinLnBrk="0">
            <a:lnSpc>
              <a:spcPct val="80000"/>
            </a:lnSpc>
            <a:spcBef>
              <a:spcPts val="0"/>
            </a:spcBef>
            <a:spcAft>
              <a:spcPts val="0"/>
            </a:spcAft>
            <a:buClrTx/>
            <a:buSzTx/>
            <a:buFontTx/>
            <a:buNone/>
            <a:tabLst/>
            <a:defRPr sz="1100" b="0" i="0" u="none" strike="noStrike" cap="none" spc="0" baseline="0">
              <a:solidFill>
                <a:srgbClr val="B36E5C"/>
              </a:solidFill>
              <a:uFillTx/>
              <a:latin typeface="+mn-lt"/>
              <a:ea typeface="+mn-ea"/>
              <a:cs typeface="+mn-cs"/>
              <a:sym typeface="Helvetica Neue"/>
            </a:defRPr>
          </a:pPr>
          <a:r>
            <a:rPr sz="1100" b="0" i="0" u="none" strike="noStrike" cap="none" spc="0" baseline="0">
              <a:solidFill>
                <a:srgbClr val="B36E5C"/>
              </a:solidFill>
              <a:uFillTx/>
              <a:latin typeface="Helvetica Neue Light"/>
              <a:ea typeface="Helvetica Neue Light"/>
              <a:cs typeface="Helvetica Neue Light"/>
              <a:sym typeface="Helvetica Neue Light"/>
            </a:rPr>
            <a:t>main product to next subprocess</a:t>
          </a:r>
        </a:p>
      </xdr:txBody>
    </xdr:sp>
    <xdr:clientData/>
  </xdr:twoCellAnchor>
  <xdr:twoCellAnchor>
    <xdr:from>
      <xdr:col>2</xdr:col>
      <xdr:colOff>1102636</xdr:colOff>
      <xdr:row>0</xdr:row>
      <xdr:rowOff>1825628</xdr:rowOff>
    </xdr:from>
    <xdr:to>
      <xdr:col>2</xdr:col>
      <xdr:colOff>1102636</xdr:colOff>
      <xdr:row>0</xdr:row>
      <xdr:rowOff>2112358</xdr:rowOff>
    </xdr:to>
    <xdr:sp macro="" textlink="">
      <xdr:nvSpPr>
        <xdr:cNvPr id="22" name="Línia de connexió">
          <a:extLst>
            <a:ext uri="{FF2B5EF4-FFF2-40B4-BE49-F238E27FC236}">
              <a16:creationId xmlns:a16="http://schemas.microsoft.com/office/drawing/2014/main" id="{43CFB0FE-38BA-D444-BBF5-AA7D9D79484D}"/>
            </a:ext>
          </a:extLst>
        </xdr:cNvPr>
        <xdr:cNvSpPr/>
      </xdr:nvSpPr>
      <xdr:spPr>
        <a:xfrm>
          <a:off x="3833136" y="1825628"/>
          <a:ext cx="0" cy="286730"/>
        </a:xfrm>
        <a:custGeom>
          <a:avLst/>
          <a:gdLst/>
          <a:ahLst/>
          <a:cxnLst>
            <a:cxn ang="0">
              <a:pos x="wd2" y="hd2"/>
            </a:cxn>
            <a:cxn ang="5400000">
              <a:pos x="wd2" y="hd2"/>
            </a:cxn>
            <a:cxn ang="10800000">
              <a:pos x="wd2" y="hd2"/>
            </a:cxn>
            <a:cxn ang="16200000">
              <a:pos x="wd2" y="hd2"/>
            </a:cxn>
          </a:cxnLst>
          <a:rect l="0" t="0" r="r" b="b"/>
          <a:pathLst>
            <a:path w="21600" h="21600" extrusionOk="0">
              <a:moveTo>
                <a:pt x="21600" y="0"/>
              </a:moveTo>
              <a:lnTo>
                <a:pt x="0" y="21600"/>
              </a:lnTo>
            </a:path>
          </a:pathLst>
        </a:custGeom>
        <a:noFill/>
        <a:ln w="6350" cap="flat">
          <a:solidFill>
            <a:srgbClr val="D47561"/>
          </a:solidFill>
          <a:prstDash val="solid"/>
          <a:miter lim="400000"/>
        </a:ln>
        <a:effectLst/>
      </xdr:spPr>
      <xdr:txBody>
        <a:bodyPr/>
        <a:lstStyle/>
        <a:p>
          <a:endParaRPr/>
        </a:p>
      </xdr:txBody>
    </xdr:sp>
    <xdr:clientData/>
  </xdr:twoCellAnchor>
  <xdr:twoCellAnchor>
    <xdr:from>
      <xdr:col>4</xdr:col>
      <xdr:colOff>575907</xdr:colOff>
      <xdr:row>0</xdr:row>
      <xdr:rowOff>2072726</xdr:rowOff>
    </xdr:from>
    <xdr:to>
      <xdr:col>4</xdr:col>
      <xdr:colOff>1540094</xdr:colOff>
      <xdr:row>0</xdr:row>
      <xdr:rowOff>2680419</xdr:rowOff>
    </xdr:to>
    <xdr:sp macro="" textlink="">
      <xdr:nvSpPr>
        <xdr:cNvPr id="23" name="main product to next subprocess">
          <a:extLst>
            <a:ext uri="{FF2B5EF4-FFF2-40B4-BE49-F238E27FC236}">
              <a16:creationId xmlns:a16="http://schemas.microsoft.com/office/drawing/2014/main" id="{69D94668-1CE6-BA49-B7D5-075CD20FC584}"/>
            </a:ext>
          </a:extLst>
        </xdr:cNvPr>
        <xdr:cNvSpPr txBox="1"/>
      </xdr:nvSpPr>
      <xdr:spPr>
        <a:xfrm>
          <a:off x="6125807" y="2072726"/>
          <a:ext cx="964187" cy="607693"/>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t">
          <a:spAutoFit/>
        </a:bodyPr>
        <a:lstStyle/>
        <a:p>
          <a:pPr marL="0" marR="0" indent="0" algn="ctr" defTabSz="457200" latinLnBrk="0">
            <a:lnSpc>
              <a:spcPct val="80000"/>
            </a:lnSpc>
            <a:spcBef>
              <a:spcPts val="0"/>
            </a:spcBef>
            <a:spcAft>
              <a:spcPts val="0"/>
            </a:spcAft>
            <a:buClrTx/>
            <a:buSzTx/>
            <a:buFontTx/>
            <a:buNone/>
            <a:tabLst/>
            <a:defRPr sz="1100" b="0" i="0" u="none" strike="noStrike" cap="none" spc="0" baseline="0">
              <a:solidFill>
                <a:srgbClr val="B36E5C"/>
              </a:solidFill>
              <a:uFillTx/>
              <a:latin typeface="+mn-lt"/>
              <a:ea typeface="+mn-ea"/>
              <a:cs typeface="+mn-cs"/>
              <a:sym typeface="Helvetica Neue"/>
            </a:defRPr>
          </a:pPr>
          <a:r>
            <a:rPr sz="1100" b="0" i="0" u="none" strike="noStrike" cap="none" spc="0" baseline="0">
              <a:solidFill>
                <a:srgbClr val="B36E5C"/>
              </a:solidFill>
              <a:uFillTx/>
              <a:latin typeface="Helvetica Neue Light"/>
              <a:ea typeface="Helvetica Neue Light"/>
              <a:cs typeface="Helvetica Neue Light"/>
              <a:sym typeface="Helvetica Neue Light"/>
            </a:rPr>
            <a:t>main product to next subprocess</a:t>
          </a:r>
        </a:p>
      </xdr:txBody>
    </xdr:sp>
    <xdr:clientData/>
  </xdr:twoCellAnchor>
  <xdr:twoCellAnchor>
    <xdr:from>
      <xdr:col>4</xdr:col>
      <xdr:colOff>1058001</xdr:colOff>
      <xdr:row>0</xdr:row>
      <xdr:rowOff>1825628</xdr:rowOff>
    </xdr:from>
    <xdr:to>
      <xdr:col>4</xdr:col>
      <xdr:colOff>1058001</xdr:colOff>
      <xdr:row>0</xdr:row>
      <xdr:rowOff>2112358</xdr:rowOff>
    </xdr:to>
    <xdr:sp macro="" textlink="">
      <xdr:nvSpPr>
        <xdr:cNvPr id="24" name="Línia de connexió">
          <a:extLst>
            <a:ext uri="{FF2B5EF4-FFF2-40B4-BE49-F238E27FC236}">
              <a16:creationId xmlns:a16="http://schemas.microsoft.com/office/drawing/2014/main" id="{5F500690-D8ED-A04B-A0CA-F5F13BBEE22D}"/>
            </a:ext>
          </a:extLst>
        </xdr:cNvPr>
        <xdr:cNvSpPr/>
      </xdr:nvSpPr>
      <xdr:spPr>
        <a:xfrm>
          <a:off x="6607901" y="1825628"/>
          <a:ext cx="0" cy="286730"/>
        </a:xfrm>
        <a:custGeom>
          <a:avLst/>
          <a:gdLst/>
          <a:ahLst/>
          <a:cxnLst>
            <a:cxn ang="0">
              <a:pos x="wd2" y="hd2"/>
            </a:cxn>
            <a:cxn ang="5400000">
              <a:pos x="wd2" y="hd2"/>
            </a:cxn>
            <a:cxn ang="10800000">
              <a:pos x="wd2" y="hd2"/>
            </a:cxn>
            <a:cxn ang="16200000">
              <a:pos x="wd2" y="hd2"/>
            </a:cxn>
          </a:cxnLst>
          <a:rect l="0" t="0" r="r" b="b"/>
          <a:pathLst>
            <a:path w="21600" h="21600" extrusionOk="0">
              <a:moveTo>
                <a:pt x="21600" y="0"/>
              </a:moveTo>
              <a:lnTo>
                <a:pt x="0" y="21600"/>
              </a:lnTo>
            </a:path>
          </a:pathLst>
        </a:custGeom>
        <a:noFill/>
        <a:ln w="6350" cap="flat">
          <a:solidFill>
            <a:srgbClr val="D47561"/>
          </a:solidFill>
          <a:prstDash val="solid"/>
          <a:miter lim="400000"/>
        </a:ln>
        <a:effectLst/>
      </xdr:spPr>
      <xdr:txBody>
        <a:bodyPr/>
        <a:lstStyle/>
        <a:p>
          <a:endParaRPr/>
        </a:p>
      </xdr:txBody>
    </xdr:sp>
    <xdr:clientData/>
  </xdr:twoCellAnchor>
  <xdr:twoCellAnchor>
    <xdr:from>
      <xdr:col>5</xdr:col>
      <xdr:colOff>1044884</xdr:colOff>
      <xdr:row>0</xdr:row>
      <xdr:rowOff>2072726</xdr:rowOff>
    </xdr:from>
    <xdr:to>
      <xdr:col>6</xdr:col>
      <xdr:colOff>764471</xdr:colOff>
      <xdr:row>0</xdr:row>
      <xdr:rowOff>2680419</xdr:rowOff>
    </xdr:to>
    <xdr:sp macro="" textlink="">
      <xdr:nvSpPr>
        <xdr:cNvPr id="25" name="main product to next subprocess">
          <a:extLst>
            <a:ext uri="{FF2B5EF4-FFF2-40B4-BE49-F238E27FC236}">
              <a16:creationId xmlns:a16="http://schemas.microsoft.com/office/drawing/2014/main" id="{6A6EAFB0-B20E-E54D-863F-D4EEB84ECE0D}"/>
            </a:ext>
          </a:extLst>
        </xdr:cNvPr>
        <xdr:cNvSpPr txBox="1"/>
      </xdr:nvSpPr>
      <xdr:spPr>
        <a:xfrm>
          <a:off x="8956984" y="2072726"/>
          <a:ext cx="964187" cy="607693"/>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t">
          <a:spAutoFit/>
        </a:bodyPr>
        <a:lstStyle/>
        <a:p>
          <a:pPr marL="0" marR="0" indent="0" algn="ctr" defTabSz="457200" latinLnBrk="0">
            <a:lnSpc>
              <a:spcPct val="80000"/>
            </a:lnSpc>
            <a:spcBef>
              <a:spcPts val="0"/>
            </a:spcBef>
            <a:spcAft>
              <a:spcPts val="0"/>
            </a:spcAft>
            <a:buClrTx/>
            <a:buSzTx/>
            <a:buFontTx/>
            <a:buNone/>
            <a:tabLst/>
            <a:defRPr sz="1100" b="0" i="0" u="none" strike="noStrike" cap="none" spc="0" baseline="0">
              <a:solidFill>
                <a:srgbClr val="B36E5C"/>
              </a:solidFill>
              <a:uFillTx/>
              <a:latin typeface="+mn-lt"/>
              <a:ea typeface="+mn-ea"/>
              <a:cs typeface="+mn-cs"/>
              <a:sym typeface="Helvetica Neue"/>
            </a:defRPr>
          </a:pPr>
          <a:r>
            <a:rPr sz="1100" b="0" i="0" u="none" strike="noStrike" cap="none" spc="0" baseline="0">
              <a:solidFill>
                <a:srgbClr val="B36E5C"/>
              </a:solidFill>
              <a:uFillTx/>
              <a:latin typeface="Helvetica Neue Light"/>
              <a:ea typeface="Helvetica Neue Light"/>
              <a:cs typeface="Helvetica Neue Light"/>
              <a:sym typeface="Helvetica Neue Light"/>
            </a:rPr>
            <a:t>main product to next subprocess</a:t>
          </a:r>
        </a:p>
      </xdr:txBody>
    </xdr:sp>
    <xdr:clientData/>
  </xdr:twoCellAnchor>
  <xdr:twoCellAnchor>
    <xdr:from>
      <xdr:col>6</xdr:col>
      <xdr:colOff>282378</xdr:colOff>
      <xdr:row>0</xdr:row>
      <xdr:rowOff>1825628</xdr:rowOff>
    </xdr:from>
    <xdr:to>
      <xdr:col>6</xdr:col>
      <xdr:colOff>282378</xdr:colOff>
      <xdr:row>0</xdr:row>
      <xdr:rowOff>2112358</xdr:rowOff>
    </xdr:to>
    <xdr:sp macro="" textlink="">
      <xdr:nvSpPr>
        <xdr:cNvPr id="26" name="Línia de connexió">
          <a:extLst>
            <a:ext uri="{FF2B5EF4-FFF2-40B4-BE49-F238E27FC236}">
              <a16:creationId xmlns:a16="http://schemas.microsoft.com/office/drawing/2014/main" id="{38A12448-327B-194C-8A57-D5175C6D7FB0}"/>
            </a:ext>
          </a:extLst>
        </xdr:cNvPr>
        <xdr:cNvSpPr/>
      </xdr:nvSpPr>
      <xdr:spPr>
        <a:xfrm>
          <a:off x="9439078" y="1825628"/>
          <a:ext cx="0" cy="286730"/>
        </a:xfrm>
        <a:custGeom>
          <a:avLst/>
          <a:gdLst/>
          <a:ahLst/>
          <a:cxnLst>
            <a:cxn ang="0">
              <a:pos x="wd2" y="hd2"/>
            </a:cxn>
            <a:cxn ang="5400000">
              <a:pos x="wd2" y="hd2"/>
            </a:cxn>
            <a:cxn ang="10800000">
              <a:pos x="wd2" y="hd2"/>
            </a:cxn>
            <a:cxn ang="16200000">
              <a:pos x="wd2" y="hd2"/>
            </a:cxn>
          </a:cxnLst>
          <a:rect l="0" t="0" r="r" b="b"/>
          <a:pathLst>
            <a:path w="21600" h="21600" extrusionOk="0">
              <a:moveTo>
                <a:pt x="21600" y="0"/>
              </a:moveTo>
              <a:lnTo>
                <a:pt x="0" y="21600"/>
              </a:lnTo>
            </a:path>
          </a:pathLst>
        </a:custGeom>
        <a:noFill/>
        <a:ln w="6350" cap="flat">
          <a:solidFill>
            <a:srgbClr val="D47561"/>
          </a:solidFill>
          <a:prstDash val="solid"/>
          <a:miter lim="400000"/>
        </a:ln>
        <a:effectLst/>
      </xdr:spPr>
      <xdr:txBody>
        <a:bodyPr/>
        <a:lstStyle/>
        <a:p>
          <a:endParaRPr/>
        </a:p>
      </xdr:txBody>
    </xdr:sp>
    <xdr:clientData/>
  </xdr:twoCellAnchor>
  <xdr:twoCellAnchor>
    <xdr:from>
      <xdr:col>6</xdr:col>
      <xdr:colOff>715435</xdr:colOff>
      <xdr:row>0</xdr:row>
      <xdr:rowOff>1395107</xdr:rowOff>
    </xdr:from>
    <xdr:to>
      <xdr:col>7</xdr:col>
      <xdr:colOff>1487283</xdr:colOff>
      <xdr:row>0</xdr:row>
      <xdr:rowOff>2133694</xdr:rowOff>
    </xdr:to>
    <xdr:sp macro="" textlink="">
      <xdr:nvSpPr>
        <xdr:cNvPr id="27" name="4. Ultrasonic sealing">
          <a:extLst>
            <a:ext uri="{FF2B5EF4-FFF2-40B4-BE49-F238E27FC236}">
              <a16:creationId xmlns:a16="http://schemas.microsoft.com/office/drawing/2014/main" id="{C604EFCB-2B4C-D240-93E9-C7F6F4E73073}"/>
            </a:ext>
          </a:extLst>
        </xdr:cNvPr>
        <xdr:cNvSpPr/>
      </xdr:nvSpPr>
      <xdr:spPr>
        <a:xfrm>
          <a:off x="9872135" y="1395107"/>
          <a:ext cx="2016448" cy="738587"/>
        </a:xfrm>
        <a:prstGeom prst="roundRect">
          <a:avLst>
            <a:gd name="adj" fmla="val 13517"/>
          </a:avLst>
        </a:prstGeom>
        <a:solidFill>
          <a:srgbClr val="98B254"/>
        </a:solid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0" tIns="0" rIns="0" bIns="0" numCol="1" anchor="ctr">
          <a:noAutofit/>
        </a:bodyPr>
        <a:lstStyle/>
        <a:p>
          <a:pPr marL="0" marR="0" indent="0" algn="ctr" defTabSz="457200" latinLnBrk="0">
            <a:lnSpc>
              <a:spcPct val="100000"/>
            </a:lnSpc>
            <a:spcBef>
              <a:spcPts val="0"/>
            </a:spcBef>
            <a:spcAft>
              <a:spcPts val="0"/>
            </a:spcAft>
            <a:buClrTx/>
            <a:buSzTx/>
            <a:buFontTx/>
            <a:buNone/>
            <a:tabLst/>
            <a:defRPr sz="1250" b="0" i="0" u="none" strike="noStrike" cap="none" spc="0" baseline="0">
              <a:solidFill>
                <a:srgbClr val="000000"/>
              </a:solidFill>
              <a:uFillTx/>
              <a:latin typeface="Helvetica Neue Medium"/>
              <a:ea typeface="Helvetica Neue Medium"/>
              <a:cs typeface="Helvetica Neue Medium"/>
              <a:sym typeface="Helvetica Neue Medium"/>
            </a:defRPr>
          </a:pPr>
          <a:r>
            <a:rPr sz="1250" b="0" i="0" u="none" strike="noStrike" cap="none" spc="0" baseline="0">
              <a:solidFill>
                <a:srgbClr val="000000"/>
              </a:solidFill>
              <a:uFillTx/>
              <a:latin typeface="Helvetica Neue Medium"/>
              <a:ea typeface="Helvetica Neue Medium"/>
              <a:cs typeface="Helvetica Neue Medium"/>
              <a:sym typeface="Helvetica Neue Medium"/>
            </a:rPr>
            <a:t>4. Ultrasonic sealing</a:t>
          </a:r>
        </a:p>
      </xdr:txBody>
    </xdr:sp>
    <xdr:clientData/>
  </xdr:twoCellAnchor>
  <xdr:twoCellAnchor>
    <xdr:from>
      <xdr:col>7</xdr:col>
      <xdr:colOff>622760</xdr:colOff>
      <xdr:row>0</xdr:row>
      <xdr:rowOff>951553</xdr:rowOff>
    </xdr:from>
    <xdr:to>
      <xdr:col>7</xdr:col>
      <xdr:colOff>622760</xdr:colOff>
      <xdr:row>0</xdr:row>
      <xdr:rowOff>1347761</xdr:rowOff>
    </xdr:to>
    <xdr:sp macro="" textlink="">
      <xdr:nvSpPr>
        <xdr:cNvPr id="28" name="Línia de connexió">
          <a:extLst>
            <a:ext uri="{FF2B5EF4-FFF2-40B4-BE49-F238E27FC236}">
              <a16:creationId xmlns:a16="http://schemas.microsoft.com/office/drawing/2014/main" id="{EF32DEB5-396A-E04D-9A80-787FDB3E301B}"/>
            </a:ext>
          </a:extLst>
        </xdr:cNvPr>
        <xdr:cNvSpPr/>
      </xdr:nvSpPr>
      <xdr:spPr>
        <a:xfrm>
          <a:off x="11024060" y="951553"/>
          <a:ext cx="0" cy="396208"/>
        </a:xfrm>
        <a:custGeom>
          <a:avLst/>
          <a:gdLst/>
          <a:ahLst/>
          <a:cxnLst>
            <a:cxn ang="0">
              <a:pos x="wd2" y="hd2"/>
            </a:cxn>
            <a:cxn ang="5400000">
              <a:pos x="wd2" y="hd2"/>
            </a:cxn>
            <a:cxn ang="10800000">
              <a:pos x="wd2" y="hd2"/>
            </a:cxn>
            <a:cxn ang="16200000">
              <a:pos x="wd2" y="hd2"/>
            </a:cxn>
          </a:cxnLst>
          <a:rect l="0" t="0" r="r" b="b"/>
          <a:pathLst>
            <a:path w="16200" h="21600" extrusionOk="0">
              <a:moveTo>
                <a:pt x="0" y="0"/>
              </a:moveTo>
              <a:cubicBezTo>
                <a:pt x="21600" y="7200"/>
                <a:pt x="21600" y="14400"/>
                <a:pt x="0" y="21600"/>
              </a:cubicBezTo>
            </a:path>
          </a:pathLst>
        </a:custGeom>
        <a:noFill/>
        <a:ln w="25400" cap="flat">
          <a:solidFill>
            <a:srgbClr val="5E5E5E"/>
          </a:solidFill>
          <a:prstDash val="solid"/>
          <a:miter lim="400000"/>
          <a:tailEnd type="arrow" w="med" len="med"/>
        </a:ln>
        <a:effectLst/>
      </xdr:spPr>
      <xdr:txBody>
        <a:bodyPr/>
        <a:lstStyle/>
        <a:p>
          <a:endParaRPr/>
        </a:p>
      </xdr:txBody>
    </xdr:sp>
    <xdr:clientData/>
  </xdr:twoCellAnchor>
  <xdr:twoCellAnchor>
    <xdr:from>
      <xdr:col>7</xdr:col>
      <xdr:colOff>588303</xdr:colOff>
      <xdr:row>0</xdr:row>
      <xdr:rowOff>417915</xdr:rowOff>
    </xdr:from>
    <xdr:to>
      <xdr:col>7</xdr:col>
      <xdr:colOff>1892377</xdr:colOff>
      <xdr:row>0</xdr:row>
      <xdr:rowOff>924430</xdr:rowOff>
    </xdr:to>
    <xdr:sp macro="" textlink="">
      <xdr:nvSpPr>
        <xdr:cNvPr id="29" name="inputs  (materials, energy)">
          <a:extLst>
            <a:ext uri="{FF2B5EF4-FFF2-40B4-BE49-F238E27FC236}">
              <a16:creationId xmlns:a16="http://schemas.microsoft.com/office/drawing/2014/main" id="{131FE64D-9D01-2841-8EB0-D4D54F304F38}"/>
            </a:ext>
          </a:extLst>
        </xdr:cNvPr>
        <xdr:cNvSpPr txBox="1"/>
      </xdr:nvSpPr>
      <xdr:spPr>
        <a:xfrm>
          <a:off x="10974081" y="417915"/>
          <a:ext cx="1304074" cy="506515"/>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sz="1100" b="0" i="0" u="none" strike="noStrike" cap="none" spc="0" baseline="0">
              <a:solidFill>
                <a:srgbClr val="000000"/>
              </a:solidFill>
              <a:uFillTx/>
              <a:latin typeface="+mn-lt"/>
              <a:ea typeface="+mn-ea"/>
              <a:cs typeface="+mn-cs"/>
              <a:sym typeface="Helvetica Neue"/>
            </a:defRPr>
          </a:pPr>
          <a:r>
            <a:rPr sz="1200" b="0" i="0" u="none" strike="noStrike" cap="none" spc="0" baseline="0">
              <a:solidFill>
                <a:srgbClr val="000000"/>
              </a:solidFill>
              <a:uFillTx/>
              <a:latin typeface="+mn-lt"/>
              <a:ea typeface="+mn-ea"/>
              <a:cs typeface="+mn-cs"/>
              <a:sym typeface="Helvetica Neue"/>
            </a:rPr>
            <a:t>inputs</a:t>
          </a:r>
          <a:r>
            <a:rPr sz="1100" b="0" i="0" u="none" strike="noStrike" cap="none" spc="0" baseline="0">
              <a:solidFill>
                <a:srgbClr val="000000"/>
              </a:solidFill>
              <a:uFillTx/>
              <a:latin typeface="+mn-lt"/>
              <a:ea typeface="+mn-ea"/>
              <a:cs typeface="+mn-cs"/>
              <a:sym typeface="Helvetica Neue"/>
            </a:rPr>
            <a:t> </a:t>
          </a:r>
          <a:br>
            <a:rPr sz="1100" b="0" i="0" u="none" strike="noStrike" cap="none" spc="0" baseline="0">
              <a:solidFill>
                <a:srgbClr val="000000"/>
              </a:solidFill>
              <a:uFillTx/>
              <a:latin typeface="+mn-lt"/>
              <a:ea typeface="+mn-ea"/>
              <a:cs typeface="+mn-cs"/>
              <a:sym typeface="Helvetica Neue"/>
            </a:rPr>
          </a:br>
          <a:r>
            <a:rPr sz="1100" b="0" i="0" u="none" strike="noStrike" cap="none" spc="0" baseline="0">
              <a:solidFill>
                <a:srgbClr val="5E5E5E"/>
              </a:solidFill>
              <a:uFillTx/>
              <a:latin typeface="Helvetica Neue Light"/>
              <a:ea typeface="Helvetica Neue Light"/>
              <a:cs typeface="Helvetica Neue Light"/>
              <a:sym typeface="Helvetica Neue Light"/>
            </a:rPr>
            <a:t>(materials, energy)</a:t>
          </a:r>
        </a:p>
      </xdr:txBody>
    </xdr:sp>
    <xdr:clientData/>
  </xdr:twoCellAnchor>
  <xdr:twoCellAnchor>
    <xdr:from>
      <xdr:col>7</xdr:col>
      <xdr:colOff>479059</xdr:colOff>
      <xdr:row>0</xdr:row>
      <xdr:rowOff>2182039</xdr:rowOff>
    </xdr:from>
    <xdr:to>
      <xdr:col>7</xdr:col>
      <xdr:colOff>479059</xdr:colOff>
      <xdr:row>0</xdr:row>
      <xdr:rowOff>2578247</xdr:rowOff>
    </xdr:to>
    <xdr:sp macro="" textlink="">
      <xdr:nvSpPr>
        <xdr:cNvPr id="30" name="Línia de connexió">
          <a:extLst>
            <a:ext uri="{FF2B5EF4-FFF2-40B4-BE49-F238E27FC236}">
              <a16:creationId xmlns:a16="http://schemas.microsoft.com/office/drawing/2014/main" id="{A118EFE2-E8BE-2F49-9C6C-7BDB1190E1A7}"/>
            </a:ext>
          </a:extLst>
        </xdr:cNvPr>
        <xdr:cNvSpPr/>
      </xdr:nvSpPr>
      <xdr:spPr>
        <a:xfrm>
          <a:off x="10880359" y="2182039"/>
          <a:ext cx="0" cy="396208"/>
        </a:xfrm>
        <a:custGeom>
          <a:avLst/>
          <a:gdLst/>
          <a:ahLst/>
          <a:cxnLst>
            <a:cxn ang="0">
              <a:pos x="wd2" y="hd2"/>
            </a:cxn>
            <a:cxn ang="5400000">
              <a:pos x="wd2" y="hd2"/>
            </a:cxn>
            <a:cxn ang="10800000">
              <a:pos x="wd2" y="hd2"/>
            </a:cxn>
            <a:cxn ang="16200000">
              <a:pos x="wd2" y="hd2"/>
            </a:cxn>
          </a:cxnLst>
          <a:rect l="0" t="0" r="r" b="b"/>
          <a:pathLst>
            <a:path w="16200" h="21600" extrusionOk="0">
              <a:moveTo>
                <a:pt x="0" y="0"/>
              </a:moveTo>
              <a:cubicBezTo>
                <a:pt x="21600" y="7200"/>
                <a:pt x="21600" y="14400"/>
                <a:pt x="0" y="21600"/>
              </a:cubicBezTo>
            </a:path>
          </a:pathLst>
        </a:custGeom>
        <a:noFill/>
        <a:ln w="25400" cap="flat">
          <a:solidFill>
            <a:srgbClr val="5E5E5E"/>
          </a:solidFill>
          <a:prstDash val="solid"/>
          <a:miter lim="400000"/>
          <a:tailEnd type="arrow" w="med" len="med"/>
        </a:ln>
        <a:effectLst/>
      </xdr:spPr>
      <xdr:txBody>
        <a:bodyPr/>
        <a:lstStyle/>
        <a:p>
          <a:endParaRPr/>
        </a:p>
      </xdr:txBody>
    </xdr:sp>
    <xdr:clientData/>
  </xdr:twoCellAnchor>
  <xdr:twoCellAnchor>
    <xdr:from>
      <xdr:col>6</xdr:col>
      <xdr:colOff>880924</xdr:colOff>
      <xdr:row>0</xdr:row>
      <xdr:rowOff>2586370</xdr:rowOff>
    </xdr:from>
    <xdr:to>
      <xdr:col>7</xdr:col>
      <xdr:colOff>1321795</xdr:colOff>
      <xdr:row>0</xdr:row>
      <xdr:rowOff>3092885</xdr:rowOff>
    </xdr:to>
    <xdr:sp macro="" textlink="">
      <xdr:nvSpPr>
        <xdr:cNvPr id="31" name="outputs  (wastes, coproducts)">
          <a:extLst>
            <a:ext uri="{FF2B5EF4-FFF2-40B4-BE49-F238E27FC236}">
              <a16:creationId xmlns:a16="http://schemas.microsoft.com/office/drawing/2014/main" id="{60079902-732C-8245-8569-0EFEEEA97D51}"/>
            </a:ext>
          </a:extLst>
        </xdr:cNvPr>
        <xdr:cNvSpPr txBox="1"/>
      </xdr:nvSpPr>
      <xdr:spPr>
        <a:xfrm>
          <a:off x="10037624" y="2586370"/>
          <a:ext cx="1685471" cy="506515"/>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sz="1100" b="0" i="0" u="none" strike="noStrike" cap="none" spc="0" baseline="0">
              <a:solidFill>
                <a:srgbClr val="000000"/>
              </a:solidFill>
              <a:uFillTx/>
              <a:latin typeface="+mn-lt"/>
              <a:ea typeface="+mn-ea"/>
              <a:cs typeface="+mn-cs"/>
              <a:sym typeface="Helvetica Neue"/>
            </a:defRPr>
          </a:pPr>
          <a:r>
            <a:rPr sz="1200" b="0" i="0" u="none" strike="noStrike" cap="none" spc="0" baseline="0">
              <a:solidFill>
                <a:srgbClr val="000000"/>
              </a:solidFill>
              <a:uFillTx/>
              <a:latin typeface="+mn-lt"/>
              <a:ea typeface="+mn-ea"/>
              <a:cs typeface="+mn-cs"/>
              <a:sym typeface="Helvetica Neue"/>
            </a:rPr>
            <a:t>outputs</a:t>
          </a:r>
          <a:r>
            <a:rPr sz="1100" b="0" i="0" u="none" strike="noStrike" cap="none" spc="0" baseline="0">
              <a:solidFill>
                <a:srgbClr val="000000"/>
              </a:solidFill>
              <a:uFillTx/>
              <a:latin typeface="+mn-lt"/>
              <a:ea typeface="+mn-ea"/>
              <a:cs typeface="+mn-cs"/>
              <a:sym typeface="Helvetica Neue"/>
            </a:rPr>
            <a:t> </a:t>
          </a:r>
          <a:br>
            <a:rPr sz="1100" b="0" i="0" u="none" strike="noStrike" cap="none" spc="0" baseline="0">
              <a:solidFill>
                <a:srgbClr val="000000"/>
              </a:solidFill>
              <a:uFillTx/>
              <a:latin typeface="+mn-lt"/>
              <a:ea typeface="+mn-ea"/>
              <a:cs typeface="+mn-cs"/>
              <a:sym typeface="Helvetica Neue"/>
            </a:rPr>
          </a:br>
          <a:r>
            <a:rPr sz="1100" b="0" i="0" u="none" strike="noStrike" cap="none" spc="0" baseline="0">
              <a:solidFill>
                <a:srgbClr val="5E5E5E"/>
              </a:solidFill>
              <a:uFillTx/>
              <a:latin typeface="Helvetica Neue Light"/>
              <a:ea typeface="Helvetica Neue Light"/>
              <a:cs typeface="Helvetica Neue Light"/>
              <a:sym typeface="Helvetica Neue Light"/>
            </a:rPr>
            <a:t>(wastes, coproducts)</a:t>
          </a:r>
        </a:p>
      </xdr:txBody>
    </xdr:sp>
    <xdr:clientData/>
  </xdr:twoCellAnchor>
  <xdr:twoCellAnchor>
    <xdr:from>
      <xdr:col>7</xdr:col>
      <xdr:colOff>1468233</xdr:colOff>
      <xdr:row>0</xdr:row>
      <xdr:rowOff>1764400</xdr:rowOff>
    </xdr:from>
    <xdr:to>
      <xdr:col>7</xdr:col>
      <xdr:colOff>2197861</xdr:colOff>
      <xdr:row>0</xdr:row>
      <xdr:rowOff>1764401</xdr:rowOff>
    </xdr:to>
    <xdr:sp macro="" textlink="">
      <xdr:nvSpPr>
        <xdr:cNvPr id="32" name="Línia de connexió">
          <a:extLst>
            <a:ext uri="{FF2B5EF4-FFF2-40B4-BE49-F238E27FC236}">
              <a16:creationId xmlns:a16="http://schemas.microsoft.com/office/drawing/2014/main" id="{8FCA23FD-3AC5-F943-9D61-015E8A2E47E0}"/>
            </a:ext>
          </a:extLst>
        </xdr:cNvPr>
        <xdr:cNvSpPr/>
      </xdr:nvSpPr>
      <xdr:spPr>
        <a:xfrm>
          <a:off x="11869533" y="1764400"/>
          <a:ext cx="729628" cy="1"/>
        </a:xfrm>
        <a:custGeom>
          <a:avLst/>
          <a:gdLst/>
          <a:ahLst/>
          <a:cxnLst>
            <a:cxn ang="0">
              <a:pos x="wd2" y="hd2"/>
            </a:cxn>
            <a:cxn ang="5400000">
              <a:pos x="wd2" y="hd2"/>
            </a:cxn>
            <a:cxn ang="10800000">
              <a:pos x="wd2" y="hd2"/>
            </a:cxn>
            <a:cxn ang="16200000">
              <a:pos x="wd2" y="hd2"/>
            </a:cxn>
          </a:cxnLst>
          <a:rect l="0" t="0" r="r" b="b"/>
          <a:pathLst>
            <a:path w="21600" h="21600" extrusionOk="0">
              <a:moveTo>
                <a:pt x="0" y="21600"/>
              </a:moveTo>
              <a:lnTo>
                <a:pt x="21600" y="0"/>
              </a:lnTo>
            </a:path>
          </a:pathLst>
        </a:custGeom>
        <a:noFill/>
        <a:ln w="25400" cap="flat">
          <a:solidFill>
            <a:srgbClr val="929292"/>
          </a:solidFill>
          <a:prstDash val="solid"/>
          <a:miter lim="400000"/>
          <a:tailEnd type="arrow" w="med" len="med"/>
        </a:ln>
        <a:effectLst/>
      </xdr:spPr>
      <xdr:txBody>
        <a:bodyPr/>
        <a:lstStyle/>
        <a:p>
          <a:endParaRPr/>
        </a:p>
      </xdr:txBody>
    </xdr:sp>
    <xdr:clientData/>
  </xdr:twoCellAnchor>
  <xdr:twoCellAnchor>
    <xdr:from>
      <xdr:col>7</xdr:col>
      <xdr:colOff>407882</xdr:colOff>
      <xdr:row>0</xdr:row>
      <xdr:rowOff>951553</xdr:rowOff>
    </xdr:from>
    <xdr:to>
      <xdr:col>7</xdr:col>
      <xdr:colOff>407882</xdr:colOff>
      <xdr:row>0</xdr:row>
      <xdr:rowOff>1347761</xdr:rowOff>
    </xdr:to>
    <xdr:sp macro="" textlink="">
      <xdr:nvSpPr>
        <xdr:cNvPr id="33" name="Línia de connexió">
          <a:extLst>
            <a:ext uri="{FF2B5EF4-FFF2-40B4-BE49-F238E27FC236}">
              <a16:creationId xmlns:a16="http://schemas.microsoft.com/office/drawing/2014/main" id="{F0753CC2-F099-4A4D-893D-F70B3CBC48C7}"/>
            </a:ext>
          </a:extLst>
        </xdr:cNvPr>
        <xdr:cNvSpPr/>
      </xdr:nvSpPr>
      <xdr:spPr>
        <a:xfrm>
          <a:off x="10809182" y="951553"/>
          <a:ext cx="0" cy="396208"/>
        </a:xfrm>
        <a:custGeom>
          <a:avLst/>
          <a:gdLst/>
          <a:ahLst/>
          <a:cxnLst>
            <a:cxn ang="0">
              <a:pos x="wd2" y="hd2"/>
            </a:cxn>
            <a:cxn ang="5400000">
              <a:pos x="wd2" y="hd2"/>
            </a:cxn>
            <a:cxn ang="10800000">
              <a:pos x="wd2" y="hd2"/>
            </a:cxn>
            <a:cxn ang="16200000">
              <a:pos x="wd2" y="hd2"/>
            </a:cxn>
          </a:cxnLst>
          <a:rect l="0" t="0" r="r" b="b"/>
          <a:pathLst>
            <a:path w="16200" h="21600" extrusionOk="0">
              <a:moveTo>
                <a:pt x="0" y="0"/>
              </a:moveTo>
              <a:cubicBezTo>
                <a:pt x="21600" y="7200"/>
                <a:pt x="21600" y="14400"/>
                <a:pt x="0" y="21600"/>
              </a:cubicBezTo>
            </a:path>
          </a:pathLst>
        </a:custGeom>
        <a:noFill/>
        <a:ln w="25400" cap="flat">
          <a:solidFill>
            <a:srgbClr val="5E5E5E"/>
          </a:solidFill>
          <a:prstDash val="solid"/>
          <a:miter lim="400000"/>
          <a:tailEnd type="arrow" w="med" len="med"/>
        </a:ln>
        <a:effectLst/>
      </xdr:spPr>
      <xdr:txBody>
        <a:bodyPr/>
        <a:lstStyle/>
        <a:p>
          <a:endParaRPr/>
        </a:p>
      </xdr:txBody>
    </xdr:sp>
    <xdr:clientData/>
  </xdr:twoCellAnchor>
  <xdr:twoCellAnchor>
    <xdr:from>
      <xdr:col>6</xdr:col>
      <xdr:colOff>183444</xdr:colOff>
      <xdr:row>0</xdr:row>
      <xdr:rowOff>419098</xdr:rowOff>
    </xdr:from>
    <xdr:to>
      <xdr:col>7</xdr:col>
      <xdr:colOff>566559</xdr:colOff>
      <xdr:row>0</xdr:row>
      <xdr:rowOff>875826</xdr:rowOff>
    </xdr:to>
    <xdr:sp macro="" textlink="">
      <xdr:nvSpPr>
        <xdr:cNvPr id="34" name="battery inside parts  (electrodes, redox species, electrolytes)">
          <a:extLst>
            <a:ext uri="{FF2B5EF4-FFF2-40B4-BE49-F238E27FC236}">
              <a16:creationId xmlns:a16="http://schemas.microsoft.com/office/drawing/2014/main" id="{F9EF99AF-3C62-F14A-B3DD-883EDB0B48CA}"/>
            </a:ext>
          </a:extLst>
        </xdr:cNvPr>
        <xdr:cNvSpPr txBox="1"/>
      </xdr:nvSpPr>
      <xdr:spPr>
        <a:xfrm>
          <a:off x="9327444" y="419098"/>
          <a:ext cx="1624893" cy="456728"/>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t">
          <a:spAutoFit/>
        </a:bodyPr>
        <a:lstStyle/>
        <a:p>
          <a:pPr marL="0" marR="0" indent="0" algn="r" defTabSz="457200" latinLnBrk="0">
            <a:lnSpc>
              <a:spcPct val="100000"/>
            </a:lnSpc>
            <a:spcBef>
              <a:spcPts val="0"/>
            </a:spcBef>
            <a:spcAft>
              <a:spcPts val="0"/>
            </a:spcAft>
            <a:buClrTx/>
            <a:buSzTx/>
            <a:buFontTx/>
            <a:buNone/>
            <a:tabLst/>
            <a:defRPr sz="1100" b="0" i="0" u="none" strike="noStrike" cap="none" spc="0" baseline="0">
              <a:solidFill>
                <a:srgbClr val="000000"/>
              </a:solidFill>
              <a:uFillTx/>
              <a:latin typeface="+mn-lt"/>
              <a:ea typeface="+mn-ea"/>
              <a:cs typeface="+mn-cs"/>
              <a:sym typeface="Helvetica Neue"/>
            </a:defRPr>
          </a:pPr>
          <a:r>
            <a:rPr lang="es-ES" sz="1200" b="0" i="0" u="none" strike="noStrike" cap="none" spc="0" baseline="0">
              <a:solidFill>
                <a:srgbClr val="000000"/>
              </a:solidFill>
              <a:uFillTx/>
              <a:latin typeface="+mn-lt"/>
              <a:ea typeface="+mn-ea"/>
              <a:cs typeface="+mn-cs"/>
              <a:sym typeface="Helvetica Neue"/>
            </a:rPr>
            <a:t>other product parts?</a:t>
          </a:r>
          <a:br>
            <a:rPr sz="1100" b="0" i="0" u="none" strike="noStrike" cap="none" spc="0" baseline="0">
              <a:solidFill>
                <a:srgbClr val="000000"/>
              </a:solidFill>
              <a:uFillTx/>
              <a:latin typeface="+mn-lt"/>
              <a:ea typeface="+mn-ea"/>
              <a:cs typeface="+mn-cs"/>
              <a:sym typeface="Helvetica Neue"/>
            </a:rPr>
          </a:br>
          <a:r>
            <a:rPr sz="1100" b="0" i="0" u="none" strike="noStrike" cap="none" spc="0" baseline="0">
              <a:solidFill>
                <a:srgbClr val="5E5E5E"/>
              </a:solidFill>
              <a:uFillTx/>
              <a:latin typeface="Helvetica Neue Light"/>
              <a:ea typeface="Helvetica Neue Light"/>
              <a:cs typeface="Helvetica Neue Light"/>
              <a:sym typeface="Helvetica Neue Light"/>
            </a:rPr>
            <a:t>(</a:t>
          </a:r>
          <a:r>
            <a:rPr lang="es-ES" sz="1100" b="0" i="0" u="none" strike="noStrike" cap="none" spc="0" baseline="0">
              <a:solidFill>
                <a:srgbClr val="5E5E5E"/>
              </a:solidFill>
              <a:uFillTx/>
              <a:latin typeface="Helvetica Neue Light"/>
              <a:ea typeface="Helvetica Neue Light"/>
              <a:cs typeface="Helvetica Neue Light"/>
              <a:sym typeface="Helvetica Neue Light"/>
            </a:rPr>
            <a:t>manufactured materials</a:t>
          </a:r>
          <a:r>
            <a:rPr sz="1100" b="0" i="0" u="none" strike="noStrike" cap="none" spc="0" baseline="0">
              <a:solidFill>
                <a:srgbClr val="5E5E5E"/>
              </a:solidFill>
              <a:uFillTx/>
              <a:latin typeface="Helvetica Neue Light"/>
              <a:ea typeface="Helvetica Neue Light"/>
              <a:cs typeface="Helvetica Neue Light"/>
              <a:sym typeface="Helvetica Neue Light"/>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an/Dropbox%20(University)/Feina%20Camins/PhD/2%20Treballs%20en%20curs/4%20Interna/5%20ICTA%20Papers/4%20Paper%20Structure%20ICTA/3%20Data/6%20Inventari%20Joan+Angelica+Susana/RTG_inventory+Jo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y"/>
      <sheetName val="Inventory (2)"/>
      <sheetName val="Sheet1"/>
      <sheetName val="Aux machinery const"/>
      <sheetName val="Aux crops"/>
      <sheetName val="Sheet1 (2)"/>
      <sheetName val="Hoja1"/>
      <sheetName val="Infrastructure"/>
      <sheetName val="Operational"/>
    </sheetNames>
    <sheetDataSet>
      <sheetData sheetId="0"/>
      <sheetData sheetId="1"/>
      <sheetData sheetId="2"/>
      <sheetData sheetId="3">
        <row r="12">
          <cell r="G12">
            <v>8.9831747368421047E-2</v>
          </cell>
        </row>
        <row r="13">
          <cell r="G13">
            <v>1.6329380649187142</v>
          </cell>
        </row>
        <row r="18">
          <cell r="G18">
            <v>9.7165854978354977E-4</v>
          </cell>
        </row>
        <row r="30">
          <cell r="G30">
            <v>1.6637128164285289</v>
          </cell>
        </row>
      </sheetData>
      <sheetData sheetId="4"/>
      <sheetData sheetId="5"/>
      <sheetData sheetId="6"/>
      <sheetData sheetId="7"/>
      <sheetData sheetId="8"/>
    </sheetDataSet>
  </externalBook>
</externalLink>
</file>

<file path=xl/persons/person.xml><?xml version="1.0" encoding="utf-8"?>
<personList xmlns="http://schemas.microsoft.com/office/spreadsheetml/2018/threadedcomments" xmlns:x="http://schemas.openxmlformats.org/spreadsheetml/2006/main">
  <person displayName="Joan Muñoz Liesa" id="{5FB15512-1275-3249-80DE-9AAC018D60B7}" userId="Joan Muñoz Liesa" providerId="None"/>
</personList>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R109" dT="2020-04-29T17:08:22.26" personId="{5FB15512-1275-3249-80DE-9AAC018D60B7}" id="{89CBEE31-5D71-4A4E-98CE-D428E2E1230D}">
    <text>Debería ser baja tensión. aunque las máquinas de geotermia funcionan en media tensión.</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17"/>
  <sheetViews>
    <sheetView showGridLines="0" tabSelected="1" topLeftCell="A2" zoomScale="125" workbookViewId="0">
      <selection activeCell="A23" sqref="A23"/>
    </sheetView>
  </sheetViews>
  <sheetFormatPr baseColWidth="10" defaultColWidth="10" defaultRowHeight="13" customHeight="1"/>
  <cols>
    <col min="1" max="1" width="7.33203125" customWidth="1"/>
    <col min="2" max="2" width="34.5" customWidth="1"/>
    <col min="3" max="3" width="48" customWidth="1"/>
    <col min="4" max="4" width="22" customWidth="1"/>
  </cols>
  <sheetData>
    <row r="2" spans="2:4" ht="167" customHeight="1"/>
    <row r="3" spans="2:4" ht="45" customHeight="1">
      <c r="B3" s="108" t="s">
        <v>413</v>
      </c>
      <c r="C3" s="108"/>
      <c r="D3" s="108"/>
    </row>
    <row r="4" spans="2:4" ht="78" customHeight="1">
      <c r="B4" s="106" t="s">
        <v>399</v>
      </c>
      <c r="C4" s="107"/>
      <c r="D4" s="107"/>
    </row>
    <row r="5" spans="2:4" ht="159" customHeight="1">
      <c r="B5" s="104" t="s">
        <v>84</v>
      </c>
      <c r="C5" s="105"/>
      <c r="D5" s="105"/>
    </row>
    <row r="8" spans="2:4"/>
    <row r="9" spans="2:4" ht="18">
      <c r="B9" s="1"/>
      <c r="C9" s="17"/>
      <c r="D9" s="17"/>
    </row>
    <row r="11" spans="2:4" ht="21" customHeight="1">
      <c r="B11" s="101" t="s">
        <v>142</v>
      </c>
      <c r="C11" s="101" t="s">
        <v>140</v>
      </c>
      <c r="D11" s="101" t="s">
        <v>141</v>
      </c>
    </row>
    <row r="12" spans="2:4" ht="17" customHeight="1">
      <c r="B12" s="98" t="s">
        <v>397</v>
      </c>
      <c r="C12" s="99" t="s">
        <v>398</v>
      </c>
      <c r="D12" s="100" t="s">
        <v>403</v>
      </c>
    </row>
    <row r="13" spans="2:4" ht="34">
      <c r="B13" s="98" t="s">
        <v>144</v>
      </c>
      <c r="C13" s="99" t="s">
        <v>400</v>
      </c>
      <c r="D13" s="100" t="s">
        <v>404</v>
      </c>
    </row>
    <row r="14" spans="2:4" ht="17" customHeight="1">
      <c r="B14" s="98" t="s">
        <v>393</v>
      </c>
      <c r="C14" s="99" t="s">
        <v>401</v>
      </c>
      <c r="D14" s="100" t="s">
        <v>405</v>
      </c>
    </row>
    <row r="15" spans="2:4" ht="17" customHeight="1">
      <c r="B15" s="98" t="s">
        <v>394</v>
      </c>
      <c r="C15" s="99" t="s">
        <v>395</v>
      </c>
      <c r="D15" s="100" t="s">
        <v>406</v>
      </c>
    </row>
    <row r="16" spans="2:4" ht="34" customHeight="1">
      <c r="B16" s="98" t="s">
        <v>143</v>
      </c>
      <c r="C16" s="99" t="s">
        <v>402</v>
      </c>
      <c r="D16" s="100" t="s">
        <v>407</v>
      </c>
    </row>
    <row r="17" spans="2:4" ht="5" customHeight="1">
      <c r="B17" s="98"/>
      <c r="C17" s="99"/>
      <c r="D17" s="100"/>
    </row>
  </sheetData>
  <mergeCells count="3">
    <mergeCell ref="B5:D5"/>
    <mergeCell ref="B4:D4"/>
    <mergeCell ref="B3:D3"/>
  </mergeCells>
  <hyperlinks>
    <hyperlink ref="D13" location="LCI_template!A1" display="LCI_template" xr:uid="{07F4CE69-A523-5445-BD06-0F33403B1F36}"/>
    <hyperlink ref="D14" location="System_LCI!A1" display="System_LCI" xr:uid="{F6F97585-AC10-E34A-99D3-843ADA3EE633}"/>
    <hyperlink ref="D15" location="System_LCIA!A1" display="System_LCIA" xr:uid="{288D59EC-D90F-4949-8841-29BB55FE6022}"/>
    <hyperlink ref="D16" location="Python_code!A1" display="Python_code" xr:uid="{E41B33EA-1F16-924F-850E-624C9DF88212}"/>
    <hyperlink ref="D12" location="Concept!A1" display="Concept" xr:uid="{0E78EF1B-4706-4D4D-8002-3406E3115C69}"/>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CD25C-1B79-5E40-8619-F8B0AB6FE703}">
  <dimension ref="B2:D5"/>
  <sheetViews>
    <sheetView showGridLines="0" topLeftCell="A4" zoomScale="109" workbookViewId="0">
      <selection activeCell="H18" sqref="H18"/>
    </sheetView>
  </sheetViews>
  <sheetFormatPr baseColWidth="10" defaultColWidth="10" defaultRowHeight="13" customHeight="1"/>
  <cols>
    <col min="1" max="1" width="7.33203125" customWidth="1"/>
    <col min="2" max="2" width="34.5" customWidth="1"/>
    <col min="3" max="3" width="48" customWidth="1"/>
    <col min="4" max="4" width="22" customWidth="1"/>
  </cols>
  <sheetData>
    <row r="2" spans="2:4" ht="167" customHeight="1"/>
    <row r="3" spans="2:4" ht="45" customHeight="1">
      <c r="B3" s="108" t="s">
        <v>82</v>
      </c>
      <c r="C3" s="108"/>
      <c r="D3" s="108"/>
    </row>
    <row r="4" spans="2:4" ht="78" customHeight="1">
      <c r="B4" s="106" t="s">
        <v>83</v>
      </c>
      <c r="C4" s="107"/>
      <c r="D4" s="107"/>
    </row>
    <row r="5" spans="2:4" ht="159" customHeight="1">
      <c r="B5" s="104" t="s">
        <v>396</v>
      </c>
      <c r="C5" s="105"/>
      <c r="D5" s="105"/>
    </row>
  </sheetData>
  <mergeCells count="3">
    <mergeCell ref="B3:D3"/>
    <mergeCell ref="B4:D4"/>
    <mergeCell ref="B5:D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FFE44-BEA6-0647-821A-D5804F06FCC6}">
  <sheetPr>
    <tabColor theme="8" tint="0.39997558519241921"/>
    <pageSetUpPr fitToPage="1"/>
  </sheetPr>
  <dimension ref="B1:I49"/>
  <sheetViews>
    <sheetView showGridLines="0" zoomScale="90" workbookViewId="0"/>
  </sheetViews>
  <sheetFormatPr baseColWidth="10" defaultColWidth="16.33203125" defaultRowHeight="20" customHeight="1"/>
  <cols>
    <col min="1" max="1" width="19.5" style="2" customWidth="1"/>
    <col min="2" max="2" width="16.33203125" style="2" customWidth="1"/>
    <col min="3" max="3" width="19.1640625" style="2" customWidth="1"/>
    <col min="4" max="4" width="17.83203125" style="2" customWidth="1"/>
    <col min="5" max="5" width="31" style="2" customWidth="1"/>
    <col min="6" max="7" width="16.33203125" style="2" customWidth="1"/>
    <col min="8" max="8" width="37" style="2" customWidth="1"/>
    <col min="9" max="9" width="16.33203125" style="2" customWidth="1"/>
    <col min="10" max="16384" width="16.33203125" style="2"/>
  </cols>
  <sheetData>
    <row r="1" spans="2:9" ht="313" customHeight="1"/>
    <row r="2" spans="2:9" ht="33" customHeight="1">
      <c r="B2" s="127" t="s">
        <v>72</v>
      </c>
      <c r="C2" s="128"/>
      <c r="D2" s="128"/>
      <c r="E2" s="128"/>
      <c r="F2" s="128"/>
      <c r="G2" s="128"/>
      <c r="H2" s="128"/>
      <c r="I2" s="128"/>
    </row>
    <row r="3" spans="2:9" ht="32" customHeight="1">
      <c r="B3" s="130" t="s">
        <v>0</v>
      </c>
      <c r="C3" s="128"/>
      <c r="D3" s="129" t="s">
        <v>1</v>
      </c>
      <c r="E3" s="128"/>
      <c r="F3" s="21" t="s">
        <v>2</v>
      </c>
      <c r="G3" s="129" t="s">
        <v>3</v>
      </c>
      <c r="H3" s="128"/>
      <c r="I3" s="128"/>
    </row>
    <row r="4" spans="2:9" ht="44.25" customHeight="1">
      <c r="B4" s="130" t="s">
        <v>4</v>
      </c>
      <c r="C4" s="128"/>
      <c r="D4" s="129" t="s">
        <v>5</v>
      </c>
      <c r="E4" s="128"/>
      <c r="F4" s="21" t="s">
        <v>6</v>
      </c>
      <c r="G4" s="129" t="s">
        <v>7</v>
      </c>
      <c r="H4" s="128"/>
      <c r="I4" s="128"/>
    </row>
    <row r="5" spans="2:9" ht="123" customHeight="1">
      <c r="B5" s="130" t="s">
        <v>8</v>
      </c>
      <c r="C5" s="128"/>
      <c r="D5" s="129" t="s">
        <v>9</v>
      </c>
      <c r="E5" s="128"/>
      <c r="F5" s="21" t="s">
        <v>10</v>
      </c>
      <c r="G5" s="129" t="s">
        <v>11</v>
      </c>
      <c r="H5" s="128"/>
      <c r="I5" s="128"/>
    </row>
    <row r="6" spans="2:9" ht="56.25" customHeight="1">
      <c r="B6" s="19" t="s">
        <v>12</v>
      </c>
      <c r="C6" s="19" t="s">
        <v>13</v>
      </c>
      <c r="D6" s="19" t="s">
        <v>14</v>
      </c>
      <c r="E6" s="19" t="s">
        <v>15</v>
      </c>
      <c r="F6" s="19" t="s">
        <v>16</v>
      </c>
      <c r="G6" s="19" t="s">
        <v>17</v>
      </c>
      <c r="H6" s="19" t="s">
        <v>18</v>
      </c>
      <c r="I6" s="19" t="s">
        <v>19</v>
      </c>
    </row>
    <row r="7" spans="2:9" ht="20.25" customHeight="1">
      <c r="B7" s="125" t="s">
        <v>22</v>
      </c>
      <c r="C7" s="126" t="s">
        <v>23</v>
      </c>
      <c r="D7" s="120" t="s">
        <v>20</v>
      </c>
      <c r="E7" s="3" t="s">
        <v>24</v>
      </c>
      <c r="F7" s="4">
        <v>999</v>
      </c>
      <c r="G7" s="3" t="s">
        <v>25</v>
      </c>
      <c r="H7" s="3" t="s">
        <v>26</v>
      </c>
      <c r="I7" s="15" t="s">
        <v>67</v>
      </c>
    </row>
    <row r="8" spans="2:9" ht="32" customHeight="1">
      <c r="B8" s="115"/>
      <c r="C8" s="118"/>
      <c r="D8" s="121"/>
      <c r="E8" s="7" t="s">
        <v>71</v>
      </c>
      <c r="F8" s="6">
        <v>999</v>
      </c>
      <c r="G8" s="5" t="s">
        <v>27</v>
      </c>
      <c r="H8" s="5" t="s">
        <v>28</v>
      </c>
      <c r="I8" s="7" t="s">
        <v>67</v>
      </c>
    </row>
    <row r="9" spans="2:9" ht="32" customHeight="1">
      <c r="B9" s="115"/>
      <c r="C9" s="118"/>
      <c r="D9" s="121"/>
      <c r="E9" s="7" t="s">
        <v>66</v>
      </c>
      <c r="F9" s="6">
        <v>999</v>
      </c>
      <c r="G9" s="5" t="s">
        <v>27</v>
      </c>
      <c r="H9" s="5" t="s">
        <v>29</v>
      </c>
      <c r="I9" s="7" t="s">
        <v>68</v>
      </c>
    </row>
    <row r="10" spans="2:9" ht="32" customHeight="1">
      <c r="B10" s="115"/>
      <c r="C10" s="118"/>
      <c r="D10" s="121"/>
      <c r="E10" s="5" t="s">
        <v>30</v>
      </c>
      <c r="F10" s="6">
        <v>999</v>
      </c>
      <c r="G10" s="5" t="s">
        <v>31</v>
      </c>
      <c r="H10" s="5" t="s">
        <v>32</v>
      </c>
      <c r="I10" s="7" t="s">
        <v>68</v>
      </c>
    </row>
    <row r="11" spans="2:9" ht="32" customHeight="1">
      <c r="B11" s="115"/>
      <c r="C11" s="118"/>
      <c r="D11" s="121"/>
      <c r="E11" s="5" t="s">
        <v>33</v>
      </c>
      <c r="F11" s="6">
        <v>9</v>
      </c>
      <c r="G11" s="5" t="s">
        <v>25</v>
      </c>
      <c r="H11" s="5" t="s">
        <v>34</v>
      </c>
      <c r="I11" s="7" t="s">
        <v>69</v>
      </c>
    </row>
    <row r="12" spans="2:9" ht="32" customHeight="1">
      <c r="B12" s="115"/>
      <c r="C12" s="118"/>
      <c r="D12" s="121"/>
      <c r="E12" s="7" t="s">
        <v>35</v>
      </c>
      <c r="F12" s="6">
        <v>9</v>
      </c>
      <c r="G12" s="7" t="s">
        <v>31</v>
      </c>
      <c r="H12" s="7" t="s">
        <v>36</v>
      </c>
      <c r="I12" s="7" t="s">
        <v>70</v>
      </c>
    </row>
    <row r="13" spans="2:9" ht="20" customHeight="1">
      <c r="B13" s="115"/>
      <c r="C13" s="118"/>
      <c r="D13" s="121"/>
      <c r="E13" s="5" t="s">
        <v>37</v>
      </c>
      <c r="F13" s="8"/>
      <c r="G13" s="8"/>
      <c r="H13" s="8"/>
      <c r="I13" s="8"/>
    </row>
    <row r="14" spans="2:9" ht="20.25" customHeight="1">
      <c r="B14" s="115"/>
      <c r="C14" s="118"/>
      <c r="D14" s="122"/>
      <c r="E14" s="9"/>
      <c r="F14" s="9"/>
      <c r="G14" s="9"/>
      <c r="H14" s="9"/>
      <c r="I14" s="9"/>
    </row>
    <row r="15" spans="2:9" ht="32.25" customHeight="1">
      <c r="B15" s="115"/>
      <c r="C15" s="118"/>
      <c r="D15" s="120" t="s">
        <v>21</v>
      </c>
      <c r="E15" s="10" t="s">
        <v>38</v>
      </c>
      <c r="F15" s="11">
        <v>999</v>
      </c>
      <c r="G15" s="10" t="s">
        <v>25</v>
      </c>
      <c r="H15" s="10" t="s">
        <v>39</v>
      </c>
      <c r="I15" s="10" t="s">
        <v>68</v>
      </c>
    </row>
    <row r="16" spans="2:9" ht="44" customHeight="1">
      <c r="B16" s="115"/>
      <c r="C16" s="118"/>
      <c r="D16" s="121"/>
      <c r="E16" s="7" t="s">
        <v>65</v>
      </c>
      <c r="F16" s="6">
        <v>9</v>
      </c>
      <c r="G16" s="5" t="s">
        <v>25</v>
      </c>
      <c r="H16" s="5" t="s">
        <v>40</v>
      </c>
      <c r="I16" s="7" t="s">
        <v>68</v>
      </c>
    </row>
    <row r="17" spans="2:9" ht="20" customHeight="1">
      <c r="B17" s="115"/>
      <c r="C17" s="118"/>
      <c r="D17" s="121"/>
      <c r="E17" s="7" t="s">
        <v>63</v>
      </c>
      <c r="F17" s="6">
        <v>9</v>
      </c>
      <c r="G17" s="5" t="s">
        <v>25</v>
      </c>
      <c r="H17" s="16" t="s">
        <v>77</v>
      </c>
      <c r="I17" s="16" t="s">
        <v>67</v>
      </c>
    </row>
    <row r="18" spans="2:9" ht="20" customHeight="1">
      <c r="B18" s="115"/>
      <c r="C18" s="118"/>
      <c r="D18" s="121"/>
      <c r="E18" s="7" t="s">
        <v>64</v>
      </c>
      <c r="F18" s="6">
        <v>9</v>
      </c>
      <c r="G18" s="5" t="s">
        <v>31</v>
      </c>
      <c r="H18" s="7" t="s">
        <v>78</v>
      </c>
      <c r="I18" s="7" t="s">
        <v>69</v>
      </c>
    </row>
    <row r="19" spans="2:9" ht="32" customHeight="1">
      <c r="B19" s="115"/>
      <c r="C19" s="118"/>
      <c r="D19" s="121"/>
      <c r="E19" s="5" t="s">
        <v>41</v>
      </c>
      <c r="F19" s="6">
        <v>9</v>
      </c>
      <c r="G19" s="5" t="s">
        <v>42</v>
      </c>
      <c r="H19" s="5" t="s">
        <v>43</v>
      </c>
      <c r="I19" s="7" t="s">
        <v>68</v>
      </c>
    </row>
    <row r="20" spans="2:9" ht="20" customHeight="1">
      <c r="B20" s="115"/>
      <c r="C20" s="118"/>
      <c r="D20" s="121"/>
      <c r="E20" s="5" t="s">
        <v>44</v>
      </c>
      <c r="F20" s="6">
        <v>9</v>
      </c>
      <c r="G20" s="5" t="s">
        <v>45</v>
      </c>
      <c r="H20" s="5" t="s">
        <v>46</v>
      </c>
      <c r="I20" s="7" t="s">
        <v>68</v>
      </c>
    </row>
    <row r="21" spans="2:9" ht="20.25" customHeight="1">
      <c r="B21" s="116"/>
      <c r="C21" s="119"/>
      <c r="D21" s="122"/>
      <c r="E21" s="9"/>
      <c r="F21" s="9"/>
      <c r="G21" s="9"/>
      <c r="H21" s="9"/>
      <c r="I21" s="9"/>
    </row>
    <row r="22" spans="2:9" ht="32.25" customHeight="1">
      <c r="B22" s="114" t="s">
        <v>47</v>
      </c>
      <c r="C22" s="117" t="s">
        <v>48</v>
      </c>
      <c r="D22" s="120" t="s">
        <v>20</v>
      </c>
      <c r="E22" s="10" t="s">
        <v>38</v>
      </c>
      <c r="F22" s="11">
        <v>999</v>
      </c>
      <c r="G22" s="10" t="s">
        <v>25</v>
      </c>
      <c r="H22" s="10" t="s">
        <v>39</v>
      </c>
      <c r="I22" s="10"/>
    </row>
    <row r="23" spans="2:9" ht="20" customHeight="1">
      <c r="B23" s="115"/>
      <c r="C23" s="118"/>
      <c r="D23" s="121"/>
      <c r="E23" s="5" t="s">
        <v>49</v>
      </c>
      <c r="F23" s="6">
        <v>999</v>
      </c>
      <c r="G23" s="5" t="s">
        <v>27</v>
      </c>
      <c r="H23" s="8"/>
      <c r="I23" s="8"/>
    </row>
    <row r="24" spans="2:9" ht="20" customHeight="1">
      <c r="B24" s="115"/>
      <c r="C24" s="118"/>
      <c r="D24" s="121"/>
      <c r="E24" s="5" t="s">
        <v>50</v>
      </c>
      <c r="F24" s="6">
        <v>999</v>
      </c>
      <c r="G24" s="5" t="s">
        <v>31</v>
      </c>
      <c r="H24" s="8"/>
      <c r="I24" s="8"/>
    </row>
    <row r="25" spans="2:9" ht="32" customHeight="1">
      <c r="B25" s="115"/>
      <c r="C25" s="118"/>
      <c r="D25" s="121"/>
      <c r="E25" s="7" t="s">
        <v>74</v>
      </c>
      <c r="F25" s="6">
        <v>999</v>
      </c>
      <c r="G25" s="5" t="s">
        <v>27</v>
      </c>
      <c r="H25" s="8"/>
      <c r="I25" s="8"/>
    </row>
    <row r="26" spans="2:9" ht="20" customHeight="1">
      <c r="B26" s="115"/>
      <c r="C26" s="118"/>
      <c r="D26" s="121"/>
      <c r="E26" s="5" t="s">
        <v>51</v>
      </c>
      <c r="F26" s="6">
        <v>999</v>
      </c>
      <c r="G26" s="5" t="s">
        <v>25</v>
      </c>
      <c r="H26" s="8"/>
      <c r="I26" s="8"/>
    </row>
    <row r="27" spans="2:9" ht="20" customHeight="1">
      <c r="B27" s="115"/>
      <c r="C27" s="118"/>
      <c r="D27" s="121"/>
      <c r="E27" s="5" t="s">
        <v>52</v>
      </c>
      <c r="F27" s="6">
        <v>999</v>
      </c>
      <c r="G27" s="5" t="s">
        <v>25</v>
      </c>
      <c r="H27" s="8"/>
      <c r="I27" s="8"/>
    </row>
    <row r="28" spans="2:9" ht="20" customHeight="1">
      <c r="B28" s="115"/>
      <c r="C28" s="118"/>
      <c r="D28" s="121"/>
      <c r="E28" s="5" t="s">
        <v>53</v>
      </c>
      <c r="F28" s="6">
        <v>999</v>
      </c>
      <c r="G28" s="5" t="s">
        <v>25</v>
      </c>
      <c r="H28" s="8"/>
      <c r="I28" s="8"/>
    </row>
    <row r="29" spans="2:9" ht="20.25" customHeight="1">
      <c r="B29" s="115"/>
      <c r="C29" s="118"/>
      <c r="D29" s="122"/>
      <c r="E29" s="9"/>
      <c r="F29" s="9"/>
      <c r="G29" s="9"/>
      <c r="H29" s="9"/>
      <c r="I29" s="9"/>
    </row>
    <row r="30" spans="2:9" ht="32.25" customHeight="1">
      <c r="B30" s="115"/>
      <c r="C30" s="118"/>
      <c r="D30" s="120" t="s">
        <v>21</v>
      </c>
      <c r="E30" s="10" t="s">
        <v>54</v>
      </c>
      <c r="F30" s="11">
        <v>999</v>
      </c>
      <c r="G30" s="10" t="s">
        <v>25</v>
      </c>
      <c r="H30" s="10" t="s">
        <v>39</v>
      </c>
      <c r="I30" s="10"/>
    </row>
    <row r="31" spans="2:9" ht="44" customHeight="1">
      <c r="B31" s="115"/>
      <c r="C31" s="118"/>
      <c r="D31" s="121"/>
      <c r="E31" s="7" t="s">
        <v>65</v>
      </c>
      <c r="F31" s="6">
        <v>9</v>
      </c>
      <c r="G31" s="5" t="s">
        <v>25</v>
      </c>
      <c r="H31" s="8"/>
      <c r="I31" s="8"/>
    </row>
    <row r="32" spans="2:9" ht="20" customHeight="1">
      <c r="B32" s="115"/>
      <c r="C32" s="118"/>
      <c r="D32" s="121"/>
      <c r="E32" s="5" t="s">
        <v>44</v>
      </c>
      <c r="F32" s="6">
        <v>9</v>
      </c>
      <c r="G32" s="5" t="s">
        <v>45</v>
      </c>
      <c r="H32" s="8"/>
      <c r="I32" s="8"/>
    </row>
    <row r="33" spans="2:9" ht="20.25" customHeight="1">
      <c r="B33" s="116"/>
      <c r="C33" s="119"/>
      <c r="D33" s="122"/>
      <c r="E33" s="9"/>
      <c r="F33" s="9"/>
      <c r="G33" s="9"/>
      <c r="H33" s="9"/>
      <c r="I33" s="9"/>
    </row>
    <row r="34" spans="2:9" ht="32.25" customHeight="1">
      <c r="B34" s="114" t="s">
        <v>55</v>
      </c>
      <c r="C34" s="117" t="s">
        <v>56</v>
      </c>
      <c r="D34" s="120" t="s">
        <v>20</v>
      </c>
      <c r="E34" s="10" t="s">
        <v>54</v>
      </c>
      <c r="F34" s="11">
        <v>999</v>
      </c>
      <c r="G34" s="10" t="s">
        <v>25</v>
      </c>
      <c r="H34" s="10" t="s">
        <v>57</v>
      </c>
      <c r="I34" s="10"/>
    </row>
    <row r="35" spans="2:9" ht="20" customHeight="1">
      <c r="B35" s="115"/>
      <c r="C35" s="118"/>
      <c r="D35" s="121"/>
      <c r="E35" s="7" t="s">
        <v>76</v>
      </c>
      <c r="F35" s="6">
        <v>999</v>
      </c>
      <c r="G35" s="5" t="s">
        <v>27</v>
      </c>
      <c r="H35" s="12"/>
      <c r="I35" s="12"/>
    </row>
    <row r="36" spans="2:9" ht="32" customHeight="1">
      <c r="B36" s="115"/>
      <c r="C36" s="118"/>
      <c r="D36" s="121"/>
      <c r="E36" s="7" t="s">
        <v>66</v>
      </c>
      <c r="F36" s="6">
        <v>999</v>
      </c>
      <c r="G36" s="5" t="s">
        <v>27</v>
      </c>
      <c r="H36" s="12"/>
      <c r="I36" s="12"/>
    </row>
    <row r="37" spans="2:9" ht="20.25" customHeight="1">
      <c r="B37" s="115"/>
      <c r="C37" s="118"/>
      <c r="D37" s="122"/>
      <c r="E37" s="9"/>
      <c r="F37" s="9"/>
      <c r="G37" s="9"/>
      <c r="H37" s="9"/>
      <c r="I37" s="9"/>
    </row>
    <row r="38" spans="2:9" ht="32.25" customHeight="1">
      <c r="B38" s="115"/>
      <c r="C38" s="118"/>
      <c r="D38" s="120" t="s">
        <v>21</v>
      </c>
      <c r="E38" s="10" t="s">
        <v>58</v>
      </c>
      <c r="F38" s="11">
        <v>999</v>
      </c>
      <c r="G38" s="10" t="s">
        <v>25</v>
      </c>
      <c r="H38" s="10" t="s">
        <v>57</v>
      </c>
      <c r="I38" s="10"/>
    </row>
    <row r="39" spans="2:9" ht="44" customHeight="1">
      <c r="B39" s="115"/>
      <c r="C39" s="118"/>
      <c r="D39" s="121"/>
      <c r="E39" s="7" t="s">
        <v>65</v>
      </c>
      <c r="F39" s="6">
        <v>9</v>
      </c>
      <c r="G39" s="5" t="s">
        <v>25</v>
      </c>
      <c r="H39" s="8"/>
      <c r="I39" s="8"/>
    </row>
    <row r="40" spans="2:9" ht="20.25" customHeight="1">
      <c r="B40" s="116"/>
      <c r="C40" s="119"/>
      <c r="D40" s="122"/>
      <c r="E40" s="9"/>
      <c r="F40" s="9"/>
      <c r="G40" s="9"/>
      <c r="H40" s="9"/>
      <c r="I40" s="9"/>
    </row>
    <row r="41" spans="2:9" ht="32.25" customHeight="1">
      <c r="B41" s="114" t="s">
        <v>59</v>
      </c>
      <c r="C41" s="117" t="s">
        <v>60</v>
      </c>
      <c r="D41" s="120" t="s">
        <v>20</v>
      </c>
      <c r="E41" s="10" t="s">
        <v>58</v>
      </c>
      <c r="F41" s="11">
        <v>999</v>
      </c>
      <c r="G41" s="10" t="s">
        <v>25</v>
      </c>
      <c r="H41" s="10" t="s">
        <v>57</v>
      </c>
      <c r="I41" s="10"/>
    </row>
    <row r="42" spans="2:9" ht="20" customHeight="1">
      <c r="B42" s="115"/>
      <c r="C42" s="118"/>
      <c r="D42" s="121"/>
      <c r="E42" s="7" t="s">
        <v>75</v>
      </c>
      <c r="F42" s="6">
        <v>999</v>
      </c>
      <c r="G42" s="5" t="s">
        <v>27</v>
      </c>
      <c r="H42" s="12"/>
      <c r="I42" s="12"/>
    </row>
    <row r="43" spans="2:9" ht="32" customHeight="1">
      <c r="B43" s="115"/>
      <c r="C43" s="118"/>
      <c r="D43" s="121"/>
      <c r="E43" s="7" t="s">
        <v>66</v>
      </c>
      <c r="F43" s="6">
        <v>999</v>
      </c>
      <c r="G43" s="5" t="s">
        <v>27</v>
      </c>
      <c r="H43" s="12"/>
      <c r="I43" s="12"/>
    </row>
    <row r="44" spans="2:9" ht="20.25" customHeight="1">
      <c r="B44" s="115"/>
      <c r="C44" s="118"/>
      <c r="D44" s="122"/>
      <c r="E44" s="9"/>
      <c r="F44" s="9"/>
      <c r="G44" s="9"/>
      <c r="H44" s="9"/>
      <c r="I44" s="9"/>
    </row>
    <row r="45" spans="2:9" ht="20.25" customHeight="1">
      <c r="B45" s="115"/>
      <c r="C45" s="118"/>
      <c r="D45" s="120" t="s">
        <v>21</v>
      </c>
      <c r="E45" s="10" t="s">
        <v>79</v>
      </c>
      <c r="F45" s="11">
        <v>999</v>
      </c>
      <c r="G45" s="10" t="s">
        <v>61</v>
      </c>
      <c r="H45" s="10" t="s">
        <v>80</v>
      </c>
      <c r="I45" s="10"/>
    </row>
    <row r="46" spans="2:9" ht="44" customHeight="1">
      <c r="B46" s="115"/>
      <c r="C46" s="118"/>
      <c r="D46" s="121"/>
      <c r="E46" s="7" t="s">
        <v>65</v>
      </c>
      <c r="F46" s="6">
        <v>9</v>
      </c>
      <c r="G46" s="5" t="s">
        <v>25</v>
      </c>
      <c r="H46" s="8"/>
      <c r="I46" s="8"/>
    </row>
    <row r="47" spans="2:9" ht="20.25" customHeight="1">
      <c r="B47" s="123"/>
      <c r="C47" s="124"/>
      <c r="D47" s="122"/>
      <c r="E47" s="9"/>
      <c r="F47" s="9"/>
      <c r="G47" s="9"/>
      <c r="H47" s="9"/>
      <c r="I47" s="9"/>
    </row>
    <row r="48" spans="2:9" ht="20.25" customHeight="1">
      <c r="B48" s="13"/>
      <c r="C48" s="13"/>
      <c r="D48" s="13"/>
      <c r="E48" s="13"/>
      <c r="F48" s="13"/>
      <c r="G48" s="13"/>
      <c r="H48" s="13"/>
      <c r="I48" s="13"/>
    </row>
    <row r="49" spans="2:9" ht="110" customHeight="1">
      <c r="B49" s="109" t="s">
        <v>62</v>
      </c>
      <c r="C49" s="110"/>
      <c r="D49" s="111" t="s">
        <v>73</v>
      </c>
      <c r="E49" s="112"/>
      <c r="F49" s="112"/>
      <c r="G49" s="113"/>
      <c r="H49" s="14"/>
      <c r="I49" s="14"/>
    </row>
  </sheetData>
  <mergeCells count="28">
    <mergeCell ref="B2:I2"/>
    <mergeCell ref="G3:I3"/>
    <mergeCell ref="G4:I4"/>
    <mergeCell ref="G5:I5"/>
    <mergeCell ref="B3:C3"/>
    <mergeCell ref="D3:E3"/>
    <mergeCell ref="B4:C4"/>
    <mergeCell ref="D4:E4"/>
    <mergeCell ref="B5:C5"/>
    <mergeCell ref="D5:E5"/>
    <mergeCell ref="B7:B21"/>
    <mergeCell ref="C7:C21"/>
    <mergeCell ref="D7:D14"/>
    <mergeCell ref="D15:D21"/>
    <mergeCell ref="B22:B33"/>
    <mergeCell ref="C22:C33"/>
    <mergeCell ref="D22:D29"/>
    <mergeCell ref="D30:D33"/>
    <mergeCell ref="B49:C49"/>
    <mergeCell ref="D49:G49"/>
    <mergeCell ref="B34:B40"/>
    <mergeCell ref="C34:C40"/>
    <mergeCell ref="D34:D37"/>
    <mergeCell ref="D38:D40"/>
    <mergeCell ref="B41:B47"/>
    <mergeCell ref="C41:C47"/>
    <mergeCell ref="D41:D44"/>
    <mergeCell ref="D45:D47"/>
  </mergeCells>
  <pageMargins left="1" right="1" top="1" bottom="1" header="0.25" footer="0.25"/>
  <pageSetup orientation="portrait"/>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D1D65-2C1C-B24D-A055-EE837146CF95}">
  <sheetPr>
    <tabColor rgb="FFFF0000"/>
  </sheetPr>
  <dimension ref="B1:X162"/>
  <sheetViews>
    <sheetView zoomScaleNormal="140" workbookViewId="0">
      <selection activeCell="F55" sqref="F55"/>
    </sheetView>
  </sheetViews>
  <sheetFormatPr baseColWidth="10" defaultColWidth="8.83203125" defaultRowHeight="13"/>
  <cols>
    <col min="1" max="1" width="8.83203125" style="27"/>
    <col min="2" max="2" width="10" style="27" customWidth="1"/>
    <col min="3" max="5" width="12.83203125" style="27" customWidth="1"/>
    <col min="6" max="6" width="55.1640625" style="27" customWidth="1"/>
    <col min="7" max="7" width="7" style="27" customWidth="1"/>
    <col min="8" max="8" width="11.83203125" style="28" customWidth="1"/>
    <col min="9" max="9" width="23.83203125" style="27" customWidth="1"/>
    <col min="10" max="16" width="11.33203125" style="27" customWidth="1"/>
    <col min="17" max="17" width="14.1640625" style="27" customWidth="1"/>
    <col min="18" max="18" width="60.1640625" style="27" customWidth="1"/>
    <col min="19" max="19" width="55.1640625" style="27" bestFit="1" customWidth="1"/>
    <col min="20" max="20" width="24.5" style="27" customWidth="1"/>
    <col min="21" max="21" width="16" style="27" customWidth="1"/>
    <col min="22" max="22" width="11.5" style="27" bestFit="1" customWidth="1"/>
    <col min="23" max="23" width="75" style="27" customWidth="1"/>
    <col min="24" max="16384" width="8.83203125" style="27"/>
  </cols>
  <sheetData>
    <row r="1" spans="2:24" s="23" customFormat="1">
      <c r="B1" s="22" t="s">
        <v>145</v>
      </c>
      <c r="C1" s="23" t="s">
        <v>146</v>
      </c>
      <c r="H1" s="24"/>
      <c r="I1" s="24"/>
    </row>
    <row r="2" spans="2:24" s="23" customFormat="1">
      <c r="B2" s="22" t="s">
        <v>147</v>
      </c>
      <c r="C2" s="23" t="s">
        <v>148</v>
      </c>
      <c r="H2" s="22"/>
      <c r="P2" s="25"/>
    </row>
    <row r="3" spans="2:24" s="23" customFormat="1">
      <c r="B3" s="22"/>
      <c r="H3" s="24"/>
    </row>
    <row r="4" spans="2:24">
      <c r="B4" s="26"/>
    </row>
    <row r="5" spans="2:24" ht="14">
      <c r="B5" s="29"/>
      <c r="C5" s="30"/>
      <c r="D5" s="31"/>
      <c r="E5" s="31"/>
      <c r="F5" s="30" t="s">
        <v>149</v>
      </c>
      <c r="G5" s="30"/>
      <c r="H5" s="30"/>
      <c r="I5" s="30"/>
      <c r="J5" s="135" t="s">
        <v>150</v>
      </c>
      <c r="K5" s="30" t="s">
        <v>151</v>
      </c>
      <c r="L5" s="135" t="s">
        <v>152</v>
      </c>
      <c r="M5" s="135" t="s">
        <v>153</v>
      </c>
      <c r="N5" s="30" t="s">
        <v>154</v>
      </c>
      <c r="O5" s="30" t="s">
        <v>155</v>
      </c>
      <c r="P5" s="30"/>
      <c r="Q5" s="32"/>
      <c r="R5" s="32"/>
      <c r="S5" s="32"/>
      <c r="T5" s="32"/>
      <c r="U5" s="32"/>
      <c r="V5" s="32"/>
      <c r="W5" s="32"/>
    </row>
    <row r="6" spans="2:24" ht="14">
      <c r="B6" s="33"/>
      <c r="C6" s="34"/>
      <c r="D6" s="35"/>
      <c r="E6" s="35"/>
      <c r="F6" s="34">
        <v>1</v>
      </c>
      <c r="G6" s="34"/>
      <c r="H6" s="34"/>
      <c r="I6" s="34"/>
      <c r="J6" s="136"/>
      <c r="K6" s="34">
        <v>1</v>
      </c>
      <c r="L6" s="136"/>
      <c r="M6" s="136"/>
      <c r="N6" s="36">
        <v>1</v>
      </c>
      <c r="O6" s="34">
        <f>K6</f>
        <v>1</v>
      </c>
      <c r="P6" s="34"/>
      <c r="Q6" s="37"/>
      <c r="R6" s="38" t="s">
        <v>157</v>
      </c>
      <c r="S6" s="136" t="s">
        <v>158</v>
      </c>
      <c r="T6" s="136"/>
      <c r="U6" s="136"/>
      <c r="V6" s="136"/>
      <c r="W6" s="39" t="s">
        <v>159</v>
      </c>
    </row>
    <row r="7" spans="2:24" ht="28">
      <c r="B7" s="40" t="s">
        <v>348</v>
      </c>
      <c r="C7" s="40" t="s">
        <v>411</v>
      </c>
      <c r="D7" s="40" t="s">
        <v>160</v>
      </c>
      <c r="E7" s="40" t="s">
        <v>161</v>
      </c>
      <c r="F7" s="40" t="s">
        <v>162</v>
      </c>
      <c r="G7" s="40" t="s">
        <v>163</v>
      </c>
      <c r="H7" s="40" t="s">
        <v>164</v>
      </c>
      <c r="I7" s="40" t="s">
        <v>165</v>
      </c>
      <c r="J7" s="40" t="s">
        <v>166</v>
      </c>
      <c r="K7" s="40" t="s">
        <v>167</v>
      </c>
      <c r="L7" s="40" t="s">
        <v>168</v>
      </c>
      <c r="M7" s="40" t="s">
        <v>169</v>
      </c>
      <c r="N7" s="40" t="s">
        <v>170</v>
      </c>
      <c r="O7" s="40" t="s">
        <v>171</v>
      </c>
      <c r="P7" s="40" t="s">
        <v>17</v>
      </c>
      <c r="Q7" s="40" t="s">
        <v>147</v>
      </c>
      <c r="R7" s="41" t="s">
        <v>172</v>
      </c>
      <c r="S7" s="42" t="s">
        <v>137</v>
      </c>
      <c r="T7" s="42" t="s">
        <v>136</v>
      </c>
      <c r="U7" s="42" t="s">
        <v>135</v>
      </c>
      <c r="V7" s="42" t="s">
        <v>93</v>
      </c>
      <c r="W7" s="43"/>
    </row>
    <row r="8" spans="2:24" ht="14">
      <c r="B8" s="131" t="s">
        <v>409</v>
      </c>
      <c r="C8" s="131" t="s">
        <v>173</v>
      </c>
      <c r="D8" s="45"/>
      <c r="E8" s="45"/>
      <c r="F8" s="46" t="s">
        <v>174</v>
      </c>
      <c r="G8" s="45">
        <v>10</v>
      </c>
      <c r="H8" s="47"/>
      <c r="I8" s="45"/>
      <c r="J8" s="48">
        <f t="shared" ref="J8:J20" si="0">H8*1/(ROUNDUP($K$6/G8,0))</f>
        <v>0</v>
      </c>
      <c r="K8" s="49">
        <f t="shared" ref="K8:K20" si="1">H8*(ROUNDUP($K$6/G8,0)-1)/(ROUNDUP($K$6/G8,0))</f>
        <v>0</v>
      </c>
      <c r="L8" s="49">
        <v>0</v>
      </c>
      <c r="M8" s="50">
        <f>SUM(J8:L8)</f>
        <v>0</v>
      </c>
      <c r="N8" s="50">
        <f t="shared" ref="N8:N71" si="2">M8*$N$6</f>
        <v>0</v>
      </c>
      <c r="O8" s="49">
        <f t="shared" ref="O8:O71" si="3">SUM(J8:L8)*$O$6*$F$6</f>
        <v>0</v>
      </c>
      <c r="P8" s="51" t="s">
        <v>25</v>
      </c>
      <c r="Q8" s="51" t="s">
        <v>175</v>
      </c>
      <c r="R8" s="52" t="s">
        <v>176</v>
      </c>
      <c r="S8" s="51" t="s">
        <v>111</v>
      </c>
      <c r="T8" s="51"/>
      <c r="U8" s="51" t="s">
        <v>89</v>
      </c>
      <c r="V8" s="51" t="s">
        <v>85</v>
      </c>
      <c r="W8" s="51" t="s">
        <v>177</v>
      </c>
      <c r="X8" s="53"/>
    </row>
    <row r="9" spans="2:24" ht="28">
      <c r="B9" s="132"/>
      <c r="C9" s="132"/>
      <c r="D9" s="45"/>
      <c r="E9" s="45"/>
      <c r="F9" s="54" t="s">
        <v>178</v>
      </c>
      <c r="G9" s="45">
        <v>10</v>
      </c>
      <c r="H9" s="55"/>
      <c r="I9" s="45"/>
      <c r="J9" s="48">
        <f t="shared" si="0"/>
        <v>0</v>
      </c>
      <c r="K9" s="49">
        <f t="shared" si="1"/>
        <v>0</v>
      </c>
      <c r="L9" s="49">
        <v>0</v>
      </c>
      <c r="M9" s="50">
        <f t="shared" ref="M9:M20" si="4">SUM(J9:L9)</f>
        <v>0</v>
      </c>
      <c r="N9" s="50">
        <f t="shared" si="2"/>
        <v>0</v>
      </c>
      <c r="O9" s="49">
        <f t="shared" si="3"/>
        <v>0</v>
      </c>
      <c r="P9" s="51" t="s">
        <v>25</v>
      </c>
      <c r="Q9" s="51" t="s">
        <v>175</v>
      </c>
      <c r="R9" s="52" t="s">
        <v>179</v>
      </c>
      <c r="S9" s="51" t="s">
        <v>101</v>
      </c>
      <c r="T9" s="51"/>
      <c r="U9" s="51" t="s">
        <v>91</v>
      </c>
      <c r="V9" s="51" t="s">
        <v>85</v>
      </c>
      <c r="W9" s="51"/>
      <c r="X9" s="53"/>
    </row>
    <row r="10" spans="2:24" ht="14">
      <c r="B10" s="132"/>
      <c r="C10" s="132"/>
      <c r="D10" s="45"/>
      <c r="E10" s="45"/>
      <c r="F10" s="54" t="s">
        <v>180</v>
      </c>
      <c r="G10" s="45">
        <v>10</v>
      </c>
      <c r="H10" s="56"/>
      <c r="I10" s="47"/>
      <c r="J10" s="48">
        <f t="shared" si="0"/>
        <v>0</v>
      </c>
      <c r="K10" s="49">
        <f t="shared" si="1"/>
        <v>0</v>
      </c>
      <c r="L10" s="49">
        <v>0</v>
      </c>
      <c r="M10" s="50">
        <f t="shared" si="4"/>
        <v>0</v>
      </c>
      <c r="N10" s="50">
        <f t="shared" si="2"/>
        <v>0</v>
      </c>
      <c r="O10" s="49">
        <f t="shared" si="3"/>
        <v>0</v>
      </c>
      <c r="P10" s="51" t="s">
        <v>156</v>
      </c>
      <c r="Q10" s="51" t="s">
        <v>175</v>
      </c>
      <c r="R10" s="52" t="s">
        <v>181</v>
      </c>
      <c r="S10" s="51" t="s">
        <v>92</v>
      </c>
      <c r="T10" s="51"/>
      <c r="U10" s="51" t="s">
        <v>91</v>
      </c>
      <c r="V10" s="51" t="s">
        <v>156</v>
      </c>
      <c r="W10" s="51" t="s">
        <v>182</v>
      </c>
      <c r="X10" s="53"/>
    </row>
    <row r="11" spans="2:24" ht="14">
      <c r="B11" s="132"/>
      <c r="C11" s="132"/>
      <c r="D11" s="45"/>
      <c r="E11" s="45"/>
      <c r="F11" s="54" t="s">
        <v>183</v>
      </c>
      <c r="G11" s="45">
        <v>10</v>
      </c>
      <c r="H11" s="55"/>
      <c r="I11" s="45"/>
      <c r="J11" s="48">
        <f t="shared" si="0"/>
        <v>0</v>
      </c>
      <c r="K11" s="49">
        <f t="shared" si="1"/>
        <v>0</v>
      </c>
      <c r="L11" s="49">
        <v>0</v>
      </c>
      <c r="M11" s="50">
        <f t="shared" si="4"/>
        <v>0</v>
      </c>
      <c r="N11" s="50">
        <f t="shared" si="2"/>
        <v>0</v>
      </c>
      <c r="O11" s="49">
        <f t="shared" si="3"/>
        <v>0</v>
      </c>
      <c r="P11" s="51" t="s">
        <v>184</v>
      </c>
      <c r="Q11" s="51" t="s">
        <v>175</v>
      </c>
      <c r="R11" s="52" t="s">
        <v>185</v>
      </c>
      <c r="S11" s="51" t="s">
        <v>98</v>
      </c>
      <c r="T11" s="51"/>
      <c r="U11" s="51" t="s">
        <v>91</v>
      </c>
      <c r="V11" s="51" t="s">
        <v>97</v>
      </c>
      <c r="W11" s="51"/>
      <c r="X11" s="53"/>
    </row>
    <row r="12" spans="2:24" ht="28">
      <c r="B12" s="132"/>
      <c r="C12" s="132"/>
      <c r="D12" s="45"/>
      <c r="E12" s="45"/>
      <c r="F12" s="54" t="s">
        <v>186</v>
      </c>
      <c r="G12" s="45">
        <v>10</v>
      </c>
      <c r="H12" s="47"/>
      <c r="I12" s="45"/>
      <c r="J12" s="48">
        <f t="shared" si="0"/>
        <v>0</v>
      </c>
      <c r="K12" s="49">
        <f t="shared" si="1"/>
        <v>0</v>
      </c>
      <c r="L12" s="49">
        <v>0</v>
      </c>
      <c r="M12" s="50">
        <f t="shared" si="4"/>
        <v>0</v>
      </c>
      <c r="N12" s="50">
        <f t="shared" si="2"/>
        <v>0</v>
      </c>
      <c r="O12" s="49">
        <f t="shared" si="3"/>
        <v>0</v>
      </c>
      <c r="P12" s="51" t="s">
        <v>27</v>
      </c>
      <c r="Q12" s="51" t="s">
        <v>187</v>
      </c>
      <c r="R12" s="52" t="s">
        <v>188</v>
      </c>
      <c r="S12" s="51" t="s">
        <v>108</v>
      </c>
      <c r="T12" s="51"/>
      <c r="U12" s="51" t="s">
        <v>91</v>
      </c>
      <c r="V12" s="51" t="s">
        <v>27</v>
      </c>
      <c r="W12" s="51" t="s">
        <v>189</v>
      </c>
      <c r="X12" s="53"/>
    </row>
    <row r="13" spans="2:24" ht="14">
      <c r="B13" s="132"/>
      <c r="C13" s="132"/>
      <c r="D13" s="45"/>
      <c r="E13" s="45"/>
      <c r="F13" s="54" t="s">
        <v>190</v>
      </c>
      <c r="G13" s="45">
        <v>10</v>
      </c>
      <c r="H13" s="57"/>
      <c r="I13" s="45"/>
      <c r="J13" s="48">
        <f t="shared" si="0"/>
        <v>0</v>
      </c>
      <c r="K13" s="49">
        <f t="shared" si="1"/>
        <v>0</v>
      </c>
      <c r="L13" s="49">
        <v>0</v>
      </c>
      <c r="M13" s="50">
        <f t="shared" si="4"/>
        <v>0</v>
      </c>
      <c r="N13" s="50">
        <f t="shared" si="2"/>
        <v>0</v>
      </c>
      <c r="O13" s="49">
        <f t="shared" si="3"/>
        <v>0</v>
      </c>
      <c r="P13" s="51" t="s">
        <v>27</v>
      </c>
      <c r="Q13" s="51" t="s">
        <v>187</v>
      </c>
      <c r="R13" s="52" t="s">
        <v>188</v>
      </c>
      <c r="S13" s="51" t="s">
        <v>108</v>
      </c>
      <c r="T13" s="51"/>
      <c r="U13" s="51" t="s">
        <v>91</v>
      </c>
      <c r="V13" s="51" t="s">
        <v>27</v>
      </c>
      <c r="W13" s="51"/>
      <c r="X13" s="53"/>
    </row>
    <row r="14" spans="2:24" ht="14">
      <c r="B14" s="132"/>
      <c r="C14" s="132"/>
      <c r="D14" s="45"/>
      <c r="E14" s="45"/>
      <c r="F14" s="58" t="s">
        <v>191</v>
      </c>
      <c r="G14" s="45">
        <v>10</v>
      </c>
      <c r="H14" s="55"/>
      <c r="I14" s="45"/>
      <c r="J14" s="48">
        <f t="shared" si="0"/>
        <v>0</v>
      </c>
      <c r="K14" s="49">
        <f t="shared" si="1"/>
        <v>0</v>
      </c>
      <c r="L14" s="49">
        <v>0</v>
      </c>
      <c r="M14" s="50">
        <f t="shared" si="4"/>
        <v>0</v>
      </c>
      <c r="N14" s="50">
        <f t="shared" si="2"/>
        <v>0</v>
      </c>
      <c r="O14" s="49">
        <f t="shared" si="3"/>
        <v>0</v>
      </c>
      <c r="P14" s="51" t="s">
        <v>184</v>
      </c>
      <c r="Q14" s="51" t="s">
        <v>175</v>
      </c>
      <c r="R14" s="52" t="s">
        <v>192</v>
      </c>
      <c r="S14" s="51" t="s">
        <v>100</v>
      </c>
      <c r="T14" s="51"/>
      <c r="U14" s="51" t="s">
        <v>91</v>
      </c>
      <c r="V14" s="51" t="s">
        <v>97</v>
      </c>
      <c r="W14" s="51"/>
      <c r="X14" s="53"/>
    </row>
    <row r="15" spans="2:24" ht="14">
      <c r="B15" s="132"/>
      <c r="C15" s="133"/>
      <c r="D15" s="45"/>
      <c r="E15" s="45"/>
      <c r="F15" s="54" t="s">
        <v>193</v>
      </c>
      <c r="G15" s="45">
        <v>10</v>
      </c>
      <c r="H15" s="45"/>
      <c r="I15" s="45"/>
      <c r="J15" s="48">
        <f t="shared" si="0"/>
        <v>0</v>
      </c>
      <c r="K15" s="49">
        <f t="shared" si="1"/>
        <v>0</v>
      </c>
      <c r="L15" s="49">
        <v>0</v>
      </c>
      <c r="M15" s="50">
        <f t="shared" si="4"/>
        <v>0</v>
      </c>
      <c r="N15" s="50">
        <f t="shared" si="2"/>
        <v>0</v>
      </c>
      <c r="O15" s="49">
        <f t="shared" si="3"/>
        <v>0</v>
      </c>
      <c r="P15" s="51" t="s">
        <v>25</v>
      </c>
      <c r="Q15" s="60" t="s">
        <v>175</v>
      </c>
      <c r="R15" s="52" t="s">
        <v>193</v>
      </c>
      <c r="S15" s="51" t="s">
        <v>193</v>
      </c>
      <c r="T15" s="51"/>
      <c r="U15" s="51" t="s">
        <v>193</v>
      </c>
      <c r="V15" s="51"/>
      <c r="W15" s="51"/>
      <c r="X15" s="53"/>
    </row>
    <row r="16" spans="2:24" ht="14">
      <c r="B16" s="132"/>
      <c r="C16" s="131" t="s">
        <v>194</v>
      </c>
      <c r="D16" s="45"/>
      <c r="E16" s="45"/>
      <c r="F16" s="46" t="s">
        <v>195</v>
      </c>
      <c r="G16" s="45">
        <v>10</v>
      </c>
      <c r="H16" s="57"/>
      <c r="I16" s="45"/>
      <c r="J16" s="48">
        <f t="shared" si="0"/>
        <v>0</v>
      </c>
      <c r="K16" s="49">
        <f t="shared" si="1"/>
        <v>0</v>
      </c>
      <c r="L16" s="49">
        <v>0</v>
      </c>
      <c r="M16" s="50">
        <f t="shared" si="4"/>
        <v>0</v>
      </c>
      <c r="N16" s="50">
        <f t="shared" si="2"/>
        <v>0</v>
      </c>
      <c r="O16" s="49">
        <f t="shared" si="3"/>
        <v>0</v>
      </c>
      <c r="P16" s="51" t="s">
        <v>196</v>
      </c>
      <c r="Q16" s="60" t="s">
        <v>175</v>
      </c>
      <c r="R16" s="52" t="s">
        <v>197</v>
      </c>
      <c r="S16" s="51" t="s">
        <v>130</v>
      </c>
      <c r="T16" s="51"/>
      <c r="U16" s="51" t="s">
        <v>90</v>
      </c>
      <c r="V16" s="51" t="s">
        <v>86</v>
      </c>
      <c r="W16" s="51"/>
      <c r="X16" s="53"/>
    </row>
    <row r="17" spans="2:24" ht="14">
      <c r="B17" s="132"/>
      <c r="C17" s="132"/>
      <c r="D17" s="45"/>
      <c r="E17" s="45"/>
      <c r="F17" s="54" t="s">
        <v>198</v>
      </c>
      <c r="G17" s="45">
        <v>10</v>
      </c>
      <c r="H17" s="55"/>
      <c r="I17" s="45"/>
      <c r="J17" s="48">
        <f t="shared" si="0"/>
        <v>0</v>
      </c>
      <c r="K17" s="49">
        <f t="shared" si="1"/>
        <v>0</v>
      </c>
      <c r="L17" s="49">
        <v>0</v>
      </c>
      <c r="M17" s="50">
        <f t="shared" si="4"/>
        <v>0</v>
      </c>
      <c r="N17" s="50">
        <f t="shared" si="2"/>
        <v>0</v>
      </c>
      <c r="O17" s="49">
        <f t="shared" si="3"/>
        <v>0</v>
      </c>
      <c r="P17" s="51" t="s">
        <v>184</v>
      </c>
      <c r="Q17" s="60" t="s">
        <v>175</v>
      </c>
      <c r="R17" s="52" t="s">
        <v>185</v>
      </c>
      <c r="S17" s="51" t="s">
        <v>98</v>
      </c>
      <c r="T17" s="51"/>
      <c r="U17" s="51" t="s">
        <v>91</v>
      </c>
      <c r="V17" s="51" t="s">
        <v>97</v>
      </c>
      <c r="W17" s="51"/>
      <c r="X17" s="53"/>
    </row>
    <row r="18" spans="2:24" ht="14">
      <c r="B18" s="132"/>
      <c r="C18" s="132"/>
      <c r="D18" s="45"/>
      <c r="E18" s="45"/>
      <c r="F18" s="54" t="s">
        <v>186</v>
      </c>
      <c r="G18" s="45">
        <v>10</v>
      </c>
      <c r="H18" s="47"/>
      <c r="I18" s="45"/>
      <c r="J18" s="48">
        <f t="shared" si="0"/>
        <v>0</v>
      </c>
      <c r="K18" s="49">
        <f t="shared" si="1"/>
        <v>0</v>
      </c>
      <c r="L18" s="49">
        <v>0</v>
      </c>
      <c r="M18" s="50">
        <f t="shared" si="4"/>
        <v>0</v>
      </c>
      <c r="N18" s="50">
        <f t="shared" si="2"/>
        <v>0</v>
      </c>
      <c r="O18" s="49">
        <f t="shared" si="3"/>
        <v>0</v>
      </c>
      <c r="P18" s="51" t="s">
        <v>27</v>
      </c>
      <c r="Q18" s="60" t="s">
        <v>187</v>
      </c>
      <c r="R18" s="52" t="s">
        <v>188</v>
      </c>
      <c r="S18" s="51" t="s">
        <v>108</v>
      </c>
      <c r="T18" s="51"/>
      <c r="U18" s="51" t="s">
        <v>91</v>
      </c>
      <c r="V18" s="51" t="s">
        <v>27</v>
      </c>
      <c r="W18" s="51"/>
      <c r="X18" s="53"/>
    </row>
    <row r="19" spans="2:24" ht="14">
      <c r="B19" s="132"/>
      <c r="C19" s="132"/>
      <c r="D19" s="45"/>
      <c r="E19" s="45"/>
      <c r="F19" s="58" t="s">
        <v>191</v>
      </c>
      <c r="G19" s="45">
        <v>10</v>
      </c>
      <c r="H19" s="55"/>
      <c r="I19" s="45"/>
      <c r="J19" s="48">
        <f t="shared" si="0"/>
        <v>0</v>
      </c>
      <c r="K19" s="49">
        <f t="shared" si="1"/>
        <v>0</v>
      </c>
      <c r="L19" s="49">
        <v>0</v>
      </c>
      <c r="M19" s="50">
        <f t="shared" si="4"/>
        <v>0</v>
      </c>
      <c r="N19" s="50">
        <f t="shared" si="2"/>
        <v>0</v>
      </c>
      <c r="O19" s="49">
        <f t="shared" si="3"/>
        <v>0</v>
      </c>
      <c r="P19" s="51" t="s">
        <v>184</v>
      </c>
      <c r="Q19" s="60" t="s">
        <v>175</v>
      </c>
      <c r="R19" s="52" t="s">
        <v>192</v>
      </c>
      <c r="S19" s="51" t="s">
        <v>100</v>
      </c>
      <c r="T19" s="51"/>
      <c r="U19" s="51" t="s">
        <v>91</v>
      </c>
      <c r="V19" s="51" t="s">
        <v>97</v>
      </c>
      <c r="W19" s="51"/>
      <c r="X19" s="53"/>
    </row>
    <row r="20" spans="2:24" ht="28">
      <c r="B20" s="132"/>
      <c r="C20" s="133"/>
      <c r="D20" s="45"/>
      <c r="E20" s="45"/>
      <c r="F20" s="54" t="s">
        <v>193</v>
      </c>
      <c r="G20" s="45">
        <v>10</v>
      </c>
      <c r="H20" s="55"/>
      <c r="I20" s="45"/>
      <c r="J20" s="48">
        <f t="shared" si="0"/>
        <v>0</v>
      </c>
      <c r="K20" s="49">
        <f t="shared" si="1"/>
        <v>0</v>
      </c>
      <c r="L20" s="49">
        <v>0</v>
      </c>
      <c r="M20" s="50">
        <f t="shared" si="4"/>
        <v>0</v>
      </c>
      <c r="N20" s="50">
        <f t="shared" si="2"/>
        <v>0</v>
      </c>
      <c r="O20" s="49">
        <f t="shared" si="3"/>
        <v>0</v>
      </c>
      <c r="P20" s="51" t="s">
        <v>25</v>
      </c>
      <c r="Q20" s="51" t="s">
        <v>175</v>
      </c>
      <c r="R20" s="52" t="s">
        <v>193</v>
      </c>
      <c r="S20" s="51" t="s">
        <v>96</v>
      </c>
      <c r="T20" s="51"/>
      <c r="U20" s="51" t="s">
        <v>94</v>
      </c>
      <c r="V20" s="51" t="s">
        <v>85</v>
      </c>
      <c r="W20" s="51"/>
      <c r="X20" s="53"/>
    </row>
    <row r="21" spans="2:24" ht="14">
      <c r="B21" s="132"/>
      <c r="C21" s="131" t="s">
        <v>199</v>
      </c>
      <c r="D21" s="45"/>
      <c r="E21" s="45"/>
      <c r="F21" s="46" t="s">
        <v>200</v>
      </c>
      <c r="G21" s="45">
        <v>10</v>
      </c>
      <c r="H21" s="57"/>
      <c r="I21" s="45"/>
      <c r="J21" s="48">
        <f>H21*1/(ROUNDUP($K$6/G21,0))</f>
        <v>0</v>
      </c>
      <c r="K21" s="49">
        <f>H21*(ROUNDUP($K$6/G21,0)-1)/(ROUNDUP($K$6/G21,0))</f>
        <v>0</v>
      </c>
      <c r="L21" s="49">
        <v>0</v>
      </c>
      <c r="M21" s="50">
        <f t="shared" ref="M21:M84" si="5">SUM(J21:L21)</f>
        <v>0</v>
      </c>
      <c r="N21" s="50">
        <f t="shared" si="2"/>
        <v>0</v>
      </c>
      <c r="O21" s="49">
        <f t="shared" si="3"/>
        <v>0</v>
      </c>
      <c r="P21" s="51" t="s">
        <v>25</v>
      </c>
      <c r="Q21" s="51" t="s">
        <v>175</v>
      </c>
      <c r="R21" s="52" t="s">
        <v>201</v>
      </c>
      <c r="S21" s="51" t="s">
        <v>117</v>
      </c>
      <c r="T21" s="51"/>
      <c r="U21" s="51" t="s">
        <v>89</v>
      </c>
      <c r="V21" s="51" t="s">
        <v>85</v>
      </c>
      <c r="W21" s="51"/>
      <c r="X21" s="53"/>
    </row>
    <row r="22" spans="2:24" ht="14">
      <c r="B22" s="132"/>
      <c r="C22" s="132"/>
      <c r="D22" s="45"/>
      <c r="E22" s="45"/>
      <c r="F22" s="54" t="s">
        <v>202</v>
      </c>
      <c r="G22" s="45">
        <v>10</v>
      </c>
      <c r="H22" s="55"/>
      <c r="I22" s="45"/>
      <c r="J22" s="48">
        <f t="shared" ref="J22:J85" si="6">H22*1/(ROUNDUP($K$6/G22,0))</f>
        <v>0</v>
      </c>
      <c r="K22" s="49">
        <f t="shared" ref="K22:K85" si="7">H22*(ROUNDUP($K$6/G22,0)-1)/(ROUNDUP($K$6/G22,0))</f>
        <v>0</v>
      </c>
      <c r="L22" s="49">
        <v>0</v>
      </c>
      <c r="M22" s="50">
        <f t="shared" si="5"/>
        <v>0</v>
      </c>
      <c r="N22" s="50">
        <f t="shared" si="2"/>
        <v>0</v>
      </c>
      <c r="O22" s="49">
        <f t="shared" si="3"/>
        <v>0</v>
      </c>
      <c r="P22" s="51" t="s">
        <v>25</v>
      </c>
      <c r="Q22" s="51" t="s">
        <v>175</v>
      </c>
      <c r="R22" s="52" t="s">
        <v>203</v>
      </c>
      <c r="S22" s="51" t="s">
        <v>120</v>
      </c>
      <c r="T22" s="51"/>
      <c r="U22" s="51" t="s">
        <v>91</v>
      </c>
      <c r="V22" s="51" t="s">
        <v>85</v>
      </c>
      <c r="W22" s="51"/>
      <c r="X22" s="53"/>
    </row>
    <row r="23" spans="2:24" ht="14">
      <c r="B23" s="132"/>
      <c r="C23" s="132"/>
      <c r="D23" s="45"/>
      <c r="E23" s="45"/>
      <c r="F23" s="54" t="s">
        <v>204</v>
      </c>
      <c r="G23" s="45">
        <v>10</v>
      </c>
      <c r="H23" s="55"/>
      <c r="I23" s="45"/>
      <c r="J23" s="48">
        <f t="shared" si="6"/>
        <v>0</v>
      </c>
      <c r="K23" s="49">
        <f t="shared" si="7"/>
        <v>0</v>
      </c>
      <c r="L23" s="49">
        <v>0</v>
      </c>
      <c r="M23" s="50">
        <f t="shared" si="5"/>
        <v>0</v>
      </c>
      <c r="N23" s="50">
        <f t="shared" si="2"/>
        <v>0</v>
      </c>
      <c r="O23" s="49">
        <f t="shared" si="3"/>
        <v>0</v>
      </c>
      <c r="P23" s="51" t="s">
        <v>184</v>
      </c>
      <c r="Q23" s="51" t="s">
        <v>175</v>
      </c>
      <c r="R23" s="52" t="s">
        <v>185</v>
      </c>
      <c r="S23" s="51" t="s">
        <v>98</v>
      </c>
      <c r="T23" s="51"/>
      <c r="U23" s="51" t="s">
        <v>91</v>
      </c>
      <c r="V23" s="51" t="s">
        <v>97</v>
      </c>
      <c r="W23" s="51"/>
      <c r="X23" s="53"/>
    </row>
    <row r="24" spans="2:24" ht="14">
      <c r="B24" s="132"/>
      <c r="C24" s="132"/>
      <c r="D24" s="45"/>
      <c r="E24" s="45"/>
      <c r="F24" s="58" t="s">
        <v>191</v>
      </c>
      <c r="G24" s="45">
        <v>10</v>
      </c>
      <c r="H24" s="55"/>
      <c r="I24" s="45"/>
      <c r="J24" s="48">
        <f t="shared" si="6"/>
        <v>0</v>
      </c>
      <c r="K24" s="49">
        <f t="shared" si="7"/>
        <v>0</v>
      </c>
      <c r="L24" s="49">
        <v>0</v>
      </c>
      <c r="M24" s="50">
        <f t="shared" si="5"/>
        <v>0</v>
      </c>
      <c r="N24" s="50">
        <f t="shared" si="2"/>
        <v>0</v>
      </c>
      <c r="O24" s="49">
        <f t="shared" si="3"/>
        <v>0</v>
      </c>
      <c r="P24" s="51" t="s">
        <v>184</v>
      </c>
      <c r="Q24" s="51" t="s">
        <v>175</v>
      </c>
      <c r="R24" s="52" t="s">
        <v>192</v>
      </c>
      <c r="S24" s="51" t="s">
        <v>100</v>
      </c>
      <c r="T24" s="51"/>
      <c r="U24" s="51" t="s">
        <v>91</v>
      </c>
      <c r="V24" s="51" t="s">
        <v>97</v>
      </c>
      <c r="W24" s="51"/>
      <c r="X24" s="53"/>
    </row>
    <row r="25" spans="2:24" ht="14">
      <c r="B25" s="132"/>
      <c r="C25" s="133"/>
      <c r="D25" s="59"/>
      <c r="E25" s="59"/>
      <c r="F25" s="61" t="s">
        <v>193</v>
      </c>
      <c r="G25" s="45">
        <v>10</v>
      </c>
      <c r="H25" s="55"/>
      <c r="I25" s="45"/>
      <c r="J25" s="48">
        <f t="shared" si="6"/>
        <v>0</v>
      </c>
      <c r="K25" s="49">
        <f t="shared" si="7"/>
        <v>0</v>
      </c>
      <c r="L25" s="49">
        <v>0</v>
      </c>
      <c r="M25" s="50">
        <f t="shared" si="5"/>
        <v>0</v>
      </c>
      <c r="N25" s="50">
        <f t="shared" si="2"/>
        <v>0</v>
      </c>
      <c r="O25" s="49">
        <f t="shared" si="3"/>
        <v>0</v>
      </c>
      <c r="P25" s="51" t="s">
        <v>25</v>
      </c>
      <c r="Q25" s="51" t="s">
        <v>175</v>
      </c>
      <c r="R25" s="52" t="s">
        <v>193</v>
      </c>
      <c r="S25" s="51" t="s">
        <v>193</v>
      </c>
      <c r="T25" s="51"/>
      <c r="U25" s="51" t="s">
        <v>193</v>
      </c>
      <c r="V25" s="51"/>
      <c r="W25" s="51"/>
      <c r="X25" s="53"/>
    </row>
    <row r="26" spans="2:24" ht="28">
      <c r="B26" s="132"/>
      <c r="C26" s="131" t="s">
        <v>205</v>
      </c>
      <c r="D26" s="45"/>
      <c r="E26" s="45"/>
      <c r="F26" s="46" t="s">
        <v>206</v>
      </c>
      <c r="G26" s="45">
        <v>10</v>
      </c>
      <c r="H26" s="47"/>
      <c r="I26" s="45"/>
      <c r="J26" s="48">
        <f t="shared" si="6"/>
        <v>0</v>
      </c>
      <c r="K26" s="49">
        <f t="shared" si="7"/>
        <v>0</v>
      </c>
      <c r="L26" s="49">
        <v>0</v>
      </c>
      <c r="M26" s="50">
        <f t="shared" si="5"/>
        <v>0</v>
      </c>
      <c r="N26" s="50">
        <f t="shared" si="2"/>
        <v>0</v>
      </c>
      <c r="O26" s="49">
        <f t="shared" si="3"/>
        <v>0</v>
      </c>
      <c r="P26" s="51" t="s">
        <v>25</v>
      </c>
      <c r="Q26" s="60" t="s">
        <v>187</v>
      </c>
      <c r="R26" s="52" t="s">
        <v>181</v>
      </c>
      <c r="S26" s="51" t="s">
        <v>134</v>
      </c>
      <c r="T26" s="51"/>
      <c r="U26" s="51" t="s">
        <v>128</v>
      </c>
      <c r="V26" s="51" t="s">
        <v>85</v>
      </c>
      <c r="W26" s="51"/>
      <c r="X26" s="53"/>
    </row>
    <row r="27" spans="2:24" ht="14">
      <c r="B27" s="132"/>
      <c r="C27" s="132"/>
      <c r="D27" s="45"/>
      <c r="E27" s="45"/>
      <c r="F27" s="46" t="s">
        <v>207</v>
      </c>
      <c r="G27" s="45">
        <v>10</v>
      </c>
      <c r="H27" s="47"/>
      <c r="I27" s="45"/>
      <c r="J27" s="48">
        <f t="shared" si="6"/>
        <v>0</v>
      </c>
      <c r="K27" s="49">
        <f t="shared" si="7"/>
        <v>0</v>
      </c>
      <c r="L27" s="49">
        <v>0</v>
      </c>
      <c r="M27" s="50">
        <f t="shared" si="5"/>
        <v>0</v>
      </c>
      <c r="N27" s="50">
        <f t="shared" si="2"/>
        <v>0</v>
      </c>
      <c r="O27" s="49">
        <f t="shared" si="3"/>
        <v>0</v>
      </c>
      <c r="P27" s="51" t="s">
        <v>25</v>
      </c>
      <c r="Q27" s="60" t="s">
        <v>187</v>
      </c>
      <c r="R27" s="52" t="s">
        <v>181</v>
      </c>
      <c r="S27" s="51" t="s">
        <v>118</v>
      </c>
      <c r="T27" s="51"/>
      <c r="U27" s="51" t="s">
        <v>89</v>
      </c>
      <c r="V27" s="51" t="s">
        <v>85</v>
      </c>
      <c r="W27" s="51"/>
      <c r="X27" s="53"/>
    </row>
    <row r="28" spans="2:24" ht="28">
      <c r="B28" s="132"/>
      <c r="C28" s="132"/>
      <c r="D28" s="45"/>
      <c r="E28" s="45"/>
      <c r="F28" s="46" t="s">
        <v>208</v>
      </c>
      <c r="G28" s="45">
        <v>10</v>
      </c>
      <c r="H28" s="47"/>
      <c r="I28" s="45"/>
      <c r="J28" s="48">
        <f t="shared" si="6"/>
        <v>0</v>
      </c>
      <c r="K28" s="49">
        <f t="shared" si="7"/>
        <v>0</v>
      </c>
      <c r="L28" s="49">
        <v>0</v>
      </c>
      <c r="M28" s="50">
        <f t="shared" si="5"/>
        <v>0</v>
      </c>
      <c r="N28" s="50">
        <f t="shared" si="2"/>
        <v>0</v>
      </c>
      <c r="O28" s="49">
        <f t="shared" si="3"/>
        <v>0</v>
      </c>
      <c r="P28" s="51" t="s">
        <v>25</v>
      </c>
      <c r="Q28" s="60" t="s">
        <v>187</v>
      </c>
      <c r="R28" s="52" t="s">
        <v>181</v>
      </c>
      <c r="S28" s="51" t="s">
        <v>134</v>
      </c>
      <c r="T28" s="51"/>
      <c r="U28" s="51" t="s">
        <v>128</v>
      </c>
      <c r="V28" s="51" t="s">
        <v>85</v>
      </c>
      <c r="W28" s="51"/>
      <c r="X28" s="53"/>
    </row>
    <row r="29" spans="2:24" ht="14">
      <c r="B29" s="132"/>
      <c r="C29" s="132"/>
      <c r="D29" s="45"/>
      <c r="E29" s="45"/>
      <c r="F29" s="54" t="s">
        <v>209</v>
      </c>
      <c r="G29" s="45">
        <v>10</v>
      </c>
      <c r="H29" s="55"/>
      <c r="I29" s="47"/>
      <c r="J29" s="48">
        <f t="shared" si="6"/>
        <v>0</v>
      </c>
      <c r="K29" s="49">
        <f t="shared" si="7"/>
        <v>0</v>
      </c>
      <c r="L29" s="49">
        <v>0</v>
      </c>
      <c r="M29" s="50">
        <f t="shared" si="5"/>
        <v>0</v>
      </c>
      <c r="N29" s="50">
        <f t="shared" si="2"/>
        <v>0</v>
      </c>
      <c r="O29" s="49">
        <f t="shared" si="3"/>
        <v>0</v>
      </c>
      <c r="P29" s="51" t="s">
        <v>25</v>
      </c>
      <c r="Q29" s="60" t="s">
        <v>187</v>
      </c>
      <c r="R29" s="52" t="s">
        <v>181</v>
      </c>
      <c r="S29" s="51" t="s">
        <v>102</v>
      </c>
      <c r="T29" s="51"/>
      <c r="U29" s="51" t="s">
        <v>91</v>
      </c>
      <c r="V29" s="51" t="s">
        <v>85</v>
      </c>
      <c r="W29" s="51"/>
      <c r="X29" s="53"/>
    </row>
    <row r="30" spans="2:24" ht="14">
      <c r="B30" s="132"/>
      <c r="C30" s="132"/>
      <c r="D30" s="45"/>
      <c r="E30" s="45"/>
      <c r="F30" s="58" t="s">
        <v>210</v>
      </c>
      <c r="G30" s="45">
        <v>10</v>
      </c>
      <c r="H30" s="55"/>
      <c r="I30" s="47"/>
      <c r="J30" s="48">
        <f t="shared" si="6"/>
        <v>0</v>
      </c>
      <c r="K30" s="49">
        <f t="shared" si="7"/>
        <v>0</v>
      </c>
      <c r="L30" s="49">
        <v>0</v>
      </c>
      <c r="M30" s="50">
        <f t="shared" si="5"/>
        <v>0</v>
      </c>
      <c r="N30" s="50">
        <f t="shared" si="2"/>
        <v>0</v>
      </c>
      <c r="O30" s="49">
        <f t="shared" si="3"/>
        <v>0</v>
      </c>
      <c r="P30" s="51" t="s">
        <v>25</v>
      </c>
      <c r="Q30" s="60" t="s">
        <v>187</v>
      </c>
      <c r="R30" s="52" t="s">
        <v>181</v>
      </c>
      <c r="S30" s="51" t="s">
        <v>120</v>
      </c>
      <c r="T30" s="51"/>
      <c r="U30" s="51" t="s">
        <v>91</v>
      </c>
      <c r="V30" s="51" t="s">
        <v>85</v>
      </c>
      <c r="W30" s="51"/>
      <c r="X30" s="53"/>
    </row>
    <row r="31" spans="2:24" ht="14">
      <c r="B31" s="132"/>
      <c r="C31" s="132"/>
      <c r="D31" s="45"/>
      <c r="E31" s="45"/>
      <c r="F31" s="58" t="s">
        <v>211</v>
      </c>
      <c r="G31" s="45">
        <v>10</v>
      </c>
      <c r="H31" s="45"/>
      <c r="I31" s="45"/>
      <c r="J31" s="48">
        <f t="shared" si="6"/>
        <v>0</v>
      </c>
      <c r="K31" s="49">
        <f t="shared" si="7"/>
        <v>0</v>
      </c>
      <c r="L31" s="49">
        <v>0</v>
      </c>
      <c r="M31" s="50">
        <f t="shared" si="5"/>
        <v>0</v>
      </c>
      <c r="N31" s="50">
        <f t="shared" si="2"/>
        <v>0</v>
      </c>
      <c r="O31" s="49">
        <f t="shared" si="3"/>
        <v>0</v>
      </c>
      <c r="P31" s="51" t="s">
        <v>184</v>
      </c>
      <c r="Q31" s="60" t="s">
        <v>187</v>
      </c>
      <c r="R31" s="52" t="s">
        <v>181</v>
      </c>
      <c r="S31" s="51" t="s">
        <v>106</v>
      </c>
      <c r="T31" s="51"/>
      <c r="U31" s="51" t="s">
        <v>91</v>
      </c>
      <c r="V31" s="51" t="s">
        <v>97</v>
      </c>
      <c r="W31" s="51"/>
      <c r="X31" s="53"/>
    </row>
    <row r="32" spans="2:24" ht="28">
      <c r="B32" s="132"/>
      <c r="C32" s="132"/>
      <c r="D32" s="45"/>
      <c r="E32" s="45"/>
      <c r="F32" s="62" t="s">
        <v>212</v>
      </c>
      <c r="G32" s="45">
        <v>10</v>
      </c>
      <c r="H32" s="45"/>
      <c r="I32" s="45"/>
      <c r="J32" s="48">
        <f t="shared" si="6"/>
        <v>0</v>
      </c>
      <c r="K32" s="49">
        <f t="shared" si="7"/>
        <v>0</v>
      </c>
      <c r="L32" s="49">
        <v>0</v>
      </c>
      <c r="M32" s="50">
        <f t="shared" si="5"/>
        <v>0</v>
      </c>
      <c r="N32" s="50">
        <f t="shared" si="2"/>
        <v>0</v>
      </c>
      <c r="O32" s="49">
        <f t="shared" si="3"/>
        <v>0</v>
      </c>
      <c r="P32" s="51" t="s">
        <v>27</v>
      </c>
      <c r="Q32" s="51" t="s">
        <v>187</v>
      </c>
      <c r="R32" s="52" t="s">
        <v>181</v>
      </c>
      <c r="S32" s="51" t="s">
        <v>108</v>
      </c>
      <c r="T32" s="51"/>
      <c r="U32" s="51" t="s">
        <v>91</v>
      </c>
      <c r="V32" s="51" t="s">
        <v>27</v>
      </c>
      <c r="W32" s="51" t="s">
        <v>213</v>
      </c>
      <c r="X32" s="53"/>
    </row>
    <row r="33" spans="2:24" ht="14">
      <c r="B33" s="132"/>
      <c r="C33" s="132"/>
      <c r="D33" s="45"/>
      <c r="E33" s="45"/>
      <c r="F33" s="58" t="s">
        <v>214</v>
      </c>
      <c r="G33" s="45">
        <v>10</v>
      </c>
      <c r="H33" s="55"/>
      <c r="I33" s="47"/>
      <c r="J33" s="48">
        <f t="shared" si="6"/>
        <v>0</v>
      </c>
      <c r="K33" s="49">
        <f t="shared" si="7"/>
        <v>0</v>
      </c>
      <c r="L33" s="49">
        <v>0</v>
      </c>
      <c r="M33" s="50">
        <f t="shared" si="5"/>
        <v>0</v>
      </c>
      <c r="N33" s="50">
        <f t="shared" si="2"/>
        <v>0</v>
      </c>
      <c r="O33" s="49">
        <f t="shared" si="3"/>
        <v>0</v>
      </c>
      <c r="P33" s="51" t="s">
        <v>184</v>
      </c>
      <c r="Q33" s="60" t="s">
        <v>187</v>
      </c>
      <c r="R33" s="52" t="s">
        <v>181</v>
      </c>
      <c r="S33" s="51" t="s">
        <v>106</v>
      </c>
      <c r="T33" s="51"/>
      <c r="U33" s="51" t="s">
        <v>91</v>
      </c>
      <c r="V33" s="51" t="s">
        <v>97</v>
      </c>
      <c r="W33" s="51"/>
      <c r="X33" s="53"/>
    </row>
    <row r="34" spans="2:24" ht="14">
      <c r="B34" s="132"/>
      <c r="C34" s="132"/>
      <c r="D34" s="45"/>
      <c r="E34" s="45"/>
      <c r="F34" s="58" t="s">
        <v>215</v>
      </c>
      <c r="G34" s="45">
        <v>10</v>
      </c>
      <c r="H34" s="57"/>
      <c r="I34" s="47"/>
      <c r="J34" s="48">
        <f t="shared" si="6"/>
        <v>0</v>
      </c>
      <c r="K34" s="49">
        <f t="shared" si="7"/>
        <v>0</v>
      </c>
      <c r="L34" s="49">
        <v>0</v>
      </c>
      <c r="M34" s="50">
        <f t="shared" si="5"/>
        <v>0</v>
      </c>
      <c r="N34" s="50">
        <f t="shared" si="2"/>
        <v>0</v>
      </c>
      <c r="O34" s="49">
        <f t="shared" si="3"/>
        <v>0</v>
      </c>
      <c r="P34" s="51" t="s">
        <v>25</v>
      </c>
      <c r="Q34" s="60" t="s">
        <v>187</v>
      </c>
      <c r="R34" s="52" t="s">
        <v>181</v>
      </c>
      <c r="S34" s="51" t="s">
        <v>193</v>
      </c>
      <c r="T34" s="51"/>
      <c r="U34" s="51" t="s">
        <v>193</v>
      </c>
      <c r="V34" s="51"/>
      <c r="W34" s="51"/>
      <c r="X34" s="53"/>
    </row>
    <row r="35" spans="2:24" ht="14">
      <c r="B35" s="132"/>
      <c r="C35" s="133"/>
      <c r="D35" s="45"/>
      <c r="E35" s="45"/>
      <c r="F35" s="58" t="s">
        <v>216</v>
      </c>
      <c r="G35" s="45">
        <v>10</v>
      </c>
      <c r="H35" s="57"/>
      <c r="I35" s="47"/>
      <c r="J35" s="48">
        <f t="shared" si="6"/>
        <v>0</v>
      </c>
      <c r="K35" s="49">
        <f t="shared" si="7"/>
        <v>0</v>
      </c>
      <c r="L35" s="49">
        <v>0</v>
      </c>
      <c r="M35" s="50">
        <f t="shared" si="5"/>
        <v>0</v>
      </c>
      <c r="N35" s="50">
        <f t="shared" si="2"/>
        <v>0</v>
      </c>
      <c r="O35" s="49">
        <f t="shared" si="3"/>
        <v>0</v>
      </c>
      <c r="P35" s="51" t="s">
        <v>25</v>
      </c>
      <c r="Q35" s="60" t="s">
        <v>187</v>
      </c>
      <c r="R35" s="52" t="s">
        <v>181</v>
      </c>
      <c r="S35" s="51" t="s">
        <v>107</v>
      </c>
      <c r="T35" s="51"/>
      <c r="U35" s="51" t="s">
        <v>91</v>
      </c>
      <c r="V35" s="51" t="s">
        <v>85</v>
      </c>
      <c r="W35" s="51"/>
      <c r="X35" s="53"/>
    </row>
    <row r="36" spans="2:24" ht="14">
      <c r="B36" s="132"/>
      <c r="C36" s="131" t="s">
        <v>217</v>
      </c>
      <c r="D36" s="45"/>
      <c r="E36" s="45"/>
      <c r="F36" s="46" t="s">
        <v>218</v>
      </c>
      <c r="G36" s="45">
        <v>10</v>
      </c>
      <c r="H36" s="57"/>
      <c r="I36" s="45"/>
      <c r="J36" s="48">
        <f t="shared" si="6"/>
        <v>0</v>
      </c>
      <c r="K36" s="49">
        <f t="shared" si="7"/>
        <v>0</v>
      </c>
      <c r="L36" s="49">
        <v>0</v>
      </c>
      <c r="M36" s="50">
        <f t="shared" si="5"/>
        <v>0</v>
      </c>
      <c r="N36" s="50">
        <f t="shared" si="2"/>
        <v>0</v>
      </c>
      <c r="O36" s="49">
        <f t="shared" si="3"/>
        <v>0</v>
      </c>
      <c r="P36" s="51" t="s">
        <v>25</v>
      </c>
      <c r="Q36" s="60" t="s">
        <v>187</v>
      </c>
      <c r="R36" s="52" t="s">
        <v>219</v>
      </c>
      <c r="S36" s="51" t="s">
        <v>119</v>
      </c>
      <c r="T36" s="51"/>
      <c r="U36" s="51" t="s">
        <v>89</v>
      </c>
      <c r="V36" s="51" t="s">
        <v>85</v>
      </c>
      <c r="W36" s="51" t="s">
        <v>220</v>
      </c>
      <c r="X36" s="53"/>
    </row>
    <row r="37" spans="2:24" ht="14">
      <c r="B37" s="132"/>
      <c r="C37" s="132"/>
      <c r="D37" s="45"/>
      <c r="E37" s="45"/>
      <c r="F37" s="54" t="s">
        <v>221</v>
      </c>
      <c r="G37" s="45">
        <v>10</v>
      </c>
      <c r="H37" s="55"/>
      <c r="I37" s="45"/>
      <c r="J37" s="48">
        <f t="shared" si="6"/>
        <v>0</v>
      </c>
      <c r="K37" s="49">
        <f t="shared" si="7"/>
        <v>0</v>
      </c>
      <c r="L37" s="49">
        <v>0</v>
      </c>
      <c r="M37" s="50">
        <f t="shared" si="5"/>
        <v>0</v>
      </c>
      <c r="N37" s="50">
        <f t="shared" si="2"/>
        <v>0</v>
      </c>
      <c r="O37" s="49">
        <f t="shared" si="3"/>
        <v>0</v>
      </c>
      <c r="P37" s="51" t="s">
        <v>25</v>
      </c>
      <c r="Q37" s="51" t="s">
        <v>175</v>
      </c>
      <c r="R37" s="52" t="s">
        <v>203</v>
      </c>
      <c r="S37" s="63" t="s">
        <v>120</v>
      </c>
      <c r="T37" s="63"/>
      <c r="U37" s="63" t="s">
        <v>91</v>
      </c>
      <c r="V37" s="63" t="s">
        <v>85</v>
      </c>
      <c r="W37" s="51"/>
      <c r="X37" s="53"/>
    </row>
    <row r="38" spans="2:24" ht="14">
      <c r="B38" s="132"/>
      <c r="C38" s="132"/>
      <c r="D38" s="45"/>
      <c r="E38" s="45"/>
      <c r="F38" s="54" t="s">
        <v>222</v>
      </c>
      <c r="G38" s="45">
        <v>10</v>
      </c>
      <c r="H38" s="55"/>
      <c r="I38" s="45"/>
      <c r="J38" s="48">
        <f t="shared" si="6"/>
        <v>0</v>
      </c>
      <c r="K38" s="49">
        <f t="shared" si="7"/>
        <v>0</v>
      </c>
      <c r="L38" s="49">
        <v>0</v>
      </c>
      <c r="M38" s="50">
        <f t="shared" si="5"/>
        <v>0</v>
      </c>
      <c r="N38" s="50">
        <f t="shared" si="2"/>
        <v>0</v>
      </c>
      <c r="O38" s="49">
        <f t="shared" si="3"/>
        <v>0</v>
      </c>
      <c r="P38" s="51" t="s">
        <v>184</v>
      </c>
      <c r="Q38" s="51" t="s">
        <v>175</v>
      </c>
      <c r="R38" s="52" t="s">
        <v>223</v>
      </c>
      <c r="S38" s="51" t="s">
        <v>110</v>
      </c>
      <c r="T38" s="51"/>
      <c r="U38" s="63" t="s">
        <v>89</v>
      </c>
      <c r="V38" s="63" t="s">
        <v>97</v>
      </c>
      <c r="W38" s="51"/>
      <c r="X38" s="53"/>
    </row>
    <row r="39" spans="2:24" ht="14">
      <c r="B39" s="132"/>
      <c r="C39" s="132"/>
      <c r="D39" s="45"/>
      <c r="E39" s="45"/>
      <c r="F39" s="54" t="s">
        <v>224</v>
      </c>
      <c r="G39" s="45">
        <v>10</v>
      </c>
      <c r="H39" s="55"/>
      <c r="I39" s="45"/>
      <c r="J39" s="48">
        <f t="shared" si="6"/>
        <v>0</v>
      </c>
      <c r="K39" s="49">
        <f t="shared" si="7"/>
        <v>0</v>
      </c>
      <c r="L39" s="49">
        <v>0</v>
      </c>
      <c r="M39" s="50">
        <f t="shared" si="5"/>
        <v>0</v>
      </c>
      <c r="N39" s="50">
        <f t="shared" si="2"/>
        <v>0</v>
      </c>
      <c r="O39" s="49">
        <f t="shared" si="3"/>
        <v>0</v>
      </c>
      <c r="P39" s="51" t="s">
        <v>184</v>
      </c>
      <c r="Q39" s="51" t="s">
        <v>175</v>
      </c>
      <c r="R39" s="52" t="s">
        <v>185</v>
      </c>
      <c r="S39" s="63" t="s">
        <v>98</v>
      </c>
      <c r="T39" s="63"/>
      <c r="U39" s="63" t="s">
        <v>91</v>
      </c>
      <c r="V39" s="63" t="s">
        <v>97</v>
      </c>
      <c r="W39" s="51"/>
      <c r="X39" s="53"/>
    </row>
    <row r="40" spans="2:24" ht="28">
      <c r="B40" s="132"/>
      <c r="C40" s="132"/>
      <c r="D40" s="45"/>
      <c r="E40" s="45"/>
      <c r="F40" s="54" t="s">
        <v>225</v>
      </c>
      <c r="G40" s="45">
        <v>10</v>
      </c>
      <c r="H40" s="56"/>
      <c r="I40" s="45"/>
      <c r="J40" s="48">
        <f t="shared" si="6"/>
        <v>0</v>
      </c>
      <c r="K40" s="49">
        <f t="shared" si="7"/>
        <v>0</v>
      </c>
      <c r="L40" s="49">
        <v>0</v>
      </c>
      <c r="M40" s="50">
        <f t="shared" si="5"/>
        <v>0</v>
      </c>
      <c r="N40" s="50">
        <f t="shared" si="2"/>
        <v>0</v>
      </c>
      <c r="O40" s="49">
        <f t="shared" si="3"/>
        <v>0</v>
      </c>
      <c r="P40" s="51" t="s">
        <v>25</v>
      </c>
      <c r="Q40" s="60" t="s">
        <v>187</v>
      </c>
      <c r="R40" s="52" t="s">
        <v>181</v>
      </c>
      <c r="S40" s="51" t="s">
        <v>134</v>
      </c>
      <c r="T40" s="51"/>
      <c r="U40" s="51" t="s">
        <v>128</v>
      </c>
      <c r="V40" s="51" t="s">
        <v>85</v>
      </c>
      <c r="W40" s="51"/>
      <c r="X40" s="53"/>
    </row>
    <row r="41" spans="2:24" ht="14">
      <c r="B41" s="132"/>
      <c r="C41" s="132"/>
      <c r="D41" s="45"/>
      <c r="E41" s="45"/>
      <c r="F41" s="54" t="s">
        <v>209</v>
      </c>
      <c r="G41" s="45">
        <v>10</v>
      </c>
      <c r="H41" s="55"/>
      <c r="I41" s="45"/>
      <c r="J41" s="48">
        <f t="shared" si="6"/>
        <v>0</v>
      </c>
      <c r="K41" s="49">
        <f t="shared" si="7"/>
        <v>0</v>
      </c>
      <c r="L41" s="49">
        <v>0</v>
      </c>
      <c r="M41" s="50">
        <f t="shared" si="5"/>
        <v>0</v>
      </c>
      <c r="N41" s="50">
        <f t="shared" si="2"/>
        <v>0</v>
      </c>
      <c r="O41" s="49">
        <f t="shared" si="3"/>
        <v>0</v>
      </c>
      <c r="P41" s="51" t="s">
        <v>25</v>
      </c>
      <c r="Q41" s="60" t="s">
        <v>187</v>
      </c>
      <c r="R41" s="52" t="s">
        <v>181</v>
      </c>
      <c r="S41" s="51" t="s">
        <v>102</v>
      </c>
      <c r="T41" s="51"/>
      <c r="U41" s="51" t="s">
        <v>91</v>
      </c>
      <c r="V41" s="51" t="s">
        <v>85</v>
      </c>
      <c r="W41" s="51"/>
      <c r="X41" s="53"/>
    </row>
    <row r="42" spans="2:24" ht="14">
      <c r="B42" s="132"/>
      <c r="C42" s="132"/>
      <c r="D42" s="45"/>
      <c r="E42" s="45"/>
      <c r="F42" s="58" t="s">
        <v>226</v>
      </c>
      <c r="G42" s="45">
        <v>10</v>
      </c>
      <c r="H42" s="45"/>
      <c r="I42" s="45"/>
      <c r="J42" s="48">
        <f t="shared" si="6"/>
        <v>0</v>
      </c>
      <c r="K42" s="49">
        <f t="shared" si="7"/>
        <v>0</v>
      </c>
      <c r="L42" s="49">
        <v>0</v>
      </c>
      <c r="M42" s="50">
        <f t="shared" si="5"/>
        <v>0</v>
      </c>
      <c r="N42" s="50">
        <f t="shared" si="2"/>
        <v>0</v>
      </c>
      <c r="O42" s="49">
        <f t="shared" si="3"/>
        <v>0</v>
      </c>
      <c r="P42" s="51" t="s">
        <v>184</v>
      </c>
      <c r="Q42" s="51" t="s">
        <v>187</v>
      </c>
      <c r="R42" s="52" t="s">
        <v>181</v>
      </c>
      <c r="S42" s="51" t="s">
        <v>106</v>
      </c>
      <c r="T42" s="51"/>
      <c r="U42" s="51" t="s">
        <v>91</v>
      </c>
      <c r="V42" s="51" t="s">
        <v>97</v>
      </c>
      <c r="W42" s="51"/>
      <c r="X42" s="53"/>
    </row>
    <row r="43" spans="2:24" ht="14">
      <c r="B43" s="132"/>
      <c r="C43" s="132"/>
      <c r="D43" s="45"/>
      <c r="E43" s="45"/>
      <c r="F43" s="54" t="s">
        <v>227</v>
      </c>
      <c r="G43" s="45">
        <v>10</v>
      </c>
      <c r="H43" s="47"/>
      <c r="I43" s="45"/>
      <c r="J43" s="48">
        <f t="shared" si="6"/>
        <v>0</v>
      </c>
      <c r="K43" s="49">
        <f t="shared" si="7"/>
        <v>0</v>
      </c>
      <c r="L43" s="49">
        <v>0</v>
      </c>
      <c r="M43" s="50">
        <f t="shared" si="5"/>
        <v>0</v>
      </c>
      <c r="N43" s="50">
        <f t="shared" si="2"/>
        <v>0</v>
      </c>
      <c r="O43" s="49">
        <f t="shared" si="3"/>
        <v>0</v>
      </c>
      <c r="P43" s="51" t="s">
        <v>27</v>
      </c>
      <c r="Q43" s="51" t="s">
        <v>187</v>
      </c>
      <c r="R43" s="52" t="s">
        <v>188</v>
      </c>
      <c r="S43" s="51" t="s">
        <v>108</v>
      </c>
      <c r="T43" s="51"/>
      <c r="U43" s="51" t="s">
        <v>91</v>
      </c>
      <c r="V43" s="51" t="s">
        <v>27</v>
      </c>
      <c r="W43" s="51"/>
      <c r="X43" s="53"/>
    </row>
    <row r="44" spans="2:24" ht="42">
      <c r="B44" s="132"/>
      <c r="C44" s="132"/>
      <c r="D44" s="45"/>
      <c r="E44" s="45"/>
      <c r="F44" s="54" t="s">
        <v>190</v>
      </c>
      <c r="G44" s="45">
        <v>10</v>
      </c>
      <c r="H44" s="57"/>
      <c r="I44" s="45"/>
      <c r="J44" s="48">
        <f t="shared" si="6"/>
        <v>0</v>
      </c>
      <c r="K44" s="49">
        <f t="shared" si="7"/>
        <v>0</v>
      </c>
      <c r="L44" s="49">
        <v>0</v>
      </c>
      <c r="M44" s="50">
        <f t="shared" si="5"/>
        <v>0</v>
      </c>
      <c r="N44" s="50">
        <f t="shared" si="2"/>
        <v>0</v>
      </c>
      <c r="O44" s="49">
        <f t="shared" si="3"/>
        <v>0</v>
      </c>
      <c r="P44" s="51" t="s">
        <v>27</v>
      </c>
      <c r="Q44" s="51" t="s">
        <v>187</v>
      </c>
      <c r="R44" s="52" t="s">
        <v>188</v>
      </c>
      <c r="S44" s="51" t="s">
        <v>108</v>
      </c>
      <c r="T44" s="51"/>
      <c r="U44" s="51" t="s">
        <v>91</v>
      </c>
      <c r="V44" s="51" t="s">
        <v>27</v>
      </c>
      <c r="W44" s="51" t="s">
        <v>228</v>
      </c>
      <c r="X44" s="53"/>
    </row>
    <row r="45" spans="2:24" ht="42">
      <c r="B45" s="132"/>
      <c r="C45" s="132"/>
      <c r="D45" s="45"/>
      <c r="E45" s="45"/>
      <c r="F45" s="54" t="s">
        <v>229</v>
      </c>
      <c r="G45" s="45">
        <v>10</v>
      </c>
      <c r="H45" s="57"/>
      <c r="I45" s="45"/>
      <c r="J45" s="48">
        <f t="shared" si="6"/>
        <v>0</v>
      </c>
      <c r="K45" s="49">
        <f t="shared" si="7"/>
        <v>0</v>
      </c>
      <c r="L45" s="49">
        <v>0</v>
      </c>
      <c r="M45" s="50">
        <f t="shared" si="5"/>
        <v>0</v>
      </c>
      <c r="N45" s="50">
        <f t="shared" si="2"/>
        <v>0</v>
      </c>
      <c r="O45" s="49">
        <f t="shared" si="3"/>
        <v>0</v>
      </c>
      <c r="P45" s="51" t="s">
        <v>27</v>
      </c>
      <c r="Q45" s="51" t="s">
        <v>187</v>
      </c>
      <c r="R45" s="52" t="s">
        <v>230</v>
      </c>
      <c r="S45" s="51" t="s">
        <v>108</v>
      </c>
      <c r="T45" s="51"/>
      <c r="U45" s="51" t="s">
        <v>91</v>
      </c>
      <c r="V45" s="51" t="s">
        <v>27</v>
      </c>
      <c r="W45" s="51" t="s">
        <v>231</v>
      </c>
      <c r="X45" s="53"/>
    </row>
    <row r="46" spans="2:24" ht="14">
      <c r="B46" s="132"/>
      <c r="C46" s="132"/>
      <c r="D46" s="45"/>
      <c r="E46" s="45"/>
      <c r="F46" s="58" t="s">
        <v>191</v>
      </c>
      <c r="G46" s="45">
        <v>10</v>
      </c>
      <c r="H46" s="55"/>
      <c r="I46" s="45"/>
      <c r="J46" s="48">
        <f t="shared" si="6"/>
        <v>0</v>
      </c>
      <c r="K46" s="49">
        <f t="shared" si="7"/>
        <v>0</v>
      </c>
      <c r="L46" s="49">
        <v>0</v>
      </c>
      <c r="M46" s="50">
        <f t="shared" si="5"/>
        <v>0</v>
      </c>
      <c r="N46" s="50">
        <f t="shared" si="2"/>
        <v>0</v>
      </c>
      <c r="O46" s="49">
        <f t="shared" si="3"/>
        <v>0</v>
      </c>
      <c r="P46" s="51" t="s">
        <v>184</v>
      </c>
      <c r="Q46" s="51" t="s">
        <v>175</v>
      </c>
      <c r="R46" s="52" t="s">
        <v>192</v>
      </c>
      <c r="S46" s="51" t="s">
        <v>100</v>
      </c>
      <c r="T46" s="51"/>
      <c r="U46" s="51" t="s">
        <v>91</v>
      </c>
      <c r="V46" s="51" t="s">
        <v>97</v>
      </c>
      <c r="W46" s="51"/>
      <c r="X46" s="53"/>
    </row>
    <row r="47" spans="2:24" ht="14">
      <c r="B47" s="132"/>
      <c r="C47" s="133"/>
      <c r="D47" s="45"/>
      <c r="E47" s="45"/>
      <c r="F47" s="61" t="s">
        <v>193</v>
      </c>
      <c r="G47" s="45">
        <v>10</v>
      </c>
      <c r="H47" s="55"/>
      <c r="I47" s="45"/>
      <c r="J47" s="48">
        <f t="shared" si="6"/>
        <v>0</v>
      </c>
      <c r="K47" s="49">
        <f t="shared" si="7"/>
        <v>0</v>
      </c>
      <c r="L47" s="49">
        <v>0</v>
      </c>
      <c r="M47" s="50">
        <f t="shared" si="5"/>
        <v>0</v>
      </c>
      <c r="N47" s="50">
        <f t="shared" si="2"/>
        <v>0</v>
      </c>
      <c r="O47" s="49">
        <f t="shared" si="3"/>
        <v>0</v>
      </c>
      <c r="P47" s="51" t="s">
        <v>25</v>
      </c>
      <c r="Q47" s="51" t="s">
        <v>175</v>
      </c>
      <c r="R47" s="52" t="s">
        <v>193</v>
      </c>
      <c r="S47" s="51" t="s">
        <v>193</v>
      </c>
      <c r="T47" s="51"/>
      <c r="U47" s="51" t="s">
        <v>193</v>
      </c>
      <c r="V47" s="51"/>
      <c r="W47" s="51"/>
      <c r="X47" s="53"/>
    </row>
    <row r="48" spans="2:24" ht="28">
      <c r="B48" s="132"/>
      <c r="C48" s="131" t="s">
        <v>232</v>
      </c>
      <c r="D48" s="44"/>
      <c r="E48" s="44"/>
      <c r="F48" s="46" t="s">
        <v>233</v>
      </c>
      <c r="G48" s="45">
        <v>10</v>
      </c>
      <c r="H48" s="47"/>
      <c r="I48" s="45"/>
      <c r="J48" s="48">
        <f t="shared" si="6"/>
        <v>0</v>
      </c>
      <c r="K48" s="49">
        <f t="shared" si="7"/>
        <v>0</v>
      </c>
      <c r="L48" s="49">
        <v>0</v>
      </c>
      <c r="M48" s="50">
        <f t="shared" si="5"/>
        <v>0</v>
      </c>
      <c r="N48" s="50">
        <f t="shared" si="2"/>
        <v>0</v>
      </c>
      <c r="O48" s="49">
        <f t="shared" si="3"/>
        <v>0</v>
      </c>
      <c r="P48" s="51" t="s">
        <v>25</v>
      </c>
      <c r="Q48" s="51" t="s">
        <v>175</v>
      </c>
      <c r="R48" s="52" t="s">
        <v>234</v>
      </c>
      <c r="S48" s="51" t="s">
        <v>124</v>
      </c>
      <c r="T48" s="51"/>
      <c r="U48" s="51" t="s">
        <v>89</v>
      </c>
      <c r="V48" s="51" t="s">
        <v>85</v>
      </c>
      <c r="W48" s="51"/>
      <c r="X48" s="53"/>
    </row>
    <row r="49" spans="2:24" ht="14">
      <c r="B49" s="132"/>
      <c r="C49" s="132"/>
      <c r="D49" s="44"/>
      <c r="E49" s="44"/>
      <c r="F49" s="54" t="s">
        <v>235</v>
      </c>
      <c r="G49" s="45">
        <v>10</v>
      </c>
      <c r="H49" s="55"/>
      <c r="I49" s="45"/>
      <c r="J49" s="48">
        <f t="shared" si="6"/>
        <v>0</v>
      </c>
      <c r="K49" s="49">
        <f t="shared" si="7"/>
        <v>0</v>
      </c>
      <c r="L49" s="49">
        <v>0</v>
      </c>
      <c r="M49" s="50">
        <f t="shared" si="5"/>
        <v>0</v>
      </c>
      <c r="N49" s="50">
        <f t="shared" si="2"/>
        <v>0</v>
      </c>
      <c r="O49" s="49">
        <f t="shared" si="3"/>
        <v>0</v>
      </c>
      <c r="P49" s="51" t="s">
        <v>25</v>
      </c>
      <c r="Q49" s="51" t="s">
        <v>175</v>
      </c>
      <c r="R49" s="52" t="s">
        <v>203</v>
      </c>
      <c r="S49" s="51" t="s">
        <v>120</v>
      </c>
      <c r="T49" s="51"/>
      <c r="U49" s="51" t="s">
        <v>91</v>
      </c>
      <c r="V49" s="51" t="s">
        <v>85</v>
      </c>
      <c r="W49" s="51"/>
      <c r="X49" s="53"/>
    </row>
    <row r="50" spans="2:24" ht="14">
      <c r="B50" s="132"/>
      <c r="C50" s="132"/>
      <c r="D50" s="44"/>
      <c r="E50" s="44"/>
      <c r="F50" s="54" t="s">
        <v>236</v>
      </c>
      <c r="G50" s="45">
        <v>10</v>
      </c>
      <c r="H50" s="55"/>
      <c r="I50" s="45"/>
      <c r="J50" s="48">
        <f t="shared" si="6"/>
        <v>0</v>
      </c>
      <c r="K50" s="49">
        <f t="shared" si="7"/>
        <v>0</v>
      </c>
      <c r="L50" s="49">
        <v>0</v>
      </c>
      <c r="M50" s="50">
        <f t="shared" si="5"/>
        <v>0</v>
      </c>
      <c r="N50" s="50">
        <f t="shared" si="2"/>
        <v>0</v>
      </c>
      <c r="O50" s="49">
        <f t="shared" si="3"/>
        <v>0</v>
      </c>
      <c r="P50" s="51" t="s">
        <v>184</v>
      </c>
      <c r="Q50" s="51" t="s">
        <v>175</v>
      </c>
      <c r="R50" s="52" t="s">
        <v>185</v>
      </c>
      <c r="S50" s="51" t="s">
        <v>98</v>
      </c>
      <c r="T50" s="51"/>
      <c r="U50" s="51" t="s">
        <v>91</v>
      </c>
      <c r="V50" s="51" t="s">
        <v>97</v>
      </c>
      <c r="W50" s="51"/>
      <c r="X50" s="53"/>
    </row>
    <row r="51" spans="2:24" ht="14">
      <c r="B51" s="132"/>
      <c r="C51" s="132"/>
      <c r="D51" s="44"/>
      <c r="E51" s="44"/>
      <c r="F51" s="58" t="s">
        <v>191</v>
      </c>
      <c r="G51" s="45">
        <v>10</v>
      </c>
      <c r="H51" s="55"/>
      <c r="I51" s="45"/>
      <c r="J51" s="48">
        <f t="shared" si="6"/>
        <v>0</v>
      </c>
      <c r="K51" s="49">
        <f t="shared" si="7"/>
        <v>0</v>
      </c>
      <c r="L51" s="49">
        <v>0</v>
      </c>
      <c r="M51" s="50">
        <f t="shared" si="5"/>
        <v>0</v>
      </c>
      <c r="N51" s="50">
        <f t="shared" si="2"/>
        <v>0</v>
      </c>
      <c r="O51" s="49">
        <f t="shared" si="3"/>
        <v>0</v>
      </c>
      <c r="P51" s="51" t="s">
        <v>184</v>
      </c>
      <c r="Q51" s="51" t="s">
        <v>175</v>
      </c>
      <c r="R51" s="52" t="s">
        <v>192</v>
      </c>
      <c r="S51" s="51" t="s">
        <v>100</v>
      </c>
      <c r="T51" s="51"/>
      <c r="U51" s="51" t="s">
        <v>91</v>
      </c>
      <c r="V51" s="51" t="s">
        <v>97</v>
      </c>
      <c r="W51" s="51"/>
      <c r="X51" s="53"/>
    </row>
    <row r="52" spans="2:24" ht="14">
      <c r="B52" s="132"/>
      <c r="C52" s="132"/>
      <c r="D52" s="44"/>
      <c r="E52" s="44"/>
      <c r="F52" s="61" t="s">
        <v>237</v>
      </c>
      <c r="G52" s="45">
        <v>10</v>
      </c>
      <c r="H52" s="55"/>
      <c r="I52" s="45"/>
      <c r="J52" s="48">
        <f t="shared" si="6"/>
        <v>0</v>
      </c>
      <c r="K52" s="49">
        <f t="shared" si="7"/>
        <v>0</v>
      </c>
      <c r="L52" s="49">
        <v>0</v>
      </c>
      <c r="M52" s="50">
        <f t="shared" si="5"/>
        <v>0</v>
      </c>
      <c r="N52" s="50">
        <f t="shared" si="2"/>
        <v>0</v>
      </c>
      <c r="O52" s="49">
        <f t="shared" si="3"/>
        <v>0</v>
      </c>
      <c r="P52" s="51" t="s">
        <v>25</v>
      </c>
      <c r="Q52" s="51" t="s">
        <v>175</v>
      </c>
      <c r="R52" s="61" t="s">
        <v>237</v>
      </c>
      <c r="S52" s="51" t="s">
        <v>107</v>
      </c>
      <c r="T52" s="51"/>
      <c r="U52" s="51" t="s">
        <v>91</v>
      </c>
      <c r="V52" s="64" t="s">
        <v>85</v>
      </c>
      <c r="W52" s="51"/>
      <c r="X52" s="53"/>
    </row>
    <row r="53" spans="2:24" ht="28">
      <c r="B53" s="132"/>
      <c r="C53" s="132"/>
      <c r="D53" s="44"/>
      <c r="E53" s="44"/>
      <c r="F53" s="46" t="s">
        <v>238</v>
      </c>
      <c r="G53" s="45">
        <v>10</v>
      </c>
      <c r="H53" s="47"/>
      <c r="I53" s="45"/>
      <c r="J53" s="48">
        <f t="shared" si="6"/>
        <v>0</v>
      </c>
      <c r="K53" s="49">
        <f t="shared" si="7"/>
        <v>0</v>
      </c>
      <c r="L53" s="49">
        <v>0</v>
      </c>
      <c r="M53" s="50">
        <f t="shared" si="5"/>
        <v>0</v>
      </c>
      <c r="N53" s="50">
        <f t="shared" si="2"/>
        <v>0</v>
      </c>
      <c r="O53" s="49">
        <f t="shared" si="3"/>
        <v>0</v>
      </c>
      <c r="P53" s="51" t="s">
        <v>25</v>
      </c>
      <c r="Q53" s="51" t="s">
        <v>175</v>
      </c>
      <c r="R53" s="52" t="s">
        <v>239</v>
      </c>
      <c r="S53" s="51" t="s">
        <v>134</v>
      </c>
      <c r="T53" s="51"/>
      <c r="U53" s="51" t="s">
        <v>128</v>
      </c>
      <c r="V53" s="51" t="s">
        <v>85</v>
      </c>
      <c r="W53" s="51"/>
      <c r="X53" s="53"/>
    </row>
    <row r="54" spans="2:24" ht="14">
      <c r="B54" s="132"/>
      <c r="C54" s="132"/>
      <c r="D54" s="44"/>
      <c r="E54" s="44"/>
      <c r="F54" s="54" t="s">
        <v>209</v>
      </c>
      <c r="G54" s="45">
        <v>10</v>
      </c>
      <c r="H54" s="55"/>
      <c r="I54" s="45"/>
      <c r="J54" s="48">
        <f t="shared" si="6"/>
        <v>0</v>
      </c>
      <c r="K54" s="49">
        <f t="shared" si="7"/>
        <v>0</v>
      </c>
      <c r="L54" s="49">
        <v>0</v>
      </c>
      <c r="M54" s="50">
        <f t="shared" si="5"/>
        <v>0</v>
      </c>
      <c r="N54" s="50">
        <f t="shared" si="2"/>
        <v>0</v>
      </c>
      <c r="O54" s="49">
        <f t="shared" si="3"/>
        <v>0</v>
      </c>
      <c r="P54" s="51" t="s">
        <v>25</v>
      </c>
      <c r="Q54" s="51" t="s">
        <v>175</v>
      </c>
      <c r="R54" s="52" t="s">
        <v>240</v>
      </c>
      <c r="S54" s="51" t="s">
        <v>122</v>
      </c>
      <c r="T54" s="51"/>
      <c r="U54" s="51" t="s">
        <v>91</v>
      </c>
      <c r="V54" s="51" t="s">
        <v>85</v>
      </c>
      <c r="W54" s="51"/>
      <c r="X54" s="53"/>
    </row>
    <row r="55" spans="2:24" ht="14">
      <c r="B55" s="132"/>
      <c r="C55" s="132"/>
      <c r="D55" s="44"/>
      <c r="E55" s="44"/>
      <c r="F55" s="54" t="s">
        <v>236</v>
      </c>
      <c r="G55" s="45">
        <v>10</v>
      </c>
      <c r="H55" s="55"/>
      <c r="I55" s="45"/>
      <c r="J55" s="48">
        <f t="shared" si="6"/>
        <v>0</v>
      </c>
      <c r="K55" s="49">
        <f t="shared" si="7"/>
        <v>0</v>
      </c>
      <c r="L55" s="49">
        <v>0</v>
      </c>
      <c r="M55" s="50">
        <f t="shared" si="5"/>
        <v>0</v>
      </c>
      <c r="N55" s="50">
        <f t="shared" si="2"/>
        <v>0</v>
      </c>
      <c r="O55" s="49">
        <f t="shared" si="3"/>
        <v>0</v>
      </c>
      <c r="P55" s="51" t="s">
        <v>184</v>
      </c>
      <c r="Q55" s="51" t="s">
        <v>175</v>
      </c>
      <c r="R55" s="52" t="s">
        <v>185</v>
      </c>
      <c r="S55" s="51" t="s">
        <v>98</v>
      </c>
      <c r="T55" s="51"/>
      <c r="U55" s="51" t="s">
        <v>91</v>
      </c>
      <c r="V55" s="51" t="s">
        <v>97</v>
      </c>
      <c r="W55" s="51"/>
      <c r="X55" s="53"/>
    </row>
    <row r="56" spans="2:24" ht="14">
      <c r="B56" s="132"/>
      <c r="C56" s="132"/>
      <c r="D56" s="44"/>
      <c r="E56" s="44"/>
      <c r="F56" s="58" t="s">
        <v>191</v>
      </c>
      <c r="G56" s="45">
        <v>10</v>
      </c>
      <c r="H56" s="55"/>
      <c r="I56" s="45"/>
      <c r="J56" s="48">
        <f t="shared" si="6"/>
        <v>0</v>
      </c>
      <c r="K56" s="49">
        <f t="shared" si="7"/>
        <v>0</v>
      </c>
      <c r="L56" s="49">
        <v>0</v>
      </c>
      <c r="M56" s="50">
        <f t="shared" si="5"/>
        <v>0</v>
      </c>
      <c r="N56" s="50">
        <f t="shared" si="2"/>
        <v>0</v>
      </c>
      <c r="O56" s="49">
        <f t="shared" si="3"/>
        <v>0</v>
      </c>
      <c r="P56" s="51" t="s">
        <v>184</v>
      </c>
      <c r="Q56" s="51" t="s">
        <v>175</v>
      </c>
      <c r="R56" s="52" t="s">
        <v>192</v>
      </c>
      <c r="S56" s="51" t="s">
        <v>100</v>
      </c>
      <c r="T56" s="51"/>
      <c r="U56" s="51" t="s">
        <v>91</v>
      </c>
      <c r="V56" s="51" t="s">
        <v>97</v>
      </c>
      <c r="W56" s="51"/>
      <c r="X56" s="53"/>
    </row>
    <row r="57" spans="2:24" ht="14">
      <c r="B57" s="132"/>
      <c r="C57" s="133"/>
      <c r="D57" s="44"/>
      <c r="E57" s="44"/>
      <c r="F57" s="61" t="s">
        <v>237</v>
      </c>
      <c r="G57" s="45">
        <v>10</v>
      </c>
      <c r="H57" s="55"/>
      <c r="I57" s="47"/>
      <c r="J57" s="48">
        <f t="shared" si="6"/>
        <v>0</v>
      </c>
      <c r="K57" s="49">
        <f t="shared" si="7"/>
        <v>0</v>
      </c>
      <c r="L57" s="49">
        <v>0</v>
      </c>
      <c r="M57" s="50">
        <f t="shared" si="5"/>
        <v>0</v>
      </c>
      <c r="N57" s="50">
        <f t="shared" si="2"/>
        <v>0</v>
      </c>
      <c r="O57" s="49">
        <f t="shared" si="3"/>
        <v>0</v>
      </c>
      <c r="P57" s="51" t="s">
        <v>25</v>
      </c>
      <c r="Q57" s="51" t="s">
        <v>175</v>
      </c>
      <c r="R57" s="61" t="s">
        <v>237</v>
      </c>
      <c r="S57" s="51" t="s">
        <v>107</v>
      </c>
      <c r="T57" s="51"/>
      <c r="U57" s="51" t="s">
        <v>91</v>
      </c>
      <c r="V57" s="64" t="s">
        <v>85</v>
      </c>
      <c r="W57" s="51"/>
      <c r="X57" s="53"/>
    </row>
    <row r="58" spans="2:24" ht="14">
      <c r="B58" s="132"/>
      <c r="C58" s="131" t="s">
        <v>241</v>
      </c>
      <c r="D58" s="44"/>
      <c r="E58" s="44"/>
      <c r="F58" s="65" t="s">
        <v>242</v>
      </c>
      <c r="G58" s="45">
        <v>10</v>
      </c>
      <c r="H58" s="47"/>
      <c r="I58" s="45"/>
      <c r="J58" s="48">
        <f t="shared" si="6"/>
        <v>0</v>
      </c>
      <c r="K58" s="49">
        <f t="shared" si="7"/>
        <v>0</v>
      </c>
      <c r="L58" s="49">
        <v>0</v>
      </c>
      <c r="M58" s="50">
        <f t="shared" si="5"/>
        <v>0</v>
      </c>
      <c r="N58" s="50">
        <f t="shared" si="2"/>
        <v>0</v>
      </c>
      <c r="O58" s="49">
        <f t="shared" si="3"/>
        <v>0</v>
      </c>
      <c r="P58" s="51" t="s">
        <v>25</v>
      </c>
      <c r="Q58" s="51" t="s">
        <v>187</v>
      </c>
      <c r="R58" s="52" t="s">
        <v>181</v>
      </c>
      <c r="S58" s="51" t="s">
        <v>132</v>
      </c>
      <c r="T58" s="51"/>
      <c r="U58" s="51" t="s">
        <v>89</v>
      </c>
      <c r="V58" s="51" t="s">
        <v>85</v>
      </c>
      <c r="W58" s="51"/>
      <c r="X58" s="53"/>
    </row>
    <row r="59" spans="2:24" ht="14">
      <c r="B59" s="132"/>
      <c r="C59" s="132"/>
      <c r="D59" s="44"/>
      <c r="E59" s="44"/>
      <c r="F59" s="65" t="s">
        <v>243</v>
      </c>
      <c r="G59" s="45">
        <v>10</v>
      </c>
      <c r="H59" s="47"/>
      <c r="I59" s="45"/>
      <c r="J59" s="48">
        <f t="shared" si="6"/>
        <v>0</v>
      </c>
      <c r="K59" s="49">
        <f t="shared" si="7"/>
        <v>0</v>
      </c>
      <c r="L59" s="49">
        <v>0</v>
      </c>
      <c r="M59" s="50">
        <f t="shared" si="5"/>
        <v>0</v>
      </c>
      <c r="N59" s="50">
        <f t="shared" si="2"/>
        <v>0</v>
      </c>
      <c r="O59" s="49">
        <f t="shared" si="3"/>
        <v>0</v>
      </c>
      <c r="P59" s="51" t="s">
        <v>25</v>
      </c>
      <c r="Q59" s="51" t="s">
        <v>187</v>
      </c>
      <c r="R59" s="52" t="s">
        <v>181</v>
      </c>
      <c r="S59" s="51" t="s">
        <v>112</v>
      </c>
      <c r="T59" s="51"/>
      <c r="U59" s="51" t="s">
        <v>89</v>
      </c>
      <c r="V59" s="51" t="s">
        <v>85</v>
      </c>
      <c r="W59" s="51"/>
      <c r="X59" s="53"/>
    </row>
    <row r="60" spans="2:24" ht="14">
      <c r="B60" s="132"/>
      <c r="C60" s="132"/>
      <c r="D60" s="44"/>
      <c r="E60" s="44"/>
      <c r="F60" s="66" t="s">
        <v>207</v>
      </c>
      <c r="G60" s="45">
        <v>10</v>
      </c>
      <c r="H60" s="47"/>
      <c r="I60" s="45"/>
      <c r="J60" s="48">
        <f t="shared" si="6"/>
        <v>0</v>
      </c>
      <c r="K60" s="49">
        <f t="shared" si="7"/>
        <v>0</v>
      </c>
      <c r="L60" s="49">
        <v>0</v>
      </c>
      <c r="M60" s="50">
        <f t="shared" si="5"/>
        <v>0</v>
      </c>
      <c r="N60" s="50">
        <f t="shared" si="2"/>
        <v>0</v>
      </c>
      <c r="O60" s="49">
        <f t="shared" si="3"/>
        <v>0</v>
      </c>
      <c r="P60" s="51" t="s">
        <v>25</v>
      </c>
      <c r="Q60" s="51" t="s">
        <v>187</v>
      </c>
      <c r="R60" s="52" t="s">
        <v>181</v>
      </c>
      <c r="S60" s="51" t="s">
        <v>118</v>
      </c>
      <c r="T60" s="51"/>
      <c r="U60" s="51" t="s">
        <v>89</v>
      </c>
      <c r="V60" s="51" t="s">
        <v>85</v>
      </c>
      <c r="W60" s="51"/>
      <c r="X60" s="53"/>
    </row>
    <row r="61" spans="2:24" ht="14">
      <c r="B61" s="132"/>
      <c r="C61" s="132"/>
      <c r="D61" s="44"/>
      <c r="E61" s="44"/>
      <c r="F61" s="54" t="s">
        <v>244</v>
      </c>
      <c r="G61" s="45">
        <v>10</v>
      </c>
      <c r="H61" s="55"/>
      <c r="I61" s="47"/>
      <c r="J61" s="48">
        <f t="shared" si="6"/>
        <v>0</v>
      </c>
      <c r="K61" s="49">
        <f t="shared" si="7"/>
        <v>0</v>
      </c>
      <c r="L61" s="49">
        <v>0</v>
      </c>
      <c r="M61" s="50">
        <f t="shared" si="5"/>
        <v>0</v>
      </c>
      <c r="N61" s="50">
        <f t="shared" si="2"/>
        <v>0</v>
      </c>
      <c r="O61" s="49">
        <f t="shared" si="3"/>
        <v>0</v>
      </c>
      <c r="P61" s="51" t="s">
        <v>25</v>
      </c>
      <c r="Q61" s="51" t="s">
        <v>187</v>
      </c>
      <c r="R61" s="52" t="s">
        <v>181</v>
      </c>
      <c r="S61" s="51" t="s">
        <v>105</v>
      </c>
      <c r="T61" s="51"/>
      <c r="U61" s="51" t="s">
        <v>91</v>
      </c>
      <c r="V61" s="51" t="s">
        <v>85</v>
      </c>
      <c r="W61" s="51"/>
      <c r="X61" s="53"/>
    </row>
    <row r="62" spans="2:24" ht="14">
      <c r="B62" s="132"/>
      <c r="C62" s="132"/>
      <c r="D62" s="44"/>
      <c r="E62" s="44"/>
      <c r="F62" s="58" t="s">
        <v>210</v>
      </c>
      <c r="G62" s="45">
        <v>10</v>
      </c>
      <c r="H62" s="55"/>
      <c r="I62" s="47"/>
      <c r="J62" s="48">
        <f t="shared" si="6"/>
        <v>0</v>
      </c>
      <c r="K62" s="49">
        <f t="shared" si="7"/>
        <v>0</v>
      </c>
      <c r="L62" s="49">
        <v>0</v>
      </c>
      <c r="M62" s="50">
        <f t="shared" si="5"/>
        <v>0</v>
      </c>
      <c r="N62" s="50">
        <f t="shared" si="2"/>
        <v>0</v>
      </c>
      <c r="O62" s="49">
        <f t="shared" si="3"/>
        <v>0</v>
      </c>
      <c r="P62" s="51" t="s">
        <v>25</v>
      </c>
      <c r="Q62" s="51" t="s">
        <v>187</v>
      </c>
      <c r="R62" s="52" t="s">
        <v>181</v>
      </c>
      <c r="S62" s="51" t="s">
        <v>120</v>
      </c>
      <c r="T62" s="51"/>
      <c r="U62" s="51" t="s">
        <v>91</v>
      </c>
      <c r="V62" s="51" t="s">
        <v>85</v>
      </c>
      <c r="W62" s="51"/>
      <c r="X62" s="53"/>
    </row>
    <row r="63" spans="2:24" ht="14">
      <c r="B63" s="132"/>
      <c r="C63" s="132"/>
      <c r="D63" s="44"/>
      <c r="E63" s="44"/>
      <c r="F63" s="58" t="s">
        <v>226</v>
      </c>
      <c r="G63" s="45">
        <v>10</v>
      </c>
      <c r="H63" s="45"/>
      <c r="I63" s="45"/>
      <c r="J63" s="48">
        <f t="shared" si="6"/>
        <v>0</v>
      </c>
      <c r="K63" s="49">
        <f t="shared" si="7"/>
        <v>0</v>
      </c>
      <c r="L63" s="49">
        <v>0</v>
      </c>
      <c r="M63" s="50">
        <f t="shared" si="5"/>
        <v>0</v>
      </c>
      <c r="N63" s="50">
        <f t="shared" si="2"/>
        <v>0</v>
      </c>
      <c r="O63" s="49">
        <f t="shared" si="3"/>
        <v>0</v>
      </c>
      <c r="P63" s="51" t="s">
        <v>184</v>
      </c>
      <c r="Q63" s="51" t="s">
        <v>187</v>
      </c>
      <c r="R63" s="52" t="s">
        <v>181</v>
      </c>
      <c r="S63" s="51" t="s">
        <v>106</v>
      </c>
      <c r="T63" s="51"/>
      <c r="U63" s="51" t="s">
        <v>91</v>
      </c>
      <c r="V63" s="51" t="s">
        <v>97</v>
      </c>
      <c r="W63" s="51"/>
      <c r="X63" s="53"/>
    </row>
    <row r="64" spans="2:24" ht="28">
      <c r="B64" s="132"/>
      <c r="C64" s="132"/>
      <c r="D64" s="44"/>
      <c r="E64" s="44"/>
      <c r="F64" s="62" t="s">
        <v>212</v>
      </c>
      <c r="G64" s="45">
        <v>10</v>
      </c>
      <c r="H64" s="45"/>
      <c r="I64" s="45"/>
      <c r="J64" s="48">
        <f t="shared" si="6"/>
        <v>0</v>
      </c>
      <c r="K64" s="49">
        <f t="shared" si="7"/>
        <v>0</v>
      </c>
      <c r="L64" s="49">
        <v>0</v>
      </c>
      <c r="M64" s="50">
        <f t="shared" si="5"/>
        <v>0</v>
      </c>
      <c r="N64" s="50">
        <f t="shared" si="2"/>
        <v>0</v>
      </c>
      <c r="O64" s="49">
        <f t="shared" si="3"/>
        <v>0</v>
      </c>
      <c r="P64" s="51" t="s">
        <v>27</v>
      </c>
      <c r="Q64" s="51" t="s">
        <v>187</v>
      </c>
      <c r="R64" s="52" t="s">
        <v>181</v>
      </c>
      <c r="S64" s="51" t="s">
        <v>108</v>
      </c>
      <c r="T64" s="51"/>
      <c r="U64" s="51" t="s">
        <v>91</v>
      </c>
      <c r="V64" s="51" t="s">
        <v>27</v>
      </c>
      <c r="W64" s="51" t="s">
        <v>213</v>
      </c>
      <c r="X64" s="53"/>
    </row>
    <row r="65" spans="2:24" ht="14">
      <c r="B65" s="132"/>
      <c r="C65" s="132"/>
      <c r="D65" s="44"/>
      <c r="E65" s="44"/>
      <c r="F65" s="58" t="s">
        <v>245</v>
      </c>
      <c r="G65" s="45">
        <v>10</v>
      </c>
      <c r="H65" s="55"/>
      <c r="I65" s="45"/>
      <c r="J65" s="48">
        <f t="shared" si="6"/>
        <v>0</v>
      </c>
      <c r="K65" s="49">
        <f t="shared" si="7"/>
        <v>0</v>
      </c>
      <c r="L65" s="49">
        <v>0</v>
      </c>
      <c r="M65" s="50">
        <f t="shared" si="5"/>
        <v>0</v>
      </c>
      <c r="N65" s="50">
        <f t="shared" si="2"/>
        <v>0</v>
      </c>
      <c r="O65" s="49">
        <f t="shared" si="3"/>
        <v>0</v>
      </c>
      <c r="P65" s="51" t="s">
        <v>184</v>
      </c>
      <c r="Q65" s="51" t="s">
        <v>187</v>
      </c>
      <c r="R65" s="52" t="s">
        <v>181</v>
      </c>
      <c r="S65" s="51" t="s">
        <v>106</v>
      </c>
      <c r="T65" s="51"/>
      <c r="U65" s="51" t="s">
        <v>91</v>
      </c>
      <c r="V65" s="51" t="s">
        <v>97</v>
      </c>
      <c r="W65" s="51"/>
      <c r="X65" s="53"/>
    </row>
    <row r="66" spans="2:24" ht="14">
      <c r="B66" s="132"/>
      <c r="C66" s="132"/>
      <c r="D66" s="44"/>
      <c r="E66" s="44"/>
      <c r="F66" s="58" t="s">
        <v>246</v>
      </c>
      <c r="G66" s="45">
        <v>10</v>
      </c>
      <c r="H66" s="55"/>
      <c r="I66" s="45"/>
      <c r="J66" s="48">
        <f t="shared" si="6"/>
        <v>0</v>
      </c>
      <c r="K66" s="49">
        <f t="shared" si="7"/>
        <v>0</v>
      </c>
      <c r="L66" s="49">
        <v>0</v>
      </c>
      <c r="M66" s="50">
        <f t="shared" si="5"/>
        <v>0</v>
      </c>
      <c r="N66" s="50">
        <f t="shared" si="2"/>
        <v>0</v>
      </c>
      <c r="O66" s="49">
        <f t="shared" si="3"/>
        <v>0</v>
      </c>
      <c r="P66" s="51" t="s">
        <v>25</v>
      </c>
      <c r="Q66" s="51" t="s">
        <v>187</v>
      </c>
      <c r="R66" s="52" t="s">
        <v>181</v>
      </c>
      <c r="S66" s="51" t="s">
        <v>193</v>
      </c>
      <c r="T66" s="51"/>
      <c r="U66" s="51" t="s">
        <v>193</v>
      </c>
      <c r="V66" s="51"/>
      <c r="W66" s="51"/>
      <c r="X66" s="53"/>
    </row>
    <row r="67" spans="2:24" ht="14">
      <c r="B67" s="132"/>
      <c r="C67" s="132"/>
      <c r="D67" s="44"/>
      <c r="E67" s="44"/>
      <c r="F67" s="58" t="s">
        <v>247</v>
      </c>
      <c r="G67" s="45">
        <v>10</v>
      </c>
      <c r="H67" s="55"/>
      <c r="I67" s="45"/>
      <c r="J67" s="48">
        <f t="shared" si="6"/>
        <v>0</v>
      </c>
      <c r="K67" s="49">
        <f t="shared" si="7"/>
        <v>0</v>
      </c>
      <c r="L67" s="49">
        <v>0</v>
      </c>
      <c r="M67" s="50">
        <f t="shared" si="5"/>
        <v>0</v>
      </c>
      <c r="N67" s="50">
        <f t="shared" si="2"/>
        <v>0</v>
      </c>
      <c r="O67" s="49">
        <f t="shared" si="3"/>
        <v>0</v>
      </c>
      <c r="P67" s="51" t="s">
        <v>25</v>
      </c>
      <c r="Q67" s="51" t="s">
        <v>187</v>
      </c>
      <c r="R67" s="52" t="s">
        <v>181</v>
      </c>
      <c r="S67" s="51" t="s">
        <v>193</v>
      </c>
      <c r="T67" s="51"/>
      <c r="U67" s="51" t="s">
        <v>193</v>
      </c>
      <c r="V67" s="51"/>
      <c r="W67" s="51"/>
      <c r="X67" s="53"/>
    </row>
    <row r="68" spans="2:24" ht="14">
      <c r="B68" s="132"/>
      <c r="C68" s="133"/>
      <c r="D68" s="44"/>
      <c r="E68" s="44"/>
      <c r="F68" s="58" t="s">
        <v>248</v>
      </c>
      <c r="G68" s="45">
        <v>10</v>
      </c>
      <c r="H68" s="45"/>
      <c r="I68" s="45"/>
      <c r="J68" s="48">
        <f t="shared" si="6"/>
        <v>0</v>
      </c>
      <c r="K68" s="49">
        <f t="shared" si="7"/>
        <v>0</v>
      </c>
      <c r="L68" s="49">
        <v>0</v>
      </c>
      <c r="M68" s="50">
        <f t="shared" si="5"/>
        <v>0</v>
      </c>
      <c r="N68" s="50">
        <f t="shared" si="2"/>
        <v>0</v>
      </c>
      <c r="O68" s="49">
        <f t="shared" si="3"/>
        <v>0</v>
      </c>
      <c r="P68" s="51" t="s">
        <v>25</v>
      </c>
      <c r="Q68" s="51" t="s">
        <v>187</v>
      </c>
      <c r="R68" s="52" t="s">
        <v>181</v>
      </c>
      <c r="S68" s="51" t="s">
        <v>193</v>
      </c>
      <c r="T68" s="51"/>
      <c r="U68" s="51" t="s">
        <v>193</v>
      </c>
      <c r="V68" s="51"/>
      <c r="W68" s="51"/>
      <c r="X68" s="53"/>
    </row>
    <row r="69" spans="2:24" ht="14">
      <c r="B69" s="132"/>
      <c r="C69" s="131" t="s">
        <v>249</v>
      </c>
      <c r="D69" s="44"/>
      <c r="E69" s="44"/>
      <c r="F69" s="65" t="s">
        <v>250</v>
      </c>
      <c r="G69" s="45">
        <v>10</v>
      </c>
      <c r="H69" s="47"/>
      <c r="I69" s="45"/>
      <c r="J69" s="48">
        <f t="shared" si="6"/>
        <v>0</v>
      </c>
      <c r="K69" s="49">
        <f t="shared" si="7"/>
        <v>0</v>
      </c>
      <c r="L69" s="49">
        <v>0</v>
      </c>
      <c r="M69" s="50">
        <f t="shared" si="5"/>
        <v>0</v>
      </c>
      <c r="N69" s="50">
        <f t="shared" si="2"/>
        <v>0</v>
      </c>
      <c r="O69" s="49">
        <f t="shared" si="3"/>
        <v>0</v>
      </c>
      <c r="P69" s="51" t="s">
        <v>25</v>
      </c>
      <c r="Q69" s="51" t="s">
        <v>187</v>
      </c>
      <c r="R69" s="52" t="s">
        <v>181</v>
      </c>
      <c r="S69" s="51" t="s">
        <v>111</v>
      </c>
      <c r="T69" s="51"/>
      <c r="U69" s="51" t="s">
        <v>89</v>
      </c>
      <c r="V69" s="51" t="s">
        <v>85</v>
      </c>
      <c r="W69" s="51"/>
      <c r="X69" s="53"/>
    </row>
    <row r="70" spans="2:24" ht="14">
      <c r="B70" s="132"/>
      <c r="C70" s="132"/>
      <c r="D70" s="44"/>
      <c r="E70" s="44"/>
      <c r="F70" s="54" t="s">
        <v>178</v>
      </c>
      <c r="G70" s="45">
        <v>10</v>
      </c>
      <c r="H70" s="47"/>
      <c r="I70" s="45"/>
      <c r="J70" s="48">
        <f t="shared" si="6"/>
        <v>0</v>
      </c>
      <c r="K70" s="49">
        <f t="shared" si="7"/>
        <v>0</v>
      </c>
      <c r="L70" s="49">
        <v>0</v>
      </c>
      <c r="M70" s="50">
        <f t="shared" si="5"/>
        <v>0</v>
      </c>
      <c r="N70" s="50">
        <f t="shared" si="2"/>
        <v>0</v>
      </c>
      <c r="O70" s="49">
        <f t="shared" si="3"/>
        <v>0</v>
      </c>
      <c r="P70" s="51" t="s">
        <v>25</v>
      </c>
      <c r="Q70" s="51" t="s">
        <v>187</v>
      </c>
      <c r="R70" s="52" t="s">
        <v>181</v>
      </c>
      <c r="S70" s="51" t="s">
        <v>101</v>
      </c>
      <c r="T70" s="51"/>
      <c r="U70" s="51" t="s">
        <v>91</v>
      </c>
      <c r="V70" s="51" t="s">
        <v>85</v>
      </c>
      <c r="W70" s="51"/>
      <c r="X70" s="53"/>
    </row>
    <row r="71" spans="2:24" ht="14">
      <c r="B71" s="132"/>
      <c r="C71" s="132"/>
      <c r="D71" s="44"/>
      <c r="E71" s="44"/>
      <c r="F71" s="65" t="s">
        <v>251</v>
      </c>
      <c r="G71" s="45">
        <v>10</v>
      </c>
      <c r="H71" s="47"/>
      <c r="I71" s="45"/>
      <c r="J71" s="48">
        <f t="shared" si="6"/>
        <v>0</v>
      </c>
      <c r="K71" s="49">
        <f t="shared" si="7"/>
        <v>0</v>
      </c>
      <c r="L71" s="49">
        <v>0</v>
      </c>
      <c r="M71" s="50">
        <f t="shared" si="5"/>
        <v>0</v>
      </c>
      <c r="N71" s="50">
        <f t="shared" si="2"/>
        <v>0</v>
      </c>
      <c r="O71" s="49">
        <f t="shared" si="3"/>
        <v>0</v>
      </c>
      <c r="P71" s="51" t="s">
        <v>25</v>
      </c>
      <c r="Q71" s="51" t="s">
        <v>187</v>
      </c>
      <c r="R71" s="52" t="s">
        <v>181</v>
      </c>
      <c r="S71" s="51" t="s">
        <v>111</v>
      </c>
      <c r="T71" s="51"/>
      <c r="U71" s="51" t="s">
        <v>89</v>
      </c>
      <c r="V71" s="51" t="s">
        <v>85</v>
      </c>
      <c r="W71" s="51"/>
      <c r="X71" s="53"/>
    </row>
    <row r="72" spans="2:24" ht="14">
      <c r="B72" s="132"/>
      <c r="C72" s="132"/>
      <c r="D72" s="44"/>
      <c r="E72" s="44"/>
      <c r="F72" s="65" t="s">
        <v>252</v>
      </c>
      <c r="G72" s="45">
        <v>10</v>
      </c>
      <c r="H72" s="47"/>
      <c r="I72" s="45"/>
      <c r="J72" s="48">
        <f t="shared" si="6"/>
        <v>0</v>
      </c>
      <c r="K72" s="49">
        <f t="shared" si="7"/>
        <v>0</v>
      </c>
      <c r="L72" s="49">
        <v>0</v>
      </c>
      <c r="M72" s="50">
        <f t="shared" si="5"/>
        <v>0</v>
      </c>
      <c r="N72" s="50">
        <f t="shared" ref="N72:N107" si="8">M72*$N$6</f>
        <v>0</v>
      </c>
      <c r="O72" s="49">
        <f t="shared" ref="O72:O93" si="9">SUM(J72:L72)*$O$6*$F$6</f>
        <v>0</v>
      </c>
      <c r="P72" s="51" t="s">
        <v>25</v>
      </c>
      <c r="Q72" s="51" t="s">
        <v>187</v>
      </c>
      <c r="R72" s="52" t="s">
        <v>181</v>
      </c>
      <c r="S72" s="51" t="s">
        <v>118</v>
      </c>
      <c r="T72" s="51"/>
      <c r="U72" s="51" t="s">
        <v>89</v>
      </c>
      <c r="V72" s="51" t="s">
        <v>85</v>
      </c>
      <c r="W72" s="51"/>
      <c r="X72" s="53"/>
    </row>
    <row r="73" spans="2:24" ht="14">
      <c r="B73" s="132"/>
      <c r="C73" s="132"/>
      <c r="D73" s="44"/>
      <c r="E73" s="44"/>
      <c r="F73" s="54" t="s">
        <v>244</v>
      </c>
      <c r="G73" s="45">
        <v>10</v>
      </c>
      <c r="H73" s="45"/>
      <c r="I73" s="45"/>
      <c r="J73" s="48">
        <f t="shared" si="6"/>
        <v>0</v>
      </c>
      <c r="K73" s="49">
        <f t="shared" si="7"/>
        <v>0</v>
      </c>
      <c r="L73" s="49">
        <v>0</v>
      </c>
      <c r="M73" s="50">
        <f t="shared" si="5"/>
        <v>0</v>
      </c>
      <c r="N73" s="50">
        <f t="shared" si="8"/>
        <v>0</v>
      </c>
      <c r="O73" s="49">
        <f t="shared" si="9"/>
        <v>0</v>
      </c>
      <c r="P73" s="51" t="s">
        <v>25</v>
      </c>
      <c r="Q73" s="51" t="s">
        <v>187</v>
      </c>
      <c r="R73" s="52" t="s">
        <v>181</v>
      </c>
      <c r="S73" s="51" t="s">
        <v>104</v>
      </c>
      <c r="T73" s="51"/>
      <c r="U73" s="51" t="s">
        <v>91</v>
      </c>
      <c r="V73" s="51" t="s">
        <v>85</v>
      </c>
      <c r="W73" s="51"/>
      <c r="X73" s="53"/>
    </row>
    <row r="74" spans="2:24" ht="14">
      <c r="B74" s="132"/>
      <c r="C74" s="132"/>
      <c r="D74" s="44"/>
      <c r="E74" s="44"/>
      <c r="F74" s="58" t="s">
        <v>210</v>
      </c>
      <c r="G74" s="45">
        <v>10</v>
      </c>
      <c r="H74" s="45"/>
      <c r="I74" s="45"/>
      <c r="J74" s="48">
        <f t="shared" si="6"/>
        <v>0</v>
      </c>
      <c r="K74" s="49">
        <f t="shared" si="7"/>
        <v>0</v>
      </c>
      <c r="L74" s="49">
        <v>0</v>
      </c>
      <c r="M74" s="50">
        <f t="shared" si="5"/>
        <v>0</v>
      </c>
      <c r="N74" s="50">
        <f t="shared" si="8"/>
        <v>0</v>
      </c>
      <c r="O74" s="49">
        <f t="shared" si="9"/>
        <v>0</v>
      </c>
      <c r="P74" s="51" t="s">
        <v>25</v>
      </c>
      <c r="Q74" s="51" t="s">
        <v>187</v>
      </c>
      <c r="R74" s="52" t="s">
        <v>181</v>
      </c>
      <c r="S74" s="51" t="s">
        <v>120</v>
      </c>
      <c r="T74" s="51"/>
      <c r="U74" s="51" t="s">
        <v>91</v>
      </c>
      <c r="V74" s="51" t="s">
        <v>85</v>
      </c>
      <c r="W74" s="51"/>
      <c r="X74" s="53"/>
    </row>
    <row r="75" spans="2:24" ht="14">
      <c r="B75" s="132"/>
      <c r="C75" s="132"/>
      <c r="D75" s="44"/>
      <c r="E75" s="44"/>
      <c r="F75" s="58" t="s">
        <v>253</v>
      </c>
      <c r="G75" s="45">
        <v>10</v>
      </c>
      <c r="H75" s="55"/>
      <c r="I75" s="45"/>
      <c r="J75" s="48">
        <f t="shared" si="6"/>
        <v>0</v>
      </c>
      <c r="K75" s="49">
        <f t="shared" si="7"/>
        <v>0</v>
      </c>
      <c r="L75" s="49">
        <v>0</v>
      </c>
      <c r="M75" s="50">
        <f t="shared" si="5"/>
        <v>0</v>
      </c>
      <c r="N75" s="50">
        <f t="shared" si="8"/>
        <v>0</v>
      </c>
      <c r="O75" s="49">
        <f t="shared" si="9"/>
        <v>0</v>
      </c>
      <c r="P75" s="51" t="s">
        <v>184</v>
      </c>
      <c r="Q75" s="51" t="s">
        <v>187</v>
      </c>
      <c r="R75" s="52" t="s">
        <v>181</v>
      </c>
      <c r="S75" s="51" t="s">
        <v>99</v>
      </c>
      <c r="T75" s="51"/>
      <c r="U75" s="51" t="s">
        <v>91</v>
      </c>
      <c r="V75" s="51" t="s">
        <v>97</v>
      </c>
      <c r="W75" s="51"/>
      <c r="X75" s="53"/>
    </row>
    <row r="76" spans="2:24" ht="14">
      <c r="B76" s="132"/>
      <c r="C76" s="132"/>
      <c r="D76" s="44"/>
      <c r="E76" s="44"/>
      <c r="F76" s="58" t="s">
        <v>191</v>
      </c>
      <c r="G76" s="45">
        <v>10</v>
      </c>
      <c r="H76" s="55"/>
      <c r="I76" s="45"/>
      <c r="J76" s="48">
        <f t="shared" si="6"/>
        <v>0</v>
      </c>
      <c r="K76" s="49">
        <f t="shared" si="7"/>
        <v>0</v>
      </c>
      <c r="L76" s="49">
        <v>0</v>
      </c>
      <c r="M76" s="50">
        <f t="shared" si="5"/>
        <v>0</v>
      </c>
      <c r="N76" s="50">
        <f t="shared" si="8"/>
        <v>0</v>
      </c>
      <c r="O76" s="49">
        <f t="shared" si="9"/>
        <v>0</v>
      </c>
      <c r="P76" s="51" t="s">
        <v>184</v>
      </c>
      <c r="Q76" s="51" t="s">
        <v>187</v>
      </c>
      <c r="R76" s="52" t="s">
        <v>181</v>
      </c>
      <c r="S76" s="51" t="s">
        <v>99</v>
      </c>
      <c r="T76" s="51"/>
      <c r="U76" s="51" t="s">
        <v>91</v>
      </c>
      <c r="V76" s="51" t="s">
        <v>97</v>
      </c>
      <c r="W76" s="51"/>
      <c r="X76" s="53"/>
    </row>
    <row r="77" spans="2:24" ht="14">
      <c r="B77" s="132"/>
      <c r="C77" s="132"/>
      <c r="D77" s="44"/>
      <c r="E77" s="44"/>
      <c r="F77" s="58" t="s">
        <v>254</v>
      </c>
      <c r="G77" s="45">
        <v>10</v>
      </c>
      <c r="H77" s="45"/>
      <c r="I77" s="45"/>
      <c r="J77" s="48">
        <f t="shared" si="6"/>
        <v>0</v>
      </c>
      <c r="K77" s="49">
        <f t="shared" si="7"/>
        <v>0</v>
      </c>
      <c r="L77" s="49">
        <v>0</v>
      </c>
      <c r="M77" s="50">
        <f t="shared" si="5"/>
        <v>0</v>
      </c>
      <c r="N77" s="50">
        <f t="shared" si="8"/>
        <v>0</v>
      </c>
      <c r="O77" s="49">
        <f t="shared" si="9"/>
        <v>0</v>
      </c>
      <c r="P77" s="51" t="s">
        <v>25</v>
      </c>
      <c r="Q77" s="51" t="s">
        <v>187</v>
      </c>
      <c r="R77" s="52" t="s">
        <v>181</v>
      </c>
      <c r="S77" s="51" t="s">
        <v>193</v>
      </c>
      <c r="T77" s="51"/>
      <c r="U77" s="51" t="s">
        <v>193</v>
      </c>
      <c r="V77" s="51"/>
      <c r="W77" s="51"/>
      <c r="X77" s="53"/>
    </row>
    <row r="78" spans="2:24" ht="14">
      <c r="B78" s="132"/>
      <c r="C78" s="132"/>
      <c r="D78" s="44"/>
      <c r="E78" s="44"/>
      <c r="F78" s="58" t="s">
        <v>255</v>
      </c>
      <c r="G78" s="45">
        <v>10</v>
      </c>
      <c r="H78" s="45"/>
      <c r="I78" s="58"/>
      <c r="J78" s="48">
        <f t="shared" si="6"/>
        <v>0</v>
      </c>
      <c r="K78" s="49">
        <f t="shared" si="7"/>
        <v>0</v>
      </c>
      <c r="L78" s="49">
        <v>0</v>
      </c>
      <c r="M78" s="50">
        <f t="shared" si="5"/>
        <v>0</v>
      </c>
      <c r="N78" s="50">
        <f t="shared" si="8"/>
        <v>0</v>
      </c>
      <c r="O78" s="49">
        <f t="shared" si="9"/>
        <v>0</v>
      </c>
      <c r="P78" s="51" t="s">
        <v>25</v>
      </c>
      <c r="Q78" s="51" t="s">
        <v>187</v>
      </c>
      <c r="R78" s="52" t="s">
        <v>181</v>
      </c>
      <c r="S78" s="51" t="s">
        <v>193</v>
      </c>
      <c r="T78" s="51"/>
      <c r="U78" s="51" t="s">
        <v>193</v>
      </c>
      <c r="V78" s="51"/>
      <c r="W78" s="51"/>
      <c r="X78" s="53"/>
    </row>
    <row r="79" spans="2:24" ht="14">
      <c r="B79" s="132"/>
      <c r="C79" s="132"/>
      <c r="D79" s="44"/>
      <c r="E79" s="44"/>
      <c r="F79" s="65" t="s">
        <v>242</v>
      </c>
      <c r="G79" s="45">
        <v>10</v>
      </c>
      <c r="H79" s="47"/>
      <c r="I79" s="45"/>
      <c r="J79" s="48">
        <f t="shared" si="6"/>
        <v>0</v>
      </c>
      <c r="K79" s="49">
        <f t="shared" si="7"/>
        <v>0</v>
      </c>
      <c r="L79" s="49">
        <v>0</v>
      </c>
      <c r="M79" s="50">
        <f t="shared" si="5"/>
        <v>0</v>
      </c>
      <c r="N79" s="50">
        <f t="shared" si="8"/>
        <v>0</v>
      </c>
      <c r="O79" s="49">
        <f t="shared" si="9"/>
        <v>0</v>
      </c>
      <c r="P79" s="51" t="s">
        <v>25</v>
      </c>
      <c r="Q79" s="51" t="s">
        <v>187</v>
      </c>
      <c r="R79" s="52" t="s">
        <v>181</v>
      </c>
      <c r="S79" s="51" t="s">
        <v>132</v>
      </c>
      <c r="T79" s="51"/>
      <c r="U79" s="51" t="s">
        <v>89</v>
      </c>
      <c r="V79" s="51" t="s">
        <v>85</v>
      </c>
      <c r="W79" s="51"/>
      <c r="X79" s="53"/>
    </row>
    <row r="80" spans="2:24" ht="14">
      <c r="B80" s="132"/>
      <c r="C80" s="132"/>
      <c r="D80" s="44"/>
      <c r="E80" s="44"/>
      <c r="F80" s="65" t="s">
        <v>243</v>
      </c>
      <c r="G80" s="45">
        <v>10</v>
      </c>
      <c r="H80" s="47"/>
      <c r="I80" s="45"/>
      <c r="J80" s="48">
        <f t="shared" si="6"/>
        <v>0</v>
      </c>
      <c r="K80" s="49">
        <f t="shared" si="7"/>
        <v>0</v>
      </c>
      <c r="L80" s="49">
        <v>0</v>
      </c>
      <c r="M80" s="50">
        <f t="shared" si="5"/>
        <v>0</v>
      </c>
      <c r="N80" s="50">
        <f t="shared" si="8"/>
        <v>0</v>
      </c>
      <c r="O80" s="49">
        <f t="shared" si="9"/>
        <v>0</v>
      </c>
      <c r="P80" s="51" t="s">
        <v>25</v>
      </c>
      <c r="Q80" s="51" t="s">
        <v>187</v>
      </c>
      <c r="R80" s="52" t="s">
        <v>181</v>
      </c>
      <c r="S80" s="51" t="s">
        <v>112</v>
      </c>
      <c r="T80" s="51"/>
      <c r="U80" s="51" t="s">
        <v>89</v>
      </c>
      <c r="V80" s="51" t="s">
        <v>85</v>
      </c>
      <c r="W80" s="51"/>
      <c r="X80" s="53"/>
    </row>
    <row r="81" spans="2:24" ht="14">
      <c r="B81" s="132"/>
      <c r="C81" s="132"/>
      <c r="D81" s="44"/>
      <c r="E81" s="44"/>
      <c r="F81" s="66" t="s">
        <v>207</v>
      </c>
      <c r="G81" s="45">
        <v>10</v>
      </c>
      <c r="H81" s="47"/>
      <c r="I81" s="45"/>
      <c r="J81" s="48">
        <f t="shared" si="6"/>
        <v>0</v>
      </c>
      <c r="K81" s="49">
        <f t="shared" si="7"/>
        <v>0</v>
      </c>
      <c r="L81" s="49">
        <v>0</v>
      </c>
      <c r="M81" s="50">
        <f t="shared" si="5"/>
        <v>0</v>
      </c>
      <c r="N81" s="50">
        <f t="shared" si="8"/>
        <v>0</v>
      </c>
      <c r="O81" s="49">
        <f t="shared" si="9"/>
        <v>0</v>
      </c>
      <c r="P81" s="51" t="s">
        <v>25</v>
      </c>
      <c r="Q81" s="51" t="s">
        <v>187</v>
      </c>
      <c r="R81" s="52" t="s">
        <v>181</v>
      </c>
      <c r="S81" s="51" t="s">
        <v>118</v>
      </c>
      <c r="T81" s="51"/>
      <c r="U81" s="51" t="s">
        <v>89</v>
      </c>
      <c r="V81" s="51" t="s">
        <v>85</v>
      </c>
      <c r="W81" s="51"/>
      <c r="X81" s="53"/>
    </row>
    <row r="82" spans="2:24" ht="14">
      <c r="B82" s="132"/>
      <c r="C82" s="132"/>
      <c r="D82" s="44"/>
      <c r="E82" s="44"/>
      <c r="F82" s="58" t="s">
        <v>256</v>
      </c>
      <c r="G82" s="45">
        <v>10</v>
      </c>
      <c r="H82" s="45"/>
      <c r="I82" s="45"/>
      <c r="J82" s="48">
        <f t="shared" si="6"/>
        <v>0</v>
      </c>
      <c r="K82" s="49">
        <f t="shared" si="7"/>
        <v>0</v>
      </c>
      <c r="L82" s="49">
        <v>0</v>
      </c>
      <c r="M82" s="50">
        <f t="shared" si="5"/>
        <v>0</v>
      </c>
      <c r="N82" s="50">
        <f t="shared" si="8"/>
        <v>0</v>
      </c>
      <c r="O82" s="49">
        <f t="shared" si="9"/>
        <v>0</v>
      </c>
      <c r="P82" s="51" t="s">
        <v>25</v>
      </c>
      <c r="Q82" s="51" t="s">
        <v>187</v>
      </c>
      <c r="R82" s="52" t="s">
        <v>181</v>
      </c>
      <c r="S82" s="51" t="s">
        <v>105</v>
      </c>
      <c r="T82" s="51"/>
      <c r="U82" s="51" t="s">
        <v>91</v>
      </c>
      <c r="V82" s="51" t="s">
        <v>85</v>
      </c>
      <c r="W82" s="51"/>
      <c r="X82" s="53"/>
    </row>
    <row r="83" spans="2:24" ht="14">
      <c r="B83" s="132"/>
      <c r="C83" s="132"/>
      <c r="D83" s="44"/>
      <c r="E83" s="44"/>
      <c r="F83" s="58" t="s">
        <v>257</v>
      </c>
      <c r="G83" s="45">
        <v>10</v>
      </c>
      <c r="H83" s="45"/>
      <c r="I83" s="45"/>
      <c r="J83" s="48">
        <f t="shared" si="6"/>
        <v>0</v>
      </c>
      <c r="K83" s="49">
        <f t="shared" si="7"/>
        <v>0</v>
      </c>
      <c r="L83" s="49">
        <v>0</v>
      </c>
      <c r="M83" s="50">
        <f t="shared" si="5"/>
        <v>0</v>
      </c>
      <c r="N83" s="50">
        <f t="shared" si="8"/>
        <v>0</v>
      </c>
      <c r="O83" s="49">
        <f t="shared" si="9"/>
        <v>0</v>
      </c>
      <c r="P83" s="51" t="s">
        <v>25</v>
      </c>
      <c r="Q83" s="51" t="s">
        <v>187</v>
      </c>
      <c r="R83" s="52" t="s">
        <v>181</v>
      </c>
      <c r="S83" s="51" t="s">
        <v>120</v>
      </c>
      <c r="T83" s="51"/>
      <c r="U83" s="51" t="s">
        <v>91</v>
      </c>
      <c r="V83" s="51" t="s">
        <v>85</v>
      </c>
      <c r="W83" s="51"/>
      <c r="X83" s="53"/>
    </row>
    <row r="84" spans="2:24" ht="14">
      <c r="B84" s="132"/>
      <c r="C84" s="132"/>
      <c r="D84" s="44"/>
      <c r="E84" s="44"/>
      <c r="F84" s="58" t="s">
        <v>226</v>
      </c>
      <c r="G84" s="45">
        <v>10</v>
      </c>
      <c r="H84" s="55"/>
      <c r="I84" s="45"/>
      <c r="J84" s="48">
        <f t="shared" si="6"/>
        <v>0</v>
      </c>
      <c r="K84" s="49">
        <f t="shared" si="7"/>
        <v>0</v>
      </c>
      <c r="L84" s="49">
        <v>0</v>
      </c>
      <c r="M84" s="50">
        <f t="shared" si="5"/>
        <v>0</v>
      </c>
      <c r="N84" s="50">
        <f t="shared" si="8"/>
        <v>0</v>
      </c>
      <c r="O84" s="49">
        <f t="shared" si="9"/>
        <v>0</v>
      </c>
      <c r="P84" s="51" t="s">
        <v>25</v>
      </c>
      <c r="Q84" s="51" t="s">
        <v>187</v>
      </c>
      <c r="R84" s="52" t="s">
        <v>181</v>
      </c>
      <c r="S84" s="51" t="s">
        <v>106</v>
      </c>
      <c r="T84" s="51"/>
      <c r="U84" s="51" t="s">
        <v>91</v>
      </c>
      <c r="V84" s="51" t="s">
        <v>97</v>
      </c>
      <c r="W84" s="51"/>
      <c r="X84" s="53"/>
    </row>
    <row r="85" spans="2:24" ht="28">
      <c r="B85" s="132"/>
      <c r="C85" s="132"/>
      <c r="D85" s="44"/>
      <c r="E85" s="44"/>
      <c r="F85" s="62" t="s">
        <v>212</v>
      </c>
      <c r="G85" s="45">
        <v>10</v>
      </c>
      <c r="H85" s="47"/>
      <c r="I85" s="47"/>
      <c r="J85" s="48">
        <f t="shared" si="6"/>
        <v>0</v>
      </c>
      <c r="K85" s="49">
        <f t="shared" si="7"/>
        <v>0</v>
      </c>
      <c r="L85" s="49">
        <v>0</v>
      </c>
      <c r="M85" s="50">
        <f t="shared" ref="M85:M96" si="10">SUM(J85:L85)</f>
        <v>0</v>
      </c>
      <c r="N85" s="50">
        <f t="shared" si="8"/>
        <v>0</v>
      </c>
      <c r="O85" s="49">
        <f t="shared" si="9"/>
        <v>0</v>
      </c>
      <c r="P85" s="51" t="s">
        <v>27</v>
      </c>
      <c r="Q85" s="51" t="s">
        <v>187</v>
      </c>
      <c r="R85" s="52" t="s">
        <v>181</v>
      </c>
      <c r="S85" s="51" t="s">
        <v>108</v>
      </c>
      <c r="T85" s="51"/>
      <c r="U85" s="51" t="s">
        <v>91</v>
      </c>
      <c r="V85" s="51" t="s">
        <v>27</v>
      </c>
      <c r="W85" s="51" t="s">
        <v>213</v>
      </c>
      <c r="X85" s="53"/>
    </row>
    <row r="86" spans="2:24" ht="14">
      <c r="B86" s="132"/>
      <c r="C86" s="132"/>
      <c r="D86" s="44"/>
      <c r="E86" s="44"/>
      <c r="F86" s="58" t="s">
        <v>191</v>
      </c>
      <c r="G86" s="45">
        <v>10</v>
      </c>
      <c r="H86" s="55"/>
      <c r="I86" s="45"/>
      <c r="J86" s="48">
        <f t="shared" ref="J86:J96" si="11">H86*1/(ROUNDUP($K$6/G86,0))</f>
        <v>0</v>
      </c>
      <c r="K86" s="49">
        <f t="shared" ref="K86:K96" si="12">H86*(ROUNDUP($K$6/G86,0)-1)/(ROUNDUP($K$6/G86,0))</f>
        <v>0</v>
      </c>
      <c r="L86" s="49">
        <v>0</v>
      </c>
      <c r="M86" s="50">
        <f t="shared" si="10"/>
        <v>0</v>
      </c>
      <c r="N86" s="50">
        <f t="shared" si="8"/>
        <v>0</v>
      </c>
      <c r="O86" s="49">
        <f t="shared" si="9"/>
        <v>0</v>
      </c>
      <c r="P86" s="51" t="s">
        <v>25</v>
      </c>
      <c r="Q86" s="51" t="s">
        <v>187</v>
      </c>
      <c r="R86" s="52" t="s">
        <v>181</v>
      </c>
      <c r="S86" s="51" t="s">
        <v>106</v>
      </c>
      <c r="T86" s="51"/>
      <c r="U86" s="51" t="s">
        <v>91</v>
      </c>
      <c r="V86" s="51" t="s">
        <v>97</v>
      </c>
      <c r="W86" s="51"/>
      <c r="X86" s="53"/>
    </row>
    <row r="87" spans="2:24" ht="14">
      <c r="B87" s="132"/>
      <c r="C87" s="132"/>
      <c r="D87" s="44"/>
      <c r="E87" s="44"/>
      <c r="F87" s="58" t="s">
        <v>246</v>
      </c>
      <c r="G87" s="45">
        <v>10</v>
      </c>
      <c r="H87" s="55"/>
      <c r="I87" s="47"/>
      <c r="J87" s="48">
        <f t="shared" si="11"/>
        <v>0</v>
      </c>
      <c r="K87" s="49">
        <f t="shared" si="12"/>
        <v>0</v>
      </c>
      <c r="L87" s="49">
        <v>0</v>
      </c>
      <c r="M87" s="50">
        <f t="shared" si="10"/>
        <v>0</v>
      </c>
      <c r="N87" s="50">
        <f t="shared" si="8"/>
        <v>0</v>
      </c>
      <c r="O87" s="49">
        <f t="shared" si="9"/>
        <v>0</v>
      </c>
      <c r="P87" s="51" t="s">
        <v>25</v>
      </c>
      <c r="Q87" s="51" t="s">
        <v>187</v>
      </c>
      <c r="R87" s="52" t="s">
        <v>181</v>
      </c>
      <c r="S87" s="51" t="s">
        <v>193</v>
      </c>
      <c r="T87" s="51"/>
      <c r="U87" s="51" t="s">
        <v>193</v>
      </c>
      <c r="V87" s="51"/>
      <c r="W87" s="51"/>
      <c r="X87" s="53"/>
    </row>
    <row r="88" spans="2:24" ht="14">
      <c r="B88" s="132"/>
      <c r="C88" s="132"/>
      <c r="D88" s="44"/>
      <c r="E88" s="44"/>
      <c r="F88" s="58" t="s">
        <v>247</v>
      </c>
      <c r="G88" s="45">
        <v>10</v>
      </c>
      <c r="H88" s="55"/>
      <c r="I88" s="47"/>
      <c r="J88" s="48">
        <f t="shared" si="11"/>
        <v>0</v>
      </c>
      <c r="K88" s="49">
        <f t="shared" si="12"/>
        <v>0</v>
      </c>
      <c r="L88" s="49">
        <v>0</v>
      </c>
      <c r="M88" s="50">
        <f t="shared" si="10"/>
        <v>0</v>
      </c>
      <c r="N88" s="50">
        <f t="shared" si="8"/>
        <v>0</v>
      </c>
      <c r="O88" s="49">
        <f t="shared" si="9"/>
        <v>0</v>
      </c>
      <c r="P88" s="51" t="s">
        <v>25</v>
      </c>
      <c r="Q88" s="51" t="s">
        <v>187</v>
      </c>
      <c r="R88" s="52" t="s">
        <v>181</v>
      </c>
      <c r="S88" s="51" t="s">
        <v>193</v>
      </c>
      <c r="T88" s="51"/>
      <c r="U88" s="51" t="s">
        <v>193</v>
      </c>
      <c r="V88" s="51"/>
      <c r="W88" s="51"/>
      <c r="X88" s="53"/>
    </row>
    <row r="89" spans="2:24" ht="14">
      <c r="B89" s="132"/>
      <c r="C89" s="132"/>
      <c r="D89" s="44"/>
      <c r="E89" s="44"/>
      <c r="F89" s="58" t="s">
        <v>248</v>
      </c>
      <c r="G89" s="45">
        <v>10</v>
      </c>
      <c r="H89" s="55"/>
      <c r="I89" s="47"/>
      <c r="J89" s="48">
        <f t="shared" si="11"/>
        <v>0</v>
      </c>
      <c r="K89" s="49">
        <f t="shared" si="12"/>
        <v>0</v>
      </c>
      <c r="L89" s="49">
        <v>0</v>
      </c>
      <c r="M89" s="50">
        <f t="shared" si="10"/>
        <v>0</v>
      </c>
      <c r="N89" s="50">
        <f t="shared" si="8"/>
        <v>0</v>
      </c>
      <c r="O89" s="49">
        <f t="shared" si="9"/>
        <v>0</v>
      </c>
      <c r="P89" s="51" t="s">
        <v>25</v>
      </c>
      <c r="Q89" s="51" t="s">
        <v>187</v>
      </c>
      <c r="R89" s="52" t="s">
        <v>181</v>
      </c>
      <c r="S89" s="51" t="s">
        <v>193</v>
      </c>
      <c r="T89" s="51"/>
      <c r="U89" s="51" t="s">
        <v>193</v>
      </c>
      <c r="V89" s="51"/>
      <c r="W89" s="51"/>
      <c r="X89" s="53"/>
    </row>
    <row r="90" spans="2:24" ht="14">
      <c r="B90" s="132"/>
      <c r="C90" s="132"/>
      <c r="D90" s="44"/>
      <c r="E90" s="44"/>
      <c r="F90" s="46" t="s">
        <v>258</v>
      </c>
      <c r="G90" s="45">
        <v>10</v>
      </c>
      <c r="H90" s="47"/>
      <c r="I90" s="45"/>
      <c r="J90" s="48">
        <f t="shared" si="11"/>
        <v>0</v>
      </c>
      <c r="K90" s="49">
        <f t="shared" si="12"/>
        <v>0</v>
      </c>
      <c r="L90" s="49">
        <v>0</v>
      </c>
      <c r="M90" s="50">
        <f t="shared" si="10"/>
        <v>0</v>
      </c>
      <c r="N90" s="50">
        <f t="shared" si="8"/>
        <v>0</v>
      </c>
      <c r="O90" s="49">
        <f t="shared" si="9"/>
        <v>0</v>
      </c>
      <c r="P90" s="51" t="s">
        <v>259</v>
      </c>
      <c r="Q90" s="51" t="s">
        <v>187</v>
      </c>
      <c r="R90" s="52" t="s">
        <v>181</v>
      </c>
      <c r="S90" s="51" t="s">
        <v>131</v>
      </c>
      <c r="T90" s="51"/>
      <c r="U90" s="51" t="s">
        <v>89</v>
      </c>
      <c r="V90" s="51" t="s">
        <v>93</v>
      </c>
      <c r="W90" s="51" t="s">
        <v>260</v>
      </c>
      <c r="X90" s="53"/>
    </row>
    <row r="91" spans="2:24" ht="14">
      <c r="B91" s="132"/>
      <c r="C91" s="132"/>
      <c r="D91" s="44"/>
      <c r="E91" s="44"/>
      <c r="F91" s="54" t="s">
        <v>261</v>
      </c>
      <c r="G91" s="45">
        <v>10</v>
      </c>
      <c r="H91" s="47"/>
      <c r="I91" s="45"/>
      <c r="J91" s="48">
        <f t="shared" si="11"/>
        <v>0</v>
      </c>
      <c r="K91" s="49">
        <f t="shared" si="12"/>
        <v>0</v>
      </c>
      <c r="L91" s="49">
        <v>0</v>
      </c>
      <c r="M91" s="50">
        <f t="shared" si="10"/>
        <v>0</v>
      </c>
      <c r="N91" s="50">
        <f t="shared" si="8"/>
        <v>0</v>
      </c>
      <c r="O91" s="49">
        <f t="shared" si="9"/>
        <v>0</v>
      </c>
      <c r="P91" s="51" t="s">
        <v>25</v>
      </c>
      <c r="Q91" s="51" t="s">
        <v>187</v>
      </c>
      <c r="R91" s="52" t="s">
        <v>181</v>
      </c>
      <c r="S91" s="67" t="s">
        <v>81</v>
      </c>
      <c r="T91" s="67"/>
      <c r="U91" s="51"/>
      <c r="V91" s="51"/>
      <c r="W91" s="51"/>
      <c r="X91" s="53"/>
    </row>
    <row r="92" spans="2:24" ht="14">
      <c r="B92" s="132"/>
      <c r="C92" s="132"/>
      <c r="D92" s="44"/>
      <c r="E92" s="44"/>
      <c r="F92" s="54" t="s">
        <v>262</v>
      </c>
      <c r="G92" s="45">
        <v>10</v>
      </c>
      <c r="H92" s="47"/>
      <c r="I92" s="45"/>
      <c r="J92" s="48">
        <f t="shared" si="11"/>
        <v>0</v>
      </c>
      <c r="K92" s="49">
        <f t="shared" si="12"/>
        <v>0</v>
      </c>
      <c r="L92" s="49">
        <v>0</v>
      </c>
      <c r="M92" s="50">
        <f t="shared" si="10"/>
        <v>0</v>
      </c>
      <c r="N92" s="50">
        <f t="shared" si="8"/>
        <v>0</v>
      </c>
      <c r="O92" s="49">
        <f t="shared" si="9"/>
        <v>0</v>
      </c>
      <c r="P92" s="51" t="s">
        <v>25</v>
      </c>
      <c r="Q92" s="51" t="s">
        <v>187</v>
      </c>
      <c r="R92" s="52" t="s">
        <v>181</v>
      </c>
      <c r="S92" s="51" t="s">
        <v>126</v>
      </c>
      <c r="T92" s="51"/>
      <c r="U92" s="51" t="s">
        <v>89</v>
      </c>
      <c r="V92" s="51" t="s">
        <v>85</v>
      </c>
      <c r="W92" s="51"/>
      <c r="X92" s="53"/>
    </row>
    <row r="93" spans="2:24" ht="28">
      <c r="B93" s="132"/>
      <c r="C93" s="132"/>
      <c r="D93" s="44"/>
      <c r="E93" s="44"/>
      <c r="F93" s="62" t="s">
        <v>212</v>
      </c>
      <c r="G93" s="45">
        <v>10</v>
      </c>
      <c r="H93" s="47"/>
      <c r="I93" s="47"/>
      <c r="J93" s="48">
        <f t="shared" si="11"/>
        <v>0</v>
      </c>
      <c r="K93" s="49">
        <f t="shared" si="12"/>
        <v>0</v>
      </c>
      <c r="L93" s="49">
        <v>0</v>
      </c>
      <c r="M93" s="50">
        <f t="shared" si="10"/>
        <v>0</v>
      </c>
      <c r="N93" s="50">
        <f t="shared" si="8"/>
        <v>0</v>
      </c>
      <c r="O93" s="49">
        <f t="shared" si="9"/>
        <v>0</v>
      </c>
      <c r="P93" s="51" t="s">
        <v>27</v>
      </c>
      <c r="Q93" s="51" t="s">
        <v>187</v>
      </c>
      <c r="R93" s="52" t="s">
        <v>181</v>
      </c>
      <c r="S93" s="51" t="s">
        <v>108</v>
      </c>
      <c r="T93" s="51"/>
      <c r="U93" s="51" t="s">
        <v>91</v>
      </c>
      <c r="V93" s="51" t="s">
        <v>27</v>
      </c>
      <c r="W93" s="51" t="s">
        <v>263</v>
      </c>
      <c r="X93" s="53"/>
    </row>
    <row r="94" spans="2:24" ht="14">
      <c r="B94" s="132"/>
      <c r="C94" s="132"/>
      <c r="D94" s="44"/>
      <c r="E94" s="44"/>
      <c r="F94" s="54" t="s">
        <v>264</v>
      </c>
      <c r="G94" s="45">
        <v>10</v>
      </c>
      <c r="H94" s="55"/>
      <c r="I94" s="45"/>
      <c r="J94" s="48">
        <f t="shared" si="11"/>
        <v>0</v>
      </c>
      <c r="K94" s="49">
        <f t="shared" si="12"/>
        <v>0</v>
      </c>
      <c r="L94" s="49">
        <v>0</v>
      </c>
      <c r="M94" s="50">
        <f t="shared" si="10"/>
        <v>0</v>
      </c>
      <c r="N94" s="50">
        <f t="shared" si="8"/>
        <v>0</v>
      </c>
      <c r="O94" s="49">
        <f>SUM(J94:L94)*$O$6*$F$6</f>
        <v>0</v>
      </c>
      <c r="P94" s="51" t="s">
        <v>184</v>
      </c>
      <c r="Q94" s="51" t="s">
        <v>187</v>
      </c>
      <c r="R94" s="52" t="s">
        <v>181</v>
      </c>
      <c r="S94" s="51" t="s">
        <v>106</v>
      </c>
      <c r="T94" s="51"/>
      <c r="U94" s="51" t="s">
        <v>91</v>
      </c>
      <c r="V94" s="51" t="s">
        <v>97</v>
      </c>
      <c r="W94" s="51"/>
      <c r="X94" s="53"/>
    </row>
    <row r="95" spans="2:24" ht="28">
      <c r="B95" s="132"/>
      <c r="C95" s="132"/>
      <c r="D95" s="44"/>
      <c r="E95" s="44"/>
      <c r="F95" s="54" t="s">
        <v>265</v>
      </c>
      <c r="G95" s="45">
        <v>10</v>
      </c>
      <c r="H95" s="55"/>
      <c r="I95" s="45"/>
      <c r="J95" s="48">
        <f t="shared" si="11"/>
        <v>0</v>
      </c>
      <c r="K95" s="49">
        <f t="shared" si="12"/>
        <v>0</v>
      </c>
      <c r="L95" s="49">
        <v>0</v>
      </c>
      <c r="M95" s="50">
        <f t="shared" si="10"/>
        <v>0</v>
      </c>
      <c r="N95" s="50">
        <f t="shared" si="8"/>
        <v>0</v>
      </c>
      <c r="O95" s="49">
        <f>SUM(J95:L95)*$O$6*$F$6</f>
        <v>0</v>
      </c>
      <c r="P95" s="51" t="s">
        <v>25</v>
      </c>
      <c r="Q95" s="51" t="s">
        <v>187</v>
      </c>
      <c r="R95" s="52" t="s">
        <v>181</v>
      </c>
      <c r="S95" s="51" t="s">
        <v>109</v>
      </c>
      <c r="T95" s="51"/>
      <c r="U95" s="51" t="s">
        <v>89</v>
      </c>
      <c r="V95" s="51" t="s">
        <v>85</v>
      </c>
      <c r="W95" s="51" t="s">
        <v>266</v>
      </c>
      <c r="X95" s="53"/>
    </row>
    <row r="96" spans="2:24" ht="28">
      <c r="B96" s="132"/>
      <c r="C96" s="133"/>
      <c r="D96" s="44"/>
      <c r="E96" s="44"/>
      <c r="F96" s="54" t="s">
        <v>267</v>
      </c>
      <c r="G96" s="45">
        <v>10</v>
      </c>
      <c r="H96" s="55"/>
      <c r="I96" s="47"/>
      <c r="J96" s="48">
        <f t="shared" si="11"/>
        <v>0</v>
      </c>
      <c r="K96" s="49">
        <f t="shared" si="12"/>
        <v>0</v>
      </c>
      <c r="L96" s="49">
        <v>0</v>
      </c>
      <c r="M96" s="50">
        <f t="shared" si="10"/>
        <v>0</v>
      </c>
      <c r="N96" s="50">
        <f t="shared" si="8"/>
        <v>0</v>
      </c>
      <c r="O96" s="49">
        <f>SUM(J96:L96)*$O$6*$F$6</f>
        <v>0</v>
      </c>
      <c r="P96" s="51" t="s">
        <v>25</v>
      </c>
      <c r="Q96" s="51" t="s">
        <v>187</v>
      </c>
      <c r="R96" s="52" t="s">
        <v>181</v>
      </c>
      <c r="S96" s="51" t="s">
        <v>127</v>
      </c>
      <c r="T96" s="51"/>
      <c r="U96" s="51" t="s">
        <v>89</v>
      </c>
      <c r="V96" s="51" t="s">
        <v>85</v>
      </c>
      <c r="W96" s="51" t="s">
        <v>266</v>
      </c>
      <c r="X96" s="53"/>
    </row>
    <row r="97" spans="2:23" ht="14">
      <c r="B97" s="132"/>
      <c r="C97" s="131" t="s">
        <v>268</v>
      </c>
      <c r="D97" s="44"/>
      <c r="E97" s="44"/>
      <c r="F97" s="54" t="s">
        <v>269</v>
      </c>
      <c r="G97" s="45"/>
      <c r="H97" s="55"/>
      <c r="I97" s="47"/>
      <c r="J97" s="68"/>
      <c r="K97" s="49"/>
      <c r="L97" s="49"/>
      <c r="M97" s="50">
        <f>M8+M69+M71</f>
        <v>0</v>
      </c>
      <c r="N97" s="50">
        <f t="shared" si="8"/>
        <v>0</v>
      </c>
      <c r="O97" s="49"/>
      <c r="P97" s="51" t="str">
        <f>P8</f>
        <v>kg</v>
      </c>
      <c r="Q97" s="51"/>
      <c r="R97" s="52"/>
      <c r="S97" s="51" t="s">
        <v>111</v>
      </c>
      <c r="T97" s="51"/>
      <c r="U97" s="51" t="s">
        <v>89</v>
      </c>
      <c r="V97" s="51" t="s">
        <v>85</v>
      </c>
      <c r="W97" s="51"/>
    </row>
    <row r="98" spans="2:23" ht="28">
      <c r="B98" s="132"/>
      <c r="C98" s="132"/>
      <c r="D98" s="45"/>
      <c r="E98" s="45"/>
      <c r="F98" s="54" t="s">
        <v>270</v>
      </c>
      <c r="G98" s="45"/>
      <c r="H98" s="55"/>
      <c r="I98" s="47"/>
      <c r="J98" s="68"/>
      <c r="K98" s="49"/>
      <c r="L98" s="49"/>
      <c r="M98" s="50">
        <f>M26+M28+M53</f>
        <v>0</v>
      </c>
      <c r="N98" s="50">
        <f t="shared" si="8"/>
        <v>0</v>
      </c>
      <c r="O98" s="49"/>
      <c r="P98" s="51" t="str">
        <f>P53</f>
        <v>kg</v>
      </c>
      <c r="Q98" s="51"/>
      <c r="R98" s="52"/>
      <c r="S98" s="51" t="s">
        <v>134</v>
      </c>
      <c r="T98" s="51"/>
      <c r="U98" s="51" t="s">
        <v>128</v>
      </c>
      <c r="V98" s="51" t="s">
        <v>85</v>
      </c>
      <c r="W98" s="51"/>
    </row>
    <row r="99" spans="2:23" ht="14">
      <c r="B99" s="132"/>
      <c r="C99" s="132"/>
      <c r="D99" s="45"/>
      <c r="E99" s="45"/>
      <c r="F99" s="54" t="s">
        <v>271</v>
      </c>
      <c r="G99" s="45"/>
      <c r="H99" s="55"/>
      <c r="I99" s="47"/>
      <c r="J99" s="68"/>
      <c r="K99" s="49"/>
      <c r="L99" s="49"/>
      <c r="M99" s="50">
        <f>M27+M60+M72+M81</f>
        <v>0</v>
      </c>
      <c r="N99" s="50">
        <f t="shared" si="8"/>
        <v>0</v>
      </c>
      <c r="O99" s="49"/>
      <c r="P99" s="51" t="str">
        <f>P83</f>
        <v>kg</v>
      </c>
      <c r="Q99" s="51"/>
      <c r="R99" s="52"/>
      <c r="S99" s="51" t="s">
        <v>103</v>
      </c>
      <c r="T99" s="51"/>
      <c r="U99" s="51" t="s">
        <v>91</v>
      </c>
      <c r="V99" s="51" t="s">
        <v>85</v>
      </c>
      <c r="W99" s="51"/>
    </row>
    <row r="100" spans="2:23" ht="14">
      <c r="B100" s="132"/>
      <c r="C100" s="132"/>
      <c r="D100" s="45"/>
      <c r="E100" s="45"/>
      <c r="F100" s="54" t="s">
        <v>272</v>
      </c>
      <c r="G100" s="45"/>
      <c r="H100" s="55"/>
      <c r="I100" s="47"/>
      <c r="J100" s="68"/>
      <c r="K100" s="49"/>
      <c r="L100" s="49"/>
      <c r="M100" s="50">
        <f>M31+M63+M84</f>
        <v>0</v>
      </c>
      <c r="N100" s="50">
        <f t="shared" si="8"/>
        <v>0</v>
      </c>
      <c r="O100" s="49"/>
      <c r="P100" s="51" t="str">
        <f>P94</f>
        <v>tkm</v>
      </c>
      <c r="Q100" s="51"/>
      <c r="R100" s="52"/>
      <c r="S100" s="51" t="s">
        <v>106</v>
      </c>
      <c r="T100" s="51"/>
      <c r="U100" s="51" t="s">
        <v>91</v>
      </c>
      <c r="V100" s="51" t="s">
        <v>97</v>
      </c>
      <c r="W100" s="51"/>
    </row>
    <row r="101" spans="2:23" ht="14">
      <c r="B101" s="132"/>
      <c r="C101" s="132"/>
      <c r="D101" s="45"/>
      <c r="E101" s="45"/>
      <c r="F101" s="54" t="s">
        <v>273</v>
      </c>
      <c r="G101" s="45"/>
      <c r="H101" s="55"/>
      <c r="I101" s="47"/>
      <c r="J101" s="68"/>
      <c r="K101" s="49"/>
      <c r="L101" s="49"/>
      <c r="M101" s="50">
        <f>M58+M79</f>
        <v>0</v>
      </c>
      <c r="N101" s="50">
        <f t="shared" si="8"/>
        <v>0</v>
      </c>
      <c r="O101" s="49"/>
      <c r="P101" s="51" t="str">
        <f>P79</f>
        <v>kg</v>
      </c>
      <c r="Q101" s="51"/>
      <c r="R101" s="52"/>
      <c r="S101" s="51" t="s">
        <v>132</v>
      </c>
      <c r="T101" s="51"/>
      <c r="U101" s="51" t="s">
        <v>89</v>
      </c>
      <c r="V101" s="51" t="s">
        <v>85</v>
      </c>
      <c r="W101" s="51"/>
    </row>
    <row r="102" spans="2:23" ht="14">
      <c r="B102" s="132"/>
      <c r="C102" s="132"/>
      <c r="D102" s="45"/>
      <c r="E102" s="45"/>
      <c r="F102" s="54" t="s">
        <v>274</v>
      </c>
      <c r="G102" s="45"/>
      <c r="H102" s="55"/>
      <c r="I102" s="47"/>
      <c r="J102" s="69"/>
      <c r="K102" s="49"/>
      <c r="L102" s="49"/>
      <c r="M102" s="50">
        <f>M59+M80</f>
        <v>0</v>
      </c>
      <c r="N102" s="50">
        <f t="shared" si="8"/>
        <v>0</v>
      </c>
      <c r="O102" s="49"/>
      <c r="P102" s="51" t="str">
        <f>P80</f>
        <v>kg</v>
      </c>
      <c r="Q102" s="51"/>
      <c r="R102" s="52"/>
      <c r="S102" s="51" t="s">
        <v>112</v>
      </c>
      <c r="T102" s="51"/>
      <c r="U102" s="51" t="s">
        <v>89</v>
      </c>
      <c r="V102" s="51" t="s">
        <v>85</v>
      </c>
      <c r="W102" s="51"/>
    </row>
    <row r="103" spans="2:23" ht="14">
      <c r="B103" s="132"/>
      <c r="C103" s="132"/>
      <c r="D103" s="45"/>
      <c r="E103" s="45"/>
      <c r="F103" s="54" t="s">
        <v>275</v>
      </c>
      <c r="G103" s="45"/>
      <c r="H103" s="55"/>
      <c r="I103" s="47"/>
      <c r="J103" s="68"/>
      <c r="K103" s="49"/>
      <c r="L103" s="49"/>
      <c r="M103" s="50">
        <f>M61+M82</f>
        <v>0</v>
      </c>
      <c r="N103" s="50">
        <f t="shared" si="8"/>
        <v>0</v>
      </c>
      <c r="O103" s="49"/>
      <c r="P103" s="51" t="str">
        <f>P82</f>
        <v>kg</v>
      </c>
      <c r="Q103" s="51"/>
      <c r="R103" s="52"/>
      <c r="S103" s="51" t="s">
        <v>105</v>
      </c>
      <c r="T103" s="51"/>
      <c r="U103" s="51" t="s">
        <v>91</v>
      </c>
      <c r="V103" s="51" t="s">
        <v>85</v>
      </c>
      <c r="W103" s="51"/>
    </row>
    <row r="104" spans="2:23" ht="14">
      <c r="B104" s="132"/>
      <c r="C104" s="132"/>
      <c r="D104" s="45"/>
      <c r="E104" s="45"/>
      <c r="F104" s="54" t="s">
        <v>276</v>
      </c>
      <c r="G104" s="45"/>
      <c r="H104" s="55"/>
      <c r="I104" s="47"/>
      <c r="J104" s="68"/>
      <c r="K104" s="49"/>
      <c r="L104" s="49"/>
      <c r="M104" s="50">
        <f>M70+M73+M10</f>
        <v>0</v>
      </c>
      <c r="N104" s="50">
        <f t="shared" si="8"/>
        <v>0</v>
      </c>
      <c r="O104" s="49"/>
      <c r="P104" s="51" t="str">
        <f>P73</f>
        <v>kg</v>
      </c>
      <c r="Q104" s="51"/>
      <c r="R104" s="52"/>
      <c r="S104" s="51" t="s">
        <v>104</v>
      </c>
      <c r="T104" s="51"/>
      <c r="U104" s="51" t="s">
        <v>91</v>
      </c>
      <c r="V104" s="51" t="s">
        <v>85</v>
      </c>
      <c r="W104" s="51"/>
    </row>
    <row r="105" spans="2:23" ht="14">
      <c r="B105" s="132"/>
      <c r="C105" s="132"/>
      <c r="D105" s="45"/>
      <c r="E105" s="45"/>
      <c r="F105" s="54" t="s">
        <v>277</v>
      </c>
      <c r="G105" s="45"/>
      <c r="H105" s="55"/>
      <c r="I105" s="47"/>
      <c r="J105" s="47"/>
      <c r="K105" s="49"/>
      <c r="L105" s="49"/>
      <c r="M105" s="50">
        <f>M12+M13+M18+M43+M44+M32+M45+M64+M85+M93</f>
        <v>0</v>
      </c>
      <c r="N105" s="50">
        <f t="shared" si="8"/>
        <v>0</v>
      </c>
      <c r="O105" s="49"/>
      <c r="P105" s="51" t="s">
        <v>27</v>
      </c>
      <c r="Q105" s="51"/>
      <c r="R105" s="52"/>
      <c r="S105" s="51" t="s">
        <v>129</v>
      </c>
      <c r="T105" s="51"/>
      <c r="U105" s="51" t="s">
        <v>95</v>
      </c>
      <c r="V105" s="51" t="s">
        <v>27</v>
      </c>
      <c r="W105" s="51"/>
    </row>
    <row r="106" spans="2:23" ht="14">
      <c r="B106" s="132"/>
      <c r="C106" s="132"/>
      <c r="D106" s="45"/>
      <c r="E106" s="45"/>
      <c r="F106" s="54" t="s">
        <v>278</v>
      </c>
      <c r="G106" s="45"/>
      <c r="H106" s="55"/>
      <c r="I106" s="47"/>
      <c r="J106" s="48"/>
      <c r="K106" s="49"/>
      <c r="L106" s="49"/>
      <c r="M106" s="50">
        <f>M11+M17+M23+M39+M50+M55</f>
        <v>0</v>
      </c>
      <c r="N106" s="50">
        <f t="shared" si="8"/>
        <v>0</v>
      </c>
      <c r="O106" s="49"/>
      <c r="P106" s="51" t="s">
        <v>184</v>
      </c>
      <c r="Q106" s="51"/>
      <c r="R106" s="52"/>
      <c r="S106" s="51" t="s">
        <v>98</v>
      </c>
      <c r="T106" s="51"/>
      <c r="U106" s="51" t="s">
        <v>91</v>
      </c>
      <c r="V106" s="51" t="s">
        <v>97</v>
      </c>
      <c r="W106" s="51"/>
    </row>
    <row r="107" spans="2:23" ht="14">
      <c r="B107" s="132"/>
      <c r="C107" s="133"/>
      <c r="D107" s="59"/>
      <c r="E107" s="59"/>
      <c r="F107" s="54" t="s">
        <v>279</v>
      </c>
      <c r="G107" s="45"/>
      <c r="H107" s="55"/>
      <c r="I107" s="47"/>
      <c r="J107" s="47"/>
      <c r="K107" s="49"/>
      <c r="L107" s="49"/>
      <c r="M107" s="50">
        <f>M22+M37+M49+M30+M62+M74+M83</f>
        <v>0</v>
      </c>
      <c r="N107" s="50">
        <f t="shared" si="8"/>
        <v>0</v>
      </c>
      <c r="O107" s="49"/>
      <c r="P107" s="51" t="s">
        <v>25</v>
      </c>
      <c r="Q107" s="51"/>
      <c r="R107" s="52"/>
      <c r="S107" s="51" t="s">
        <v>120</v>
      </c>
      <c r="T107" s="51"/>
      <c r="U107" s="51" t="s">
        <v>91</v>
      </c>
      <c r="V107" s="51" t="s">
        <v>85</v>
      </c>
      <c r="W107" s="51"/>
    </row>
    <row r="108" spans="2:23" ht="14">
      <c r="B108" s="132"/>
      <c r="C108" s="70" t="s">
        <v>280</v>
      </c>
      <c r="D108" s="70"/>
      <c r="E108" s="70"/>
      <c r="F108" s="70" t="s">
        <v>281</v>
      </c>
      <c r="G108" s="71"/>
      <c r="H108" s="71"/>
      <c r="I108" s="71"/>
      <c r="J108" s="72"/>
      <c r="K108" s="73"/>
      <c r="L108" s="73"/>
      <c r="M108" s="71">
        <v>1</v>
      </c>
      <c r="N108" s="71"/>
      <c r="O108" s="73"/>
      <c r="P108" s="73" t="s">
        <v>156</v>
      </c>
      <c r="Q108" s="73"/>
      <c r="R108" s="73"/>
      <c r="S108" s="67"/>
      <c r="T108" s="67"/>
      <c r="U108" s="67"/>
      <c r="V108" s="67"/>
      <c r="W108" s="73"/>
    </row>
    <row r="109" spans="2:23" ht="28">
      <c r="B109" s="133"/>
      <c r="C109" s="70" t="s">
        <v>282</v>
      </c>
      <c r="D109" s="70"/>
      <c r="E109" s="70"/>
      <c r="F109" s="73" t="s">
        <v>283</v>
      </c>
      <c r="G109" s="73"/>
      <c r="H109" s="71"/>
      <c r="I109" s="73"/>
      <c r="J109" s="74"/>
      <c r="K109" s="73"/>
      <c r="L109" s="73"/>
      <c r="M109" s="75">
        <f>(32*3.5+3*2.5)*H109</f>
        <v>0</v>
      </c>
      <c r="N109" s="75"/>
      <c r="O109" s="73"/>
      <c r="P109" s="73" t="s">
        <v>42</v>
      </c>
      <c r="Q109" s="73"/>
      <c r="R109" s="73" t="s">
        <v>284</v>
      </c>
      <c r="S109" s="76" t="s">
        <v>88</v>
      </c>
      <c r="T109" s="76"/>
      <c r="U109" s="76" t="s">
        <v>285</v>
      </c>
      <c r="V109" s="76" t="s">
        <v>87</v>
      </c>
      <c r="W109" s="73" t="s">
        <v>286</v>
      </c>
    </row>
    <row r="110" spans="2:23" ht="14">
      <c r="B110" s="131" t="s">
        <v>410</v>
      </c>
      <c r="C110" s="134" t="s">
        <v>173</v>
      </c>
      <c r="D110" s="45"/>
      <c r="E110" s="45"/>
      <c r="F110" s="58" t="s">
        <v>287</v>
      </c>
      <c r="G110" s="45">
        <v>10</v>
      </c>
      <c r="H110" s="45"/>
      <c r="I110" s="47"/>
      <c r="J110" s="48">
        <f t="shared" ref="J110:J155" si="13">H110*1/(ROUNDUP($K$6/G110,0))</f>
        <v>0</v>
      </c>
      <c r="K110" s="49">
        <f t="shared" ref="K110:K155" si="14">H110*(ROUNDUP($K$6/G110,0)-1)/(ROUNDUP($K$6/G110,0))</f>
        <v>0</v>
      </c>
      <c r="L110" s="49">
        <v>0</v>
      </c>
      <c r="M110" s="50">
        <f t="shared" ref="M110:M155" si="15">SUM(J110:L110)</f>
        <v>0</v>
      </c>
      <c r="N110" s="50">
        <f t="shared" ref="N110:N161" si="16">M110*$N$6</f>
        <v>0</v>
      </c>
      <c r="O110" s="49">
        <f>I110*H110*5</f>
        <v>0</v>
      </c>
      <c r="P110" s="51" t="s">
        <v>25</v>
      </c>
      <c r="Q110" s="51" t="s">
        <v>175</v>
      </c>
      <c r="R110" s="51" t="s">
        <v>288</v>
      </c>
      <c r="S110" s="51" t="s">
        <v>132</v>
      </c>
      <c r="T110" s="51"/>
      <c r="U110" s="51" t="s">
        <v>89</v>
      </c>
      <c r="V110" s="51" t="s">
        <v>85</v>
      </c>
      <c r="W110" s="51"/>
    </row>
    <row r="111" spans="2:23" ht="14">
      <c r="B111" s="132"/>
      <c r="C111" s="134"/>
      <c r="D111" s="45"/>
      <c r="E111" s="45"/>
      <c r="F111" s="58" t="s">
        <v>289</v>
      </c>
      <c r="G111" s="45">
        <v>10</v>
      </c>
      <c r="H111" s="45"/>
      <c r="I111" s="47"/>
      <c r="J111" s="48">
        <f t="shared" si="13"/>
        <v>0</v>
      </c>
      <c r="K111" s="49">
        <f t="shared" si="14"/>
        <v>0</v>
      </c>
      <c r="L111" s="49">
        <v>0</v>
      </c>
      <c r="M111" s="50">
        <f t="shared" si="15"/>
        <v>0</v>
      </c>
      <c r="N111" s="50">
        <f t="shared" si="16"/>
        <v>0</v>
      </c>
      <c r="O111" s="49">
        <f>I111*H110*5</f>
        <v>0</v>
      </c>
      <c r="P111" s="51" t="s">
        <v>25</v>
      </c>
      <c r="Q111" s="51" t="s">
        <v>175</v>
      </c>
      <c r="R111" s="51" t="s">
        <v>290</v>
      </c>
      <c r="S111" s="51" t="s">
        <v>111</v>
      </c>
      <c r="T111" s="51"/>
      <c r="U111" s="51" t="s">
        <v>89</v>
      </c>
      <c r="V111" s="51" t="s">
        <v>85</v>
      </c>
      <c r="W111" s="51"/>
    </row>
    <row r="112" spans="2:23" ht="14">
      <c r="B112" s="132"/>
      <c r="C112" s="134"/>
      <c r="D112" s="45"/>
      <c r="E112" s="45"/>
      <c r="F112" s="58" t="s">
        <v>291</v>
      </c>
      <c r="G112" s="45">
        <v>10</v>
      </c>
      <c r="H112" s="45"/>
      <c r="I112" s="47"/>
      <c r="J112" s="48">
        <f t="shared" si="13"/>
        <v>0</v>
      </c>
      <c r="K112" s="49">
        <f t="shared" si="14"/>
        <v>0</v>
      </c>
      <c r="L112" s="49">
        <v>0</v>
      </c>
      <c r="M112" s="50">
        <f t="shared" si="15"/>
        <v>0</v>
      </c>
      <c r="N112" s="50">
        <f t="shared" si="16"/>
        <v>0</v>
      </c>
      <c r="O112" s="49">
        <f>I112*H110*5</f>
        <v>0</v>
      </c>
      <c r="P112" s="51" t="s">
        <v>25</v>
      </c>
      <c r="Q112" s="51" t="s">
        <v>175</v>
      </c>
      <c r="R112" s="51" t="s">
        <v>292</v>
      </c>
      <c r="S112" s="51" t="s">
        <v>118</v>
      </c>
      <c r="T112" s="51"/>
      <c r="U112" s="51" t="s">
        <v>89</v>
      </c>
      <c r="V112" s="51" t="s">
        <v>85</v>
      </c>
      <c r="W112" s="51"/>
    </row>
    <row r="113" spans="2:23" ht="14">
      <c r="B113" s="132"/>
      <c r="C113" s="134"/>
      <c r="D113" s="45"/>
      <c r="E113" s="45"/>
      <c r="F113" s="58" t="s">
        <v>293</v>
      </c>
      <c r="G113" s="45">
        <v>10</v>
      </c>
      <c r="H113" s="45"/>
      <c r="I113" s="47"/>
      <c r="J113" s="48">
        <f t="shared" si="13"/>
        <v>0</v>
      </c>
      <c r="K113" s="49">
        <f t="shared" si="14"/>
        <v>0</v>
      </c>
      <c r="L113" s="49">
        <v>0</v>
      </c>
      <c r="M113" s="50">
        <f t="shared" si="15"/>
        <v>0</v>
      </c>
      <c r="N113" s="50">
        <f t="shared" si="16"/>
        <v>0</v>
      </c>
      <c r="O113" s="49">
        <f>I113*H113*5</f>
        <v>0</v>
      </c>
      <c r="P113" s="51" t="s">
        <v>25</v>
      </c>
      <c r="Q113" s="51" t="s">
        <v>175</v>
      </c>
      <c r="R113" s="51" t="s">
        <v>292</v>
      </c>
      <c r="S113" s="51" t="s">
        <v>118</v>
      </c>
      <c r="T113" s="51"/>
      <c r="U113" s="51" t="s">
        <v>89</v>
      </c>
      <c r="V113" s="51" t="s">
        <v>85</v>
      </c>
      <c r="W113" s="51"/>
    </row>
    <row r="114" spans="2:23" ht="14">
      <c r="B114" s="132"/>
      <c r="C114" s="134"/>
      <c r="D114" s="45"/>
      <c r="E114" s="45"/>
      <c r="F114" s="58" t="s">
        <v>294</v>
      </c>
      <c r="G114" s="45">
        <v>10</v>
      </c>
      <c r="H114" s="45"/>
      <c r="I114" s="47"/>
      <c r="J114" s="48">
        <f t="shared" si="13"/>
        <v>0</v>
      </c>
      <c r="K114" s="49">
        <f t="shared" si="14"/>
        <v>0</v>
      </c>
      <c r="L114" s="49">
        <v>0</v>
      </c>
      <c r="M114" s="50">
        <f t="shared" si="15"/>
        <v>0</v>
      </c>
      <c r="N114" s="50">
        <f t="shared" si="16"/>
        <v>0</v>
      </c>
      <c r="O114" s="49">
        <f>I114*H113*5</f>
        <v>0</v>
      </c>
      <c r="P114" s="51" t="s">
        <v>25</v>
      </c>
      <c r="Q114" s="51" t="s">
        <v>175</v>
      </c>
      <c r="R114" s="51" t="s">
        <v>295</v>
      </c>
      <c r="S114" s="51" t="s">
        <v>126</v>
      </c>
      <c r="T114" s="51"/>
      <c r="U114" s="51" t="s">
        <v>89</v>
      </c>
      <c r="V114" s="51" t="s">
        <v>85</v>
      </c>
      <c r="W114" s="51"/>
    </row>
    <row r="115" spans="2:23" ht="14">
      <c r="B115" s="132"/>
      <c r="C115" s="134"/>
      <c r="D115" s="45"/>
      <c r="E115" s="45"/>
      <c r="F115" s="58" t="s">
        <v>296</v>
      </c>
      <c r="G115" s="45">
        <v>10</v>
      </c>
      <c r="H115" s="45"/>
      <c r="I115" s="47"/>
      <c r="J115" s="48">
        <f t="shared" si="13"/>
        <v>0</v>
      </c>
      <c r="K115" s="49">
        <f t="shared" si="14"/>
        <v>0</v>
      </c>
      <c r="L115" s="49">
        <v>0</v>
      </c>
      <c r="M115" s="50">
        <f t="shared" si="15"/>
        <v>0</v>
      </c>
      <c r="N115" s="50">
        <f t="shared" si="16"/>
        <v>0</v>
      </c>
      <c r="O115" s="49">
        <f t="shared" ref="O115:O129" si="17">I115*H115*5</f>
        <v>0</v>
      </c>
      <c r="P115" s="51" t="s">
        <v>25</v>
      </c>
      <c r="Q115" s="51" t="s">
        <v>175</v>
      </c>
      <c r="R115" s="51" t="s">
        <v>297</v>
      </c>
      <c r="S115" s="51" t="s">
        <v>116</v>
      </c>
      <c r="T115" s="51"/>
      <c r="U115" s="51" t="s">
        <v>89</v>
      </c>
      <c r="V115" s="51" t="s">
        <v>85</v>
      </c>
      <c r="W115" s="51"/>
    </row>
    <row r="116" spans="2:23" ht="14">
      <c r="B116" s="132"/>
      <c r="C116" s="134"/>
      <c r="D116" s="45"/>
      <c r="E116" s="45"/>
      <c r="F116" s="58" t="s">
        <v>298</v>
      </c>
      <c r="G116" s="45">
        <v>10</v>
      </c>
      <c r="H116" s="45"/>
      <c r="I116" s="47"/>
      <c r="J116" s="48">
        <f t="shared" si="13"/>
        <v>0</v>
      </c>
      <c r="K116" s="49">
        <f t="shared" si="14"/>
        <v>0</v>
      </c>
      <c r="L116" s="49">
        <v>0</v>
      </c>
      <c r="M116" s="50">
        <f t="shared" si="15"/>
        <v>0</v>
      </c>
      <c r="N116" s="50">
        <f t="shared" si="16"/>
        <v>0</v>
      </c>
      <c r="O116" s="49">
        <f t="shared" si="17"/>
        <v>0</v>
      </c>
      <c r="P116" s="51" t="s">
        <v>25</v>
      </c>
      <c r="Q116" s="51" t="s">
        <v>175</v>
      </c>
      <c r="R116" s="51" t="s">
        <v>299</v>
      </c>
      <c r="S116" s="51" t="s">
        <v>114</v>
      </c>
      <c r="T116" s="51"/>
      <c r="U116" s="51" t="s">
        <v>89</v>
      </c>
      <c r="V116" s="51" t="s">
        <v>85</v>
      </c>
      <c r="W116" s="51"/>
    </row>
    <row r="117" spans="2:23" ht="14">
      <c r="B117" s="132"/>
      <c r="C117" s="134"/>
      <c r="D117" s="45"/>
      <c r="E117" s="45"/>
      <c r="F117" s="58" t="s">
        <v>300</v>
      </c>
      <c r="G117" s="45">
        <v>10</v>
      </c>
      <c r="H117" s="45"/>
      <c r="I117" s="47"/>
      <c r="J117" s="48">
        <f t="shared" si="13"/>
        <v>0</v>
      </c>
      <c r="K117" s="49">
        <f t="shared" si="14"/>
        <v>0</v>
      </c>
      <c r="L117" s="49">
        <v>0</v>
      </c>
      <c r="M117" s="50">
        <f t="shared" si="15"/>
        <v>0</v>
      </c>
      <c r="N117" s="50">
        <f t="shared" si="16"/>
        <v>0</v>
      </c>
      <c r="O117" s="49">
        <f t="shared" si="17"/>
        <v>0</v>
      </c>
      <c r="P117" s="51" t="s">
        <v>25</v>
      </c>
      <c r="Q117" s="51" t="s">
        <v>175</v>
      </c>
      <c r="R117" s="51" t="s">
        <v>299</v>
      </c>
      <c r="S117" s="51" t="s">
        <v>114</v>
      </c>
      <c r="T117" s="51"/>
      <c r="U117" s="51" t="s">
        <v>89</v>
      </c>
      <c r="V117" s="51" t="s">
        <v>85</v>
      </c>
      <c r="W117" s="51"/>
    </row>
    <row r="118" spans="2:23" ht="14">
      <c r="B118" s="132"/>
      <c r="C118" s="134"/>
      <c r="D118" s="45"/>
      <c r="E118" s="45"/>
      <c r="F118" s="58" t="s">
        <v>301</v>
      </c>
      <c r="G118" s="45">
        <v>10</v>
      </c>
      <c r="H118" s="45"/>
      <c r="I118" s="47"/>
      <c r="J118" s="48">
        <f t="shared" si="13"/>
        <v>0</v>
      </c>
      <c r="K118" s="49">
        <f t="shared" si="14"/>
        <v>0</v>
      </c>
      <c r="L118" s="49">
        <v>0</v>
      </c>
      <c r="M118" s="50">
        <f t="shared" si="15"/>
        <v>0</v>
      </c>
      <c r="N118" s="50">
        <f t="shared" si="16"/>
        <v>0</v>
      </c>
      <c r="O118" s="49">
        <f t="shared" si="17"/>
        <v>0</v>
      </c>
      <c r="P118" s="51" t="s">
        <v>25</v>
      </c>
      <c r="Q118" s="51" t="s">
        <v>175</v>
      </c>
      <c r="R118" s="51" t="s">
        <v>299</v>
      </c>
      <c r="S118" s="51" t="s">
        <v>114</v>
      </c>
      <c r="T118" s="51"/>
      <c r="U118" s="51" t="s">
        <v>89</v>
      </c>
      <c r="V118" s="51" t="s">
        <v>85</v>
      </c>
      <c r="W118" s="51"/>
    </row>
    <row r="119" spans="2:23" ht="14">
      <c r="B119" s="132"/>
      <c r="C119" s="134"/>
      <c r="D119" s="45"/>
      <c r="E119" s="45"/>
      <c r="F119" s="58" t="s">
        <v>302</v>
      </c>
      <c r="G119" s="45">
        <v>10</v>
      </c>
      <c r="H119" s="45"/>
      <c r="I119" s="47"/>
      <c r="J119" s="48">
        <f t="shared" si="13"/>
        <v>0</v>
      </c>
      <c r="K119" s="49">
        <f t="shared" si="14"/>
        <v>0</v>
      </c>
      <c r="L119" s="49">
        <v>0</v>
      </c>
      <c r="M119" s="50">
        <f t="shared" si="15"/>
        <v>0</v>
      </c>
      <c r="N119" s="50">
        <f t="shared" si="16"/>
        <v>0</v>
      </c>
      <c r="O119" s="49">
        <f t="shared" si="17"/>
        <v>0</v>
      </c>
      <c r="P119" s="51" t="s">
        <v>25</v>
      </c>
      <c r="Q119" s="51" t="s">
        <v>175</v>
      </c>
      <c r="R119" s="51" t="s">
        <v>299</v>
      </c>
      <c r="S119" s="51" t="s">
        <v>114</v>
      </c>
      <c r="T119" s="51"/>
      <c r="U119" s="51" t="s">
        <v>89</v>
      </c>
      <c r="V119" s="51" t="s">
        <v>85</v>
      </c>
      <c r="W119" s="51"/>
    </row>
    <row r="120" spans="2:23" ht="14">
      <c r="B120" s="132"/>
      <c r="C120" s="134"/>
      <c r="D120" s="45"/>
      <c r="E120" s="45"/>
      <c r="F120" s="58" t="s">
        <v>303</v>
      </c>
      <c r="G120" s="45">
        <v>10</v>
      </c>
      <c r="H120" s="45"/>
      <c r="I120" s="47"/>
      <c r="J120" s="48">
        <f t="shared" si="13"/>
        <v>0</v>
      </c>
      <c r="K120" s="49">
        <f t="shared" si="14"/>
        <v>0</v>
      </c>
      <c r="L120" s="49">
        <v>0</v>
      </c>
      <c r="M120" s="50">
        <f t="shared" si="15"/>
        <v>0</v>
      </c>
      <c r="N120" s="50">
        <f t="shared" si="16"/>
        <v>0</v>
      </c>
      <c r="O120" s="49">
        <f t="shared" si="17"/>
        <v>0</v>
      </c>
      <c r="P120" s="51" t="s">
        <v>25</v>
      </c>
      <c r="Q120" s="51" t="s">
        <v>175</v>
      </c>
      <c r="R120" s="51" t="s">
        <v>299</v>
      </c>
      <c r="S120" s="51" t="s">
        <v>114</v>
      </c>
      <c r="T120" s="51"/>
      <c r="U120" s="51" t="s">
        <v>89</v>
      </c>
      <c r="V120" s="51" t="s">
        <v>85</v>
      </c>
      <c r="W120" s="51"/>
    </row>
    <row r="121" spans="2:23" ht="14">
      <c r="B121" s="132"/>
      <c r="C121" s="134"/>
      <c r="D121" s="45"/>
      <c r="E121" s="45"/>
      <c r="F121" s="58" t="s">
        <v>304</v>
      </c>
      <c r="G121" s="45">
        <v>10</v>
      </c>
      <c r="H121" s="45"/>
      <c r="I121" s="47"/>
      <c r="J121" s="48">
        <f t="shared" si="13"/>
        <v>0</v>
      </c>
      <c r="K121" s="49">
        <f t="shared" si="14"/>
        <v>0</v>
      </c>
      <c r="L121" s="49">
        <v>0</v>
      </c>
      <c r="M121" s="50">
        <f t="shared" si="15"/>
        <v>0</v>
      </c>
      <c r="N121" s="50">
        <f t="shared" si="16"/>
        <v>0</v>
      </c>
      <c r="O121" s="49">
        <f t="shared" si="17"/>
        <v>0</v>
      </c>
      <c r="P121" s="51" t="s">
        <v>25</v>
      </c>
      <c r="Q121" s="51" t="s">
        <v>175</v>
      </c>
      <c r="R121" s="51" t="s">
        <v>299</v>
      </c>
      <c r="S121" s="51" t="s">
        <v>114</v>
      </c>
      <c r="T121" s="51"/>
      <c r="U121" s="51" t="s">
        <v>89</v>
      </c>
      <c r="V121" s="51" t="s">
        <v>85</v>
      </c>
      <c r="W121" s="51"/>
    </row>
    <row r="122" spans="2:23" ht="14">
      <c r="B122" s="132"/>
      <c r="C122" s="134"/>
      <c r="D122" s="45"/>
      <c r="E122" s="45"/>
      <c r="F122" s="58" t="s">
        <v>305</v>
      </c>
      <c r="G122" s="45">
        <v>10</v>
      </c>
      <c r="H122" s="45"/>
      <c r="I122" s="47"/>
      <c r="J122" s="48">
        <f t="shared" si="13"/>
        <v>0</v>
      </c>
      <c r="K122" s="49">
        <f t="shared" si="14"/>
        <v>0</v>
      </c>
      <c r="L122" s="49">
        <v>0</v>
      </c>
      <c r="M122" s="50">
        <f t="shared" si="15"/>
        <v>0</v>
      </c>
      <c r="N122" s="50">
        <f t="shared" si="16"/>
        <v>0</v>
      </c>
      <c r="O122" s="49">
        <f t="shared" si="17"/>
        <v>0</v>
      </c>
      <c r="P122" s="51" t="s">
        <v>25</v>
      </c>
      <c r="Q122" s="51" t="s">
        <v>175</v>
      </c>
      <c r="R122" s="51" t="s">
        <v>299</v>
      </c>
      <c r="S122" s="51" t="s">
        <v>114</v>
      </c>
      <c r="T122" s="51"/>
      <c r="U122" s="51" t="s">
        <v>89</v>
      </c>
      <c r="V122" s="51" t="s">
        <v>85</v>
      </c>
      <c r="W122" s="51"/>
    </row>
    <row r="123" spans="2:23" ht="14">
      <c r="B123" s="132"/>
      <c r="C123" s="134"/>
      <c r="D123" s="45"/>
      <c r="E123" s="45"/>
      <c r="F123" s="58" t="s">
        <v>306</v>
      </c>
      <c r="G123" s="45">
        <v>10</v>
      </c>
      <c r="H123" s="45"/>
      <c r="I123" s="47"/>
      <c r="J123" s="48">
        <f t="shared" si="13"/>
        <v>0</v>
      </c>
      <c r="K123" s="49">
        <f t="shared" si="14"/>
        <v>0</v>
      </c>
      <c r="L123" s="49">
        <v>0</v>
      </c>
      <c r="M123" s="50">
        <f t="shared" si="15"/>
        <v>0</v>
      </c>
      <c r="N123" s="50">
        <f t="shared" si="16"/>
        <v>0</v>
      </c>
      <c r="O123" s="49">
        <f t="shared" si="17"/>
        <v>0</v>
      </c>
      <c r="P123" s="51" t="s">
        <v>25</v>
      </c>
      <c r="Q123" s="51" t="s">
        <v>175</v>
      </c>
      <c r="R123" s="51" t="s">
        <v>299</v>
      </c>
      <c r="S123" s="51" t="s">
        <v>114</v>
      </c>
      <c r="T123" s="51"/>
      <c r="U123" s="51" t="s">
        <v>89</v>
      </c>
      <c r="V123" s="51" t="s">
        <v>85</v>
      </c>
      <c r="W123" s="51"/>
    </row>
    <row r="124" spans="2:23" ht="14">
      <c r="B124" s="132"/>
      <c r="C124" s="134"/>
      <c r="D124" s="45"/>
      <c r="E124" s="45"/>
      <c r="F124" s="58" t="s">
        <v>307</v>
      </c>
      <c r="G124" s="45">
        <v>10</v>
      </c>
      <c r="H124" s="45"/>
      <c r="I124" s="47"/>
      <c r="J124" s="48">
        <f t="shared" si="13"/>
        <v>0</v>
      </c>
      <c r="K124" s="49">
        <f t="shared" si="14"/>
        <v>0</v>
      </c>
      <c r="L124" s="49">
        <v>0</v>
      </c>
      <c r="M124" s="50">
        <f t="shared" si="15"/>
        <v>0</v>
      </c>
      <c r="N124" s="50">
        <f t="shared" si="16"/>
        <v>0</v>
      </c>
      <c r="O124" s="49">
        <f t="shared" si="17"/>
        <v>0</v>
      </c>
      <c r="P124" s="51" t="s">
        <v>25</v>
      </c>
      <c r="Q124" s="51" t="s">
        <v>175</v>
      </c>
      <c r="R124" s="51" t="s">
        <v>299</v>
      </c>
      <c r="S124" s="51" t="s">
        <v>114</v>
      </c>
      <c r="T124" s="51"/>
      <c r="U124" s="51" t="s">
        <v>89</v>
      </c>
      <c r="V124" s="51" t="s">
        <v>85</v>
      </c>
      <c r="W124" s="51"/>
    </row>
    <row r="125" spans="2:23" ht="14">
      <c r="B125" s="132"/>
      <c r="C125" s="134"/>
      <c r="D125" s="45"/>
      <c r="E125" s="45"/>
      <c r="F125" s="58" t="s">
        <v>308</v>
      </c>
      <c r="G125" s="45">
        <v>10</v>
      </c>
      <c r="H125" s="45"/>
      <c r="I125" s="47"/>
      <c r="J125" s="48">
        <f t="shared" si="13"/>
        <v>0</v>
      </c>
      <c r="K125" s="49">
        <f t="shared" si="14"/>
        <v>0</v>
      </c>
      <c r="L125" s="49">
        <v>0</v>
      </c>
      <c r="M125" s="50">
        <f t="shared" si="15"/>
        <v>0</v>
      </c>
      <c r="N125" s="50">
        <f t="shared" si="16"/>
        <v>0</v>
      </c>
      <c r="O125" s="49">
        <f t="shared" si="17"/>
        <v>0</v>
      </c>
      <c r="P125" s="51" t="s">
        <v>25</v>
      </c>
      <c r="Q125" s="51" t="s">
        <v>175</v>
      </c>
      <c r="R125" s="51" t="s">
        <v>299</v>
      </c>
      <c r="S125" s="51" t="s">
        <v>114</v>
      </c>
      <c r="T125" s="51"/>
      <c r="U125" s="51" t="s">
        <v>89</v>
      </c>
      <c r="V125" s="51" t="s">
        <v>85</v>
      </c>
      <c r="W125" s="51"/>
    </row>
    <row r="126" spans="2:23" ht="14">
      <c r="B126" s="132"/>
      <c r="C126" s="134"/>
      <c r="D126" s="45"/>
      <c r="E126" s="45"/>
      <c r="F126" s="58" t="s">
        <v>309</v>
      </c>
      <c r="G126" s="45">
        <v>10</v>
      </c>
      <c r="H126" s="45"/>
      <c r="I126" s="47"/>
      <c r="J126" s="48">
        <f t="shared" si="13"/>
        <v>0</v>
      </c>
      <c r="K126" s="49">
        <f t="shared" si="14"/>
        <v>0</v>
      </c>
      <c r="L126" s="49">
        <v>0</v>
      </c>
      <c r="M126" s="50">
        <f t="shared" si="15"/>
        <v>0</v>
      </c>
      <c r="N126" s="50">
        <f t="shared" si="16"/>
        <v>0</v>
      </c>
      <c r="O126" s="49">
        <f t="shared" si="17"/>
        <v>0</v>
      </c>
      <c r="P126" s="51" t="s">
        <v>25</v>
      </c>
      <c r="Q126" s="51" t="s">
        <v>175</v>
      </c>
      <c r="R126" s="51" t="s">
        <v>299</v>
      </c>
      <c r="S126" s="51" t="s">
        <v>114</v>
      </c>
      <c r="T126" s="51"/>
      <c r="U126" s="51" t="s">
        <v>89</v>
      </c>
      <c r="V126" s="51" t="s">
        <v>85</v>
      </c>
      <c r="W126" s="51"/>
    </row>
    <row r="127" spans="2:23" ht="14">
      <c r="B127" s="132"/>
      <c r="C127" s="134"/>
      <c r="D127" s="45"/>
      <c r="E127" s="45"/>
      <c r="F127" s="58" t="s">
        <v>310</v>
      </c>
      <c r="G127" s="45">
        <v>10</v>
      </c>
      <c r="H127" s="45"/>
      <c r="I127" s="47"/>
      <c r="J127" s="48">
        <f t="shared" si="13"/>
        <v>0</v>
      </c>
      <c r="K127" s="49">
        <f t="shared" si="14"/>
        <v>0</v>
      </c>
      <c r="L127" s="49">
        <v>0</v>
      </c>
      <c r="M127" s="50">
        <f t="shared" si="15"/>
        <v>0</v>
      </c>
      <c r="N127" s="50">
        <f t="shared" si="16"/>
        <v>0</v>
      </c>
      <c r="O127" s="49">
        <f t="shared" si="17"/>
        <v>0</v>
      </c>
      <c r="P127" s="51" t="s">
        <v>25</v>
      </c>
      <c r="Q127" s="51" t="s">
        <v>175</v>
      </c>
      <c r="R127" s="51" t="s">
        <v>201</v>
      </c>
      <c r="S127" s="51" t="s">
        <v>117</v>
      </c>
      <c r="T127" s="51"/>
      <c r="U127" s="51" t="s">
        <v>89</v>
      </c>
      <c r="V127" s="51" t="s">
        <v>85</v>
      </c>
      <c r="W127" s="51"/>
    </row>
    <row r="128" spans="2:23" ht="14">
      <c r="B128" s="132"/>
      <c r="C128" s="134"/>
      <c r="D128" s="45"/>
      <c r="E128" s="45"/>
      <c r="F128" s="58" t="s">
        <v>311</v>
      </c>
      <c r="G128" s="45">
        <v>10</v>
      </c>
      <c r="H128" s="45"/>
      <c r="I128" s="47"/>
      <c r="J128" s="48">
        <f t="shared" si="13"/>
        <v>0</v>
      </c>
      <c r="K128" s="49">
        <f t="shared" si="14"/>
        <v>0</v>
      </c>
      <c r="L128" s="49">
        <v>0</v>
      </c>
      <c r="M128" s="50">
        <f t="shared" si="15"/>
        <v>0</v>
      </c>
      <c r="N128" s="50">
        <f t="shared" si="16"/>
        <v>0</v>
      </c>
      <c r="O128" s="49">
        <f t="shared" si="17"/>
        <v>0</v>
      </c>
      <c r="P128" s="51" t="s">
        <v>25</v>
      </c>
      <c r="Q128" s="51" t="s">
        <v>175</v>
      </c>
      <c r="R128" s="51" t="s">
        <v>201</v>
      </c>
      <c r="S128" s="51" t="s">
        <v>117</v>
      </c>
      <c r="T128" s="51"/>
      <c r="U128" s="51" t="s">
        <v>89</v>
      </c>
      <c r="V128" s="51" t="s">
        <v>85</v>
      </c>
      <c r="W128" s="51"/>
    </row>
    <row r="129" spans="2:23" ht="14">
      <c r="B129" s="132"/>
      <c r="C129" s="134"/>
      <c r="D129" s="45"/>
      <c r="E129" s="45"/>
      <c r="F129" s="58" t="s">
        <v>312</v>
      </c>
      <c r="G129" s="45">
        <v>10</v>
      </c>
      <c r="H129" s="45"/>
      <c r="I129" s="47"/>
      <c r="J129" s="48">
        <f t="shared" si="13"/>
        <v>0</v>
      </c>
      <c r="K129" s="49">
        <f t="shared" si="14"/>
        <v>0</v>
      </c>
      <c r="L129" s="49">
        <v>0</v>
      </c>
      <c r="M129" s="50">
        <f t="shared" si="15"/>
        <v>0</v>
      </c>
      <c r="N129" s="50">
        <f t="shared" si="16"/>
        <v>0</v>
      </c>
      <c r="O129" s="49">
        <f t="shared" si="17"/>
        <v>0</v>
      </c>
      <c r="P129" s="51" t="s">
        <v>25</v>
      </c>
      <c r="Q129" s="51" t="s">
        <v>175</v>
      </c>
      <c r="R129" s="51" t="s">
        <v>288</v>
      </c>
      <c r="S129" s="51" t="s">
        <v>132</v>
      </c>
      <c r="T129" s="51"/>
      <c r="U129" s="51" t="s">
        <v>89</v>
      </c>
      <c r="V129" s="51" t="s">
        <v>85</v>
      </c>
      <c r="W129" s="51"/>
    </row>
    <row r="130" spans="2:23" ht="14">
      <c r="B130" s="132"/>
      <c r="C130" s="134"/>
      <c r="D130" s="45"/>
      <c r="E130" s="45"/>
      <c r="F130" s="58" t="s">
        <v>313</v>
      </c>
      <c r="G130" s="45">
        <v>10</v>
      </c>
      <c r="H130" s="45"/>
      <c r="I130" s="47"/>
      <c r="J130" s="48">
        <f t="shared" si="13"/>
        <v>0</v>
      </c>
      <c r="K130" s="49">
        <f t="shared" si="14"/>
        <v>0</v>
      </c>
      <c r="L130" s="49">
        <v>0</v>
      </c>
      <c r="M130" s="50">
        <f t="shared" si="15"/>
        <v>0</v>
      </c>
      <c r="N130" s="50">
        <f t="shared" si="16"/>
        <v>0</v>
      </c>
      <c r="O130" s="49">
        <f>I130*H129*5</f>
        <v>0</v>
      </c>
      <c r="P130" s="51" t="s">
        <v>25</v>
      </c>
      <c r="Q130" s="51" t="s">
        <v>175</v>
      </c>
      <c r="R130" s="51" t="s">
        <v>292</v>
      </c>
      <c r="S130" s="51" t="s">
        <v>118</v>
      </c>
      <c r="T130" s="51"/>
      <c r="U130" s="51" t="s">
        <v>89</v>
      </c>
      <c r="V130" s="51" t="s">
        <v>85</v>
      </c>
      <c r="W130" s="51"/>
    </row>
    <row r="131" spans="2:23" ht="14">
      <c r="B131" s="132"/>
      <c r="C131" s="134"/>
      <c r="D131" s="45"/>
      <c r="E131" s="45"/>
      <c r="F131" s="58" t="s">
        <v>314</v>
      </c>
      <c r="G131" s="45">
        <v>10</v>
      </c>
      <c r="H131" s="45"/>
      <c r="I131" s="47"/>
      <c r="J131" s="48">
        <f t="shared" si="13"/>
        <v>0</v>
      </c>
      <c r="K131" s="49">
        <f t="shared" si="14"/>
        <v>0</v>
      </c>
      <c r="L131" s="49">
        <v>0</v>
      </c>
      <c r="M131" s="50">
        <f t="shared" si="15"/>
        <v>0</v>
      </c>
      <c r="N131" s="50">
        <f t="shared" si="16"/>
        <v>0</v>
      </c>
      <c r="O131" s="49">
        <f>I131*H131*5</f>
        <v>0</v>
      </c>
      <c r="P131" s="51" t="s">
        <v>25</v>
      </c>
      <c r="Q131" s="51" t="s">
        <v>175</v>
      </c>
      <c r="R131" s="51" t="s">
        <v>288</v>
      </c>
      <c r="S131" s="51" t="s">
        <v>132</v>
      </c>
      <c r="T131" s="51"/>
      <c r="U131" s="51" t="s">
        <v>89</v>
      </c>
      <c r="V131" s="51" t="s">
        <v>85</v>
      </c>
      <c r="W131" s="51"/>
    </row>
    <row r="132" spans="2:23" ht="14">
      <c r="B132" s="132"/>
      <c r="C132" s="134"/>
      <c r="D132" s="45"/>
      <c r="E132" s="45"/>
      <c r="F132" s="58" t="s">
        <v>315</v>
      </c>
      <c r="G132" s="45">
        <v>10</v>
      </c>
      <c r="H132" s="45"/>
      <c r="I132" s="47"/>
      <c r="J132" s="48">
        <f t="shared" si="13"/>
        <v>0</v>
      </c>
      <c r="K132" s="49">
        <f t="shared" si="14"/>
        <v>0</v>
      </c>
      <c r="L132" s="49">
        <v>0</v>
      </c>
      <c r="M132" s="50">
        <f t="shared" si="15"/>
        <v>0</v>
      </c>
      <c r="N132" s="50">
        <f t="shared" si="16"/>
        <v>0</v>
      </c>
      <c r="O132" s="49">
        <f>I132*H132*5</f>
        <v>0</v>
      </c>
      <c r="P132" s="51" t="s">
        <v>25</v>
      </c>
      <c r="Q132" s="51" t="s">
        <v>175</v>
      </c>
      <c r="R132" s="51" t="s">
        <v>316</v>
      </c>
      <c r="S132" s="51" t="s">
        <v>133</v>
      </c>
      <c r="T132" s="51"/>
      <c r="U132" s="51" t="s">
        <v>89</v>
      </c>
      <c r="V132" s="51" t="s">
        <v>85</v>
      </c>
      <c r="W132" s="51"/>
    </row>
    <row r="133" spans="2:23" ht="14">
      <c r="B133" s="132"/>
      <c r="C133" s="134"/>
      <c r="D133" s="45"/>
      <c r="E133" s="45"/>
      <c r="F133" s="58" t="s">
        <v>317</v>
      </c>
      <c r="G133" s="45">
        <v>10</v>
      </c>
      <c r="H133" s="45"/>
      <c r="I133" s="47"/>
      <c r="J133" s="48">
        <f t="shared" si="13"/>
        <v>0</v>
      </c>
      <c r="K133" s="49">
        <f t="shared" si="14"/>
        <v>0</v>
      </c>
      <c r="L133" s="49">
        <v>0</v>
      </c>
      <c r="M133" s="50">
        <f t="shared" si="15"/>
        <v>0</v>
      </c>
      <c r="N133" s="50">
        <f t="shared" si="16"/>
        <v>0</v>
      </c>
      <c r="O133" s="49">
        <f>I133*H133*5</f>
        <v>0</v>
      </c>
      <c r="P133" s="51" t="s">
        <v>25</v>
      </c>
      <c r="Q133" s="51" t="s">
        <v>175</v>
      </c>
      <c r="R133" s="51" t="s">
        <v>318</v>
      </c>
      <c r="S133" s="51" t="s">
        <v>123</v>
      </c>
      <c r="T133" s="51"/>
      <c r="U133" s="51" t="s">
        <v>91</v>
      </c>
      <c r="V133" s="51" t="s">
        <v>85</v>
      </c>
      <c r="W133" s="51"/>
    </row>
    <row r="134" spans="2:23" ht="14">
      <c r="B134" s="132"/>
      <c r="C134" s="134"/>
      <c r="D134" s="45"/>
      <c r="E134" s="45"/>
      <c r="F134" s="58" t="s">
        <v>319</v>
      </c>
      <c r="G134" s="45">
        <v>10</v>
      </c>
      <c r="H134" s="45"/>
      <c r="I134" s="47"/>
      <c r="J134" s="48">
        <f t="shared" si="13"/>
        <v>0</v>
      </c>
      <c r="K134" s="49">
        <f t="shared" si="14"/>
        <v>0</v>
      </c>
      <c r="L134" s="49">
        <v>0</v>
      </c>
      <c r="M134" s="50">
        <f t="shared" si="15"/>
        <v>0</v>
      </c>
      <c r="N134" s="50">
        <f t="shared" si="16"/>
        <v>0</v>
      </c>
      <c r="O134" s="49">
        <f>H134/1000*1250/1000*5</f>
        <v>0</v>
      </c>
      <c r="P134" s="51" t="s">
        <v>25</v>
      </c>
      <c r="Q134" s="51" t="s">
        <v>175</v>
      </c>
      <c r="R134" s="51" t="s">
        <v>320</v>
      </c>
      <c r="S134" s="51" t="s">
        <v>125</v>
      </c>
      <c r="T134" s="51"/>
      <c r="U134" s="51" t="s">
        <v>91</v>
      </c>
      <c r="V134" s="51" t="s">
        <v>85</v>
      </c>
      <c r="W134" s="51"/>
    </row>
    <row r="135" spans="2:23" ht="14">
      <c r="B135" s="132"/>
      <c r="C135" s="134"/>
      <c r="D135" s="45"/>
      <c r="E135" s="45"/>
      <c r="F135" s="58" t="s">
        <v>321</v>
      </c>
      <c r="G135" s="45">
        <v>10</v>
      </c>
      <c r="H135" s="45"/>
      <c r="I135" s="47"/>
      <c r="J135" s="48">
        <f t="shared" si="13"/>
        <v>0</v>
      </c>
      <c r="K135" s="49">
        <f t="shared" si="14"/>
        <v>0</v>
      </c>
      <c r="L135" s="49">
        <v>0</v>
      </c>
      <c r="M135" s="50">
        <f t="shared" si="15"/>
        <v>0</v>
      </c>
      <c r="N135" s="50">
        <f t="shared" si="16"/>
        <v>0</v>
      </c>
      <c r="O135" s="49">
        <f>H135/1000*0.8*5</f>
        <v>0</v>
      </c>
      <c r="P135" s="51" t="s">
        <v>25</v>
      </c>
      <c r="Q135" s="51" t="s">
        <v>175</v>
      </c>
      <c r="R135" s="51" t="s">
        <v>322</v>
      </c>
      <c r="S135" s="51" t="s">
        <v>113</v>
      </c>
      <c r="T135" s="51"/>
      <c r="U135" s="51" t="s">
        <v>89</v>
      </c>
      <c r="V135" s="51" t="s">
        <v>85</v>
      </c>
      <c r="W135" s="51"/>
    </row>
    <row r="136" spans="2:23" ht="14">
      <c r="B136" s="132"/>
      <c r="C136" s="134" t="s">
        <v>194</v>
      </c>
      <c r="D136" s="45"/>
      <c r="E136" s="45"/>
      <c r="F136" s="58" t="s">
        <v>323</v>
      </c>
      <c r="G136" s="45">
        <v>10</v>
      </c>
      <c r="H136" s="45"/>
      <c r="I136" s="47"/>
      <c r="J136" s="48">
        <f t="shared" si="13"/>
        <v>0</v>
      </c>
      <c r="K136" s="49">
        <f t="shared" si="14"/>
        <v>0</v>
      </c>
      <c r="L136" s="49">
        <v>0</v>
      </c>
      <c r="M136" s="50">
        <f t="shared" si="15"/>
        <v>0</v>
      </c>
      <c r="N136" s="50">
        <f t="shared" si="16"/>
        <v>0</v>
      </c>
      <c r="O136" s="49">
        <f t="shared" ref="O136:O143" si="18">I136*H136*5</f>
        <v>0</v>
      </c>
      <c r="P136" s="51" t="s">
        <v>25</v>
      </c>
      <c r="Q136" s="51" t="s">
        <v>175</v>
      </c>
      <c r="R136" s="51" t="s">
        <v>201</v>
      </c>
      <c r="S136" s="51" t="s">
        <v>117</v>
      </c>
      <c r="T136" s="51"/>
      <c r="U136" s="51" t="s">
        <v>89</v>
      </c>
      <c r="V136" s="51" t="s">
        <v>85</v>
      </c>
      <c r="W136" s="51"/>
    </row>
    <row r="137" spans="2:23" ht="14">
      <c r="B137" s="132"/>
      <c r="C137" s="134"/>
      <c r="D137" s="45"/>
      <c r="E137" s="45"/>
      <c r="F137" s="58" t="s">
        <v>324</v>
      </c>
      <c r="G137" s="45">
        <v>10</v>
      </c>
      <c r="H137" s="45"/>
      <c r="I137" s="47"/>
      <c r="J137" s="48">
        <f t="shared" si="13"/>
        <v>0</v>
      </c>
      <c r="K137" s="49">
        <f t="shared" si="14"/>
        <v>0</v>
      </c>
      <c r="L137" s="49">
        <v>0</v>
      </c>
      <c r="M137" s="50">
        <f t="shared" si="15"/>
        <v>0</v>
      </c>
      <c r="N137" s="50">
        <f t="shared" si="16"/>
        <v>0</v>
      </c>
      <c r="O137" s="49">
        <f t="shared" si="18"/>
        <v>0</v>
      </c>
      <c r="P137" s="51" t="s">
        <v>25</v>
      </c>
      <c r="Q137" s="51" t="s">
        <v>175</v>
      </c>
      <c r="R137" s="51" t="s">
        <v>201</v>
      </c>
      <c r="S137" s="51" t="s">
        <v>117</v>
      </c>
      <c r="T137" s="51"/>
      <c r="U137" s="51" t="s">
        <v>89</v>
      </c>
      <c r="V137" s="51" t="s">
        <v>85</v>
      </c>
      <c r="W137" s="51"/>
    </row>
    <row r="138" spans="2:23" ht="14">
      <c r="B138" s="132"/>
      <c r="C138" s="134"/>
      <c r="D138" s="45"/>
      <c r="E138" s="45"/>
      <c r="F138" s="58" t="s">
        <v>325</v>
      </c>
      <c r="G138" s="45">
        <v>10</v>
      </c>
      <c r="H138" s="45"/>
      <c r="I138" s="47"/>
      <c r="J138" s="48">
        <f t="shared" si="13"/>
        <v>0</v>
      </c>
      <c r="K138" s="49">
        <f t="shared" si="14"/>
        <v>0</v>
      </c>
      <c r="L138" s="49">
        <v>0</v>
      </c>
      <c r="M138" s="50">
        <f t="shared" si="15"/>
        <v>0</v>
      </c>
      <c r="N138" s="50">
        <f t="shared" si="16"/>
        <v>0</v>
      </c>
      <c r="O138" s="49">
        <f t="shared" si="18"/>
        <v>0</v>
      </c>
      <c r="P138" s="51" t="s">
        <v>25</v>
      </c>
      <c r="Q138" s="51" t="s">
        <v>175</v>
      </c>
      <c r="R138" s="51" t="s">
        <v>201</v>
      </c>
      <c r="S138" s="51" t="s">
        <v>117</v>
      </c>
      <c r="T138" s="51"/>
      <c r="U138" s="51" t="s">
        <v>89</v>
      </c>
      <c r="V138" s="51" t="s">
        <v>85</v>
      </c>
      <c r="W138" s="51"/>
    </row>
    <row r="139" spans="2:23" ht="14">
      <c r="B139" s="132"/>
      <c r="C139" s="134"/>
      <c r="D139" s="45"/>
      <c r="E139" s="45"/>
      <c r="F139" s="58" t="s">
        <v>326</v>
      </c>
      <c r="G139" s="45">
        <v>10</v>
      </c>
      <c r="H139" s="45"/>
      <c r="I139" s="47"/>
      <c r="J139" s="48">
        <f t="shared" si="13"/>
        <v>0</v>
      </c>
      <c r="K139" s="49">
        <f t="shared" si="14"/>
        <v>0</v>
      </c>
      <c r="L139" s="49">
        <v>0</v>
      </c>
      <c r="M139" s="50">
        <f t="shared" si="15"/>
        <v>0</v>
      </c>
      <c r="N139" s="50">
        <f t="shared" si="16"/>
        <v>0</v>
      </c>
      <c r="O139" s="49">
        <f t="shared" si="18"/>
        <v>0</v>
      </c>
      <c r="P139" s="51" t="s">
        <v>25</v>
      </c>
      <c r="Q139" s="51" t="s">
        <v>175</v>
      </c>
      <c r="R139" s="51" t="s">
        <v>201</v>
      </c>
      <c r="S139" s="51" t="s">
        <v>117</v>
      </c>
      <c r="T139" s="51"/>
      <c r="U139" s="51" t="s">
        <v>89</v>
      </c>
      <c r="V139" s="51" t="s">
        <v>85</v>
      </c>
      <c r="W139" s="51"/>
    </row>
    <row r="140" spans="2:23" ht="14">
      <c r="B140" s="132"/>
      <c r="C140" s="134"/>
      <c r="D140" s="45"/>
      <c r="E140" s="45"/>
      <c r="F140" s="58" t="s">
        <v>327</v>
      </c>
      <c r="G140" s="45">
        <v>10</v>
      </c>
      <c r="H140" s="45"/>
      <c r="I140" s="47"/>
      <c r="J140" s="48">
        <f t="shared" si="13"/>
        <v>0</v>
      </c>
      <c r="K140" s="49">
        <f t="shared" si="14"/>
        <v>0</v>
      </c>
      <c r="L140" s="49">
        <v>0</v>
      </c>
      <c r="M140" s="50">
        <f t="shared" si="15"/>
        <v>0</v>
      </c>
      <c r="N140" s="50">
        <f t="shared" si="16"/>
        <v>0</v>
      </c>
      <c r="O140" s="49">
        <f t="shared" si="18"/>
        <v>0</v>
      </c>
      <c r="P140" s="51" t="s">
        <v>25</v>
      </c>
      <c r="Q140" s="51" t="s">
        <v>175</v>
      </c>
      <c r="R140" s="51" t="s">
        <v>201</v>
      </c>
      <c r="S140" s="51" t="s">
        <v>117</v>
      </c>
      <c r="T140" s="51"/>
      <c r="U140" s="51" t="s">
        <v>89</v>
      </c>
      <c r="V140" s="51" t="s">
        <v>85</v>
      </c>
      <c r="W140" s="51"/>
    </row>
    <row r="141" spans="2:23" ht="14">
      <c r="B141" s="132"/>
      <c r="C141" s="134"/>
      <c r="D141" s="45"/>
      <c r="E141" s="45"/>
      <c r="F141" s="58" t="s">
        <v>328</v>
      </c>
      <c r="G141" s="45">
        <v>10</v>
      </c>
      <c r="H141" s="45"/>
      <c r="I141" s="47"/>
      <c r="J141" s="48">
        <f t="shared" si="13"/>
        <v>0</v>
      </c>
      <c r="K141" s="49">
        <f t="shared" si="14"/>
        <v>0</v>
      </c>
      <c r="L141" s="49">
        <v>0</v>
      </c>
      <c r="M141" s="50">
        <f t="shared" si="15"/>
        <v>0</v>
      </c>
      <c r="N141" s="50">
        <f t="shared" si="16"/>
        <v>0</v>
      </c>
      <c r="O141" s="49">
        <f t="shared" si="18"/>
        <v>0</v>
      </c>
      <c r="P141" s="51" t="s">
        <v>25</v>
      </c>
      <c r="Q141" s="51" t="s">
        <v>175</v>
      </c>
      <c r="R141" s="51" t="s">
        <v>299</v>
      </c>
      <c r="S141" s="51" t="s">
        <v>114</v>
      </c>
      <c r="T141" s="51"/>
      <c r="U141" s="51" t="s">
        <v>89</v>
      </c>
      <c r="V141" s="51" t="s">
        <v>85</v>
      </c>
      <c r="W141" s="51"/>
    </row>
    <row r="142" spans="2:23" ht="14">
      <c r="B142" s="132"/>
      <c r="C142" s="134"/>
      <c r="D142" s="45"/>
      <c r="E142" s="45"/>
      <c r="F142" s="58" t="s">
        <v>329</v>
      </c>
      <c r="G142" s="45">
        <v>10</v>
      </c>
      <c r="H142" s="45"/>
      <c r="I142" s="47"/>
      <c r="J142" s="48">
        <f t="shared" si="13"/>
        <v>0</v>
      </c>
      <c r="K142" s="49">
        <f t="shared" si="14"/>
        <v>0</v>
      </c>
      <c r="L142" s="49">
        <v>0</v>
      </c>
      <c r="M142" s="50">
        <f t="shared" si="15"/>
        <v>0</v>
      </c>
      <c r="N142" s="50">
        <f t="shared" si="16"/>
        <v>0</v>
      </c>
      <c r="O142" s="49">
        <f t="shared" si="18"/>
        <v>0</v>
      </c>
      <c r="P142" s="51" t="s">
        <v>25</v>
      </c>
      <c r="Q142" s="51" t="s">
        <v>175</v>
      </c>
      <c r="R142" s="51" t="s">
        <v>299</v>
      </c>
      <c r="S142" s="51" t="s">
        <v>114</v>
      </c>
      <c r="T142" s="51"/>
      <c r="U142" s="51" t="s">
        <v>89</v>
      </c>
      <c r="V142" s="51" t="s">
        <v>85</v>
      </c>
      <c r="W142" s="51"/>
    </row>
    <row r="143" spans="2:23" ht="14">
      <c r="B143" s="132"/>
      <c r="C143" s="134"/>
      <c r="D143" s="45"/>
      <c r="E143" s="45"/>
      <c r="F143" s="58" t="s">
        <v>330</v>
      </c>
      <c r="G143" s="45">
        <v>10</v>
      </c>
      <c r="H143" s="45"/>
      <c r="I143" s="47"/>
      <c r="J143" s="48">
        <f t="shared" si="13"/>
        <v>0</v>
      </c>
      <c r="K143" s="49">
        <f t="shared" si="14"/>
        <v>0</v>
      </c>
      <c r="L143" s="49">
        <v>0</v>
      </c>
      <c r="M143" s="50">
        <f t="shared" si="15"/>
        <v>0</v>
      </c>
      <c r="N143" s="50">
        <f t="shared" si="16"/>
        <v>0</v>
      </c>
      <c r="O143" s="49">
        <f t="shared" si="18"/>
        <v>0</v>
      </c>
      <c r="P143" s="51" t="s">
        <v>25</v>
      </c>
      <c r="Q143" s="51" t="s">
        <v>175</v>
      </c>
      <c r="R143" s="51" t="s">
        <v>299</v>
      </c>
      <c r="S143" s="51" t="s">
        <v>114</v>
      </c>
      <c r="T143" s="51"/>
      <c r="U143" s="51" t="s">
        <v>89</v>
      </c>
      <c r="V143" s="51" t="s">
        <v>85</v>
      </c>
      <c r="W143" s="51"/>
    </row>
    <row r="144" spans="2:23" ht="14">
      <c r="B144" s="132"/>
      <c r="C144" s="134" t="s">
        <v>199</v>
      </c>
      <c r="D144" s="45"/>
      <c r="E144" s="45"/>
      <c r="F144" s="58" t="s">
        <v>331</v>
      </c>
      <c r="G144" s="45">
        <v>10</v>
      </c>
      <c r="H144" s="45"/>
      <c r="I144" s="47"/>
      <c r="J144" s="48">
        <f t="shared" si="13"/>
        <v>0</v>
      </c>
      <c r="K144" s="49">
        <f t="shared" si="14"/>
        <v>0</v>
      </c>
      <c r="L144" s="49">
        <v>0</v>
      </c>
      <c r="M144" s="50">
        <f t="shared" si="15"/>
        <v>0</v>
      </c>
      <c r="N144" s="50">
        <f t="shared" si="16"/>
        <v>0</v>
      </c>
      <c r="O144" s="49">
        <f>I144*H144*2*5</f>
        <v>0</v>
      </c>
      <c r="P144" s="51" t="s">
        <v>25</v>
      </c>
      <c r="Q144" s="51" t="s">
        <v>175</v>
      </c>
      <c r="R144" s="51" t="s">
        <v>201</v>
      </c>
      <c r="S144" s="51" t="s">
        <v>117</v>
      </c>
      <c r="T144" s="51"/>
      <c r="U144" s="51" t="s">
        <v>89</v>
      </c>
      <c r="V144" s="51" t="s">
        <v>85</v>
      </c>
      <c r="W144" s="51"/>
    </row>
    <row r="145" spans="2:23" ht="14">
      <c r="B145" s="132"/>
      <c r="C145" s="134"/>
      <c r="D145" s="45"/>
      <c r="E145" s="45"/>
      <c r="F145" s="58" t="s">
        <v>332</v>
      </c>
      <c r="G145" s="45">
        <v>10</v>
      </c>
      <c r="H145" s="57"/>
      <c r="I145" s="47"/>
      <c r="J145" s="48">
        <f t="shared" si="13"/>
        <v>0</v>
      </c>
      <c r="K145" s="49">
        <f t="shared" si="14"/>
        <v>0</v>
      </c>
      <c r="L145" s="49">
        <v>0</v>
      </c>
      <c r="M145" s="50">
        <f t="shared" si="15"/>
        <v>0</v>
      </c>
      <c r="N145" s="50">
        <f t="shared" si="16"/>
        <v>0</v>
      </c>
      <c r="O145" s="49">
        <f>I145*H145*2*5</f>
        <v>0</v>
      </c>
      <c r="P145" s="51" t="s">
        <v>25</v>
      </c>
      <c r="Q145" s="51" t="s">
        <v>175</v>
      </c>
      <c r="R145" s="51" t="s">
        <v>333</v>
      </c>
      <c r="S145" s="51" t="s">
        <v>115</v>
      </c>
      <c r="T145" s="51"/>
      <c r="U145" s="51" t="s">
        <v>89</v>
      </c>
      <c r="V145" s="51" t="s">
        <v>85</v>
      </c>
      <c r="W145" s="51"/>
    </row>
    <row r="146" spans="2:23" ht="14">
      <c r="B146" s="132"/>
      <c r="C146" s="134"/>
      <c r="D146" s="45"/>
      <c r="E146" s="45"/>
      <c r="F146" s="58" t="s">
        <v>334</v>
      </c>
      <c r="G146" s="45">
        <v>10</v>
      </c>
      <c r="H146" s="57"/>
      <c r="I146" s="47"/>
      <c r="J146" s="48">
        <f t="shared" si="13"/>
        <v>0</v>
      </c>
      <c r="K146" s="49">
        <f t="shared" si="14"/>
        <v>0</v>
      </c>
      <c r="L146" s="49">
        <v>0</v>
      </c>
      <c r="M146" s="50">
        <f t="shared" si="15"/>
        <v>0</v>
      </c>
      <c r="N146" s="50">
        <f t="shared" si="16"/>
        <v>0</v>
      </c>
      <c r="O146" s="49">
        <f>I146*H146*2*5</f>
        <v>0</v>
      </c>
      <c r="P146" s="51" t="s">
        <v>25</v>
      </c>
      <c r="Q146" s="51" t="s">
        <v>175</v>
      </c>
      <c r="R146" s="51" t="s">
        <v>333</v>
      </c>
      <c r="S146" s="51" t="s">
        <v>115</v>
      </c>
      <c r="T146" s="51"/>
      <c r="U146" s="51" t="s">
        <v>89</v>
      </c>
      <c r="V146" s="51" t="s">
        <v>85</v>
      </c>
      <c r="W146" s="51"/>
    </row>
    <row r="147" spans="2:23" ht="14">
      <c r="B147" s="132"/>
      <c r="C147" s="134" t="s">
        <v>205</v>
      </c>
      <c r="D147" s="45"/>
      <c r="E147" s="45"/>
      <c r="F147" s="58" t="s">
        <v>335</v>
      </c>
      <c r="G147" s="45">
        <v>10</v>
      </c>
      <c r="H147" s="45"/>
      <c r="I147" s="47"/>
      <c r="J147" s="48">
        <f t="shared" si="13"/>
        <v>0</v>
      </c>
      <c r="K147" s="49">
        <f t="shared" si="14"/>
        <v>0</v>
      </c>
      <c r="L147" s="49">
        <v>0</v>
      </c>
      <c r="M147" s="50">
        <f t="shared" si="15"/>
        <v>0</v>
      </c>
      <c r="N147" s="50">
        <f t="shared" si="16"/>
        <v>0</v>
      </c>
      <c r="O147" s="49">
        <f>SUM(O144:O146)</f>
        <v>0</v>
      </c>
      <c r="P147" s="51" t="s">
        <v>25</v>
      </c>
      <c r="Q147" s="51" t="s">
        <v>175</v>
      </c>
      <c r="R147" s="51" t="s">
        <v>203</v>
      </c>
      <c r="S147" s="51" t="s">
        <v>120</v>
      </c>
      <c r="T147" s="51"/>
      <c r="U147" s="51" t="s">
        <v>91</v>
      </c>
      <c r="V147" s="51" t="s">
        <v>85</v>
      </c>
      <c r="W147" s="51"/>
    </row>
    <row r="148" spans="2:23" ht="14">
      <c r="B148" s="132"/>
      <c r="C148" s="134"/>
      <c r="D148" s="45"/>
      <c r="E148" s="45"/>
      <c r="F148" s="58" t="s">
        <v>335</v>
      </c>
      <c r="G148" s="45">
        <v>10</v>
      </c>
      <c r="H148" s="45"/>
      <c r="I148" s="47"/>
      <c r="J148" s="48">
        <f t="shared" si="13"/>
        <v>0</v>
      </c>
      <c r="K148" s="49">
        <f t="shared" si="14"/>
        <v>0</v>
      </c>
      <c r="L148" s="49">
        <v>0</v>
      </c>
      <c r="M148" s="50">
        <f t="shared" si="15"/>
        <v>0</v>
      </c>
      <c r="N148" s="50">
        <f t="shared" si="16"/>
        <v>0</v>
      </c>
      <c r="O148" s="49">
        <f>SUM(O112:O113,O115:O128,O130,O136:O137,O138:O143)</f>
        <v>0</v>
      </c>
      <c r="P148" s="51" t="s">
        <v>25</v>
      </c>
      <c r="Q148" s="51" t="s">
        <v>175</v>
      </c>
      <c r="R148" s="51" t="s">
        <v>203</v>
      </c>
      <c r="S148" s="51" t="s">
        <v>120</v>
      </c>
      <c r="T148" s="51"/>
      <c r="U148" s="51" t="s">
        <v>91</v>
      </c>
      <c r="V148" s="51" t="s">
        <v>85</v>
      </c>
      <c r="W148" s="51"/>
    </row>
    <row r="149" spans="2:23" ht="28">
      <c r="B149" s="132"/>
      <c r="C149" s="134"/>
      <c r="D149" s="45"/>
      <c r="E149" s="45"/>
      <c r="F149" s="58" t="s">
        <v>336</v>
      </c>
      <c r="G149" s="45">
        <v>10</v>
      </c>
      <c r="H149" s="45"/>
      <c r="I149" s="47"/>
      <c r="J149" s="48">
        <f t="shared" si="13"/>
        <v>0</v>
      </c>
      <c r="K149" s="49">
        <f t="shared" si="14"/>
        <v>0</v>
      </c>
      <c r="L149" s="49">
        <v>0</v>
      </c>
      <c r="M149" s="50">
        <f t="shared" si="15"/>
        <v>0</v>
      </c>
      <c r="N149" s="50">
        <f t="shared" si="16"/>
        <v>0</v>
      </c>
      <c r="O149" s="49">
        <f>SUM(O110:O111,O129,O131:O132)</f>
        <v>0</v>
      </c>
      <c r="P149" s="51" t="s">
        <v>25</v>
      </c>
      <c r="Q149" s="51" t="s">
        <v>175</v>
      </c>
      <c r="R149" s="51" t="s">
        <v>179</v>
      </c>
      <c r="S149" s="51" t="s">
        <v>105</v>
      </c>
      <c r="T149" s="51"/>
      <c r="U149" s="51" t="s">
        <v>91</v>
      </c>
      <c r="V149" s="51" t="s">
        <v>85</v>
      </c>
      <c r="W149" s="51"/>
    </row>
    <row r="150" spans="2:23" ht="14">
      <c r="B150" s="132"/>
      <c r="C150" s="131" t="s">
        <v>217</v>
      </c>
      <c r="D150" s="45"/>
      <c r="E150" s="45"/>
      <c r="F150" s="58" t="s">
        <v>226</v>
      </c>
      <c r="G150" s="45">
        <v>10</v>
      </c>
      <c r="H150" s="45"/>
      <c r="I150" s="45"/>
      <c r="J150" s="48">
        <f t="shared" si="13"/>
        <v>0</v>
      </c>
      <c r="K150" s="49">
        <f t="shared" si="14"/>
        <v>0</v>
      </c>
      <c r="L150" s="49">
        <v>0</v>
      </c>
      <c r="M150" s="50">
        <f t="shared" si="15"/>
        <v>0</v>
      </c>
      <c r="N150" s="50">
        <f t="shared" si="16"/>
        <v>0</v>
      </c>
      <c r="O150" s="49">
        <f>$H$150*(SUM(O110:O146))/1000*2</f>
        <v>0</v>
      </c>
      <c r="P150" s="51" t="s">
        <v>184</v>
      </c>
      <c r="Q150" s="51" t="s">
        <v>175</v>
      </c>
      <c r="R150" s="51" t="s">
        <v>337</v>
      </c>
      <c r="S150" s="51" t="s">
        <v>106</v>
      </c>
      <c r="T150" s="51"/>
      <c r="U150" s="51" t="s">
        <v>91</v>
      </c>
      <c r="V150" s="51" t="s">
        <v>97</v>
      </c>
      <c r="W150" s="51"/>
    </row>
    <row r="151" spans="2:23" ht="14">
      <c r="B151" s="132"/>
      <c r="C151" s="132"/>
      <c r="D151" s="45"/>
      <c r="E151" s="45"/>
      <c r="F151" s="58" t="s">
        <v>264</v>
      </c>
      <c r="G151" s="45">
        <v>10</v>
      </c>
      <c r="H151" s="45"/>
      <c r="I151" s="45"/>
      <c r="J151" s="48">
        <f t="shared" si="13"/>
        <v>0</v>
      </c>
      <c r="K151" s="49">
        <f t="shared" si="14"/>
        <v>0</v>
      </c>
      <c r="L151" s="49">
        <v>0</v>
      </c>
      <c r="M151" s="50">
        <f t="shared" si="15"/>
        <v>0</v>
      </c>
      <c r="N151" s="50">
        <f t="shared" si="16"/>
        <v>0</v>
      </c>
      <c r="O151" s="49">
        <f>H151*(SUM(O110:O146))/1000*2</f>
        <v>0</v>
      </c>
      <c r="P151" s="51" t="s">
        <v>184</v>
      </c>
      <c r="Q151" s="51" t="s">
        <v>175</v>
      </c>
      <c r="R151" s="51" t="s">
        <v>337</v>
      </c>
      <c r="S151" s="51" t="s">
        <v>106</v>
      </c>
      <c r="T151" s="51"/>
      <c r="U151" s="51" t="s">
        <v>91</v>
      </c>
      <c r="V151" s="51" t="s">
        <v>97</v>
      </c>
      <c r="W151" s="51"/>
    </row>
    <row r="152" spans="2:23" ht="14">
      <c r="B152" s="132"/>
      <c r="C152" s="132"/>
      <c r="D152" s="45"/>
      <c r="E152" s="45"/>
      <c r="F152" s="58" t="s">
        <v>338</v>
      </c>
      <c r="G152" s="45">
        <v>10</v>
      </c>
      <c r="H152" s="45"/>
      <c r="I152" s="45"/>
      <c r="J152" s="48">
        <f t="shared" si="13"/>
        <v>0</v>
      </c>
      <c r="K152" s="49">
        <f t="shared" si="14"/>
        <v>0</v>
      </c>
      <c r="L152" s="49">
        <v>0</v>
      </c>
      <c r="M152" s="50">
        <f t="shared" si="15"/>
        <v>0</v>
      </c>
      <c r="N152" s="50">
        <f t="shared" si="16"/>
        <v>0</v>
      </c>
      <c r="O152" s="49">
        <f>SUM(J152:L152)*$O$6*$F$6</f>
        <v>0</v>
      </c>
      <c r="P152" s="51" t="s">
        <v>25</v>
      </c>
      <c r="Q152" s="51" t="s">
        <v>175</v>
      </c>
      <c r="R152" s="51" t="s">
        <v>193</v>
      </c>
      <c r="S152" s="51" t="s">
        <v>193</v>
      </c>
      <c r="T152" s="51"/>
      <c r="U152" s="51" t="s">
        <v>193</v>
      </c>
      <c r="V152" s="51"/>
      <c r="W152" s="51"/>
    </row>
    <row r="153" spans="2:23" ht="14">
      <c r="B153" s="132"/>
      <c r="C153" s="132"/>
      <c r="D153" s="45"/>
      <c r="E153" s="45"/>
      <c r="F153" s="58" t="s">
        <v>339</v>
      </c>
      <c r="G153" s="45">
        <v>10</v>
      </c>
      <c r="H153" s="45"/>
      <c r="I153" s="45"/>
      <c r="J153" s="48">
        <f t="shared" si="13"/>
        <v>0</v>
      </c>
      <c r="K153" s="49">
        <f t="shared" si="14"/>
        <v>0</v>
      </c>
      <c r="L153" s="49">
        <v>0</v>
      </c>
      <c r="M153" s="50">
        <f t="shared" si="15"/>
        <v>0</v>
      </c>
      <c r="N153" s="50">
        <f t="shared" si="16"/>
        <v>0</v>
      </c>
      <c r="O153" s="49">
        <f>SUM(J153:L153)*$O$6*$F$6</f>
        <v>0</v>
      </c>
      <c r="P153" s="51" t="s">
        <v>25</v>
      </c>
      <c r="Q153" s="51" t="s">
        <v>175</v>
      </c>
      <c r="R153" s="63" t="s">
        <v>193</v>
      </c>
      <c r="S153" s="51" t="s">
        <v>193</v>
      </c>
      <c r="T153" s="51"/>
      <c r="U153" s="51" t="s">
        <v>193</v>
      </c>
      <c r="V153" s="51"/>
      <c r="W153" s="51"/>
    </row>
    <row r="154" spans="2:23" ht="14">
      <c r="B154" s="132"/>
      <c r="C154" s="132"/>
      <c r="D154" s="45"/>
      <c r="E154" s="45"/>
      <c r="F154" s="54" t="s">
        <v>267</v>
      </c>
      <c r="G154" s="45">
        <v>10</v>
      </c>
      <c r="H154" s="45"/>
      <c r="I154" s="45"/>
      <c r="J154" s="48">
        <f t="shared" si="13"/>
        <v>0</v>
      </c>
      <c r="K154" s="49">
        <f t="shared" si="14"/>
        <v>0</v>
      </c>
      <c r="L154" s="49">
        <v>0</v>
      </c>
      <c r="M154" s="50">
        <f t="shared" si="15"/>
        <v>0</v>
      </c>
      <c r="N154" s="50">
        <f t="shared" si="16"/>
        <v>0</v>
      </c>
      <c r="O154" s="49">
        <f>SUM(J154:L154)*$O$6*$F$6</f>
        <v>0</v>
      </c>
      <c r="P154" s="51" t="s">
        <v>25</v>
      </c>
      <c r="Q154" s="51" t="s">
        <v>175</v>
      </c>
      <c r="R154" s="51" t="s">
        <v>181</v>
      </c>
      <c r="S154" s="51" t="s">
        <v>127</v>
      </c>
      <c r="T154" s="51"/>
      <c r="U154" s="51" t="s">
        <v>89</v>
      </c>
      <c r="V154" s="51" t="s">
        <v>85</v>
      </c>
      <c r="W154" s="51"/>
    </row>
    <row r="155" spans="2:23" ht="14">
      <c r="B155" s="132"/>
      <c r="C155" s="133"/>
      <c r="D155" s="45"/>
      <c r="E155" s="45"/>
      <c r="F155" s="77" t="s">
        <v>237</v>
      </c>
      <c r="G155" s="45">
        <v>10</v>
      </c>
      <c r="H155" s="45"/>
      <c r="I155" s="45"/>
      <c r="J155" s="48">
        <f t="shared" si="13"/>
        <v>0</v>
      </c>
      <c r="K155" s="49">
        <f t="shared" si="14"/>
        <v>0</v>
      </c>
      <c r="L155" s="49">
        <v>0</v>
      </c>
      <c r="M155" s="50">
        <f t="shared" si="15"/>
        <v>0</v>
      </c>
      <c r="N155" s="50">
        <f t="shared" si="16"/>
        <v>0</v>
      </c>
      <c r="O155" s="49">
        <f>SUM(J155:L155)*$O$6*$F$6</f>
        <v>0</v>
      </c>
      <c r="P155" s="51" t="s">
        <v>25</v>
      </c>
      <c r="Q155" s="51" t="s">
        <v>175</v>
      </c>
      <c r="R155" s="51" t="s">
        <v>216</v>
      </c>
      <c r="S155" s="51" t="s">
        <v>107</v>
      </c>
      <c r="T155" s="51"/>
      <c r="U155" s="51" t="s">
        <v>91</v>
      </c>
      <c r="V155" s="64" t="s">
        <v>85</v>
      </c>
      <c r="W155" s="51"/>
    </row>
    <row r="156" spans="2:23" ht="14">
      <c r="B156" s="132"/>
      <c r="C156" s="134" t="s">
        <v>268</v>
      </c>
      <c r="D156" s="45"/>
      <c r="E156" s="45"/>
      <c r="F156" s="58" t="s">
        <v>340</v>
      </c>
      <c r="G156" s="45"/>
      <c r="H156" s="45"/>
      <c r="I156" s="45"/>
      <c r="J156" s="45"/>
      <c r="K156" s="49"/>
      <c r="L156" s="49"/>
      <c r="M156" s="50">
        <f>M110+M129+M131</f>
        <v>0</v>
      </c>
      <c r="N156" s="50">
        <f t="shared" si="16"/>
        <v>0</v>
      </c>
      <c r="O156" s="49"/>
      <c r="P156" s="51"/>
      <c r="Q156" s="51"/>
      <c r="R156" s="51" t="s">
        <v>288</v>
      </c>
      <c r="S156" s="51" t="s">
        <v>132</v>
      </c>
      <c r="T156" s="51"/>
      <c r="U156" s="51" t="s">
        <v>89</v>
      </c>
      <c r="V156" s="51" t="s">
        <v>85</v>
      </c>
      <c r="W156" s="51"/>
    </row>
    <row r="157" spans="2:23" ht="14">
      <c r="B157" s="132"/>
      <c r="C157" s="134"/>
      <c r="D157" s="45"/>
      <c r="E157" s="45"/>
      <c r="F157" s="58" t="s">
        <v>341</v>
      </c>
      <c r="G157" s="45"/>
      <c r="H157" s="45"/>
      <c r="I157" s="45"/>
      <c r="J157" s="45"/>
      <c r="K157" s="45"/>
      <c r="L157" s="45"/>
      <c r="M157" s="50">
        <f>M112+M113+M130</f>
        <v>0</v>
      </c>
      <c r="N157" s="50">
        <f t="shared" si="16"/>
        <v>0</v>
      </c>
      <c r="O157" s="49"/>
      <c r="P157" s="51"/>
      <c r="Q157" s="51"/>
      <c r="R157" s="51" t="s">
        <v>292</v>
      </c>
      <c r="S157" s="51" t="s">
        <v>118</v>
      </c>
      <c r="T157" s="51"/>
      <c r="U157" s="51" t="s">
        <v>89</v>
      </c>
      <c r="V157" s="51" t="s">
        <v>85</v>
      </c>
      <c r="W157" s="51"/>
    </row>
    <row r="158" spans="2:23" ht="14">
      <c r="B158" s="132"/>
      <c r="C158" s="134"/>
      <c r="D158" s="45"/>
      <c r="E158" s="45"/>
      <c r="F158" s="58" t="s">
        <v>342</v>
      </c>
      <c r="G158" s="45"/>
      <c r="H158" s="45"/>
      <c r="I158" s="45"/>
      <c r="J158" s="48"/>
      <c r="K158" s="48"/>
      <c r="L158" s="48"/>
      <c r="M158" s="50">
        <f>M116+M117+M118+M119+M120+M121+M122+M123+M124+M125+M126+M141+M142+M143</f>
        <v>0</v>
      </c>
      <c r="N158" s="50">
        <f t="shared" si="16"/>
        <v>0</v>
      </c>
      <c r="O158" s="49"/>
      <c r="P158" s="51"/>
      <c r="Q158" s="51"/>
      <c r="R158" s="51" t="s">
        <v>299</v>
      </c>
      <c r="S158" s="51" t="s">
        <v>114</v>
      </c>
      <c r="T158" s="51"/>
      <c r="U158" s="51" t="s">
        <v>89</v>
      </c>
      <c r="V158" s="51" t="s">
        <v>85</v>
      </c>
      <c r="W158" s="51"/>
    </row>
    <row r="159" spans="2:23" ht="14">
      <c r="B159" s="132"/>
      <c r="C159" s="134"/>
      <c r="D159" s="45"/>
      <c r="E159" s="45"/>
      <c r="F159" s="58" t="s">
        <v>343</v>
      </c>
      <c r="G159" s="45"/>
      <c r="H159" s="45"/>
      <c r="I159" s="45"/>
      <c r="J159" s="45"/>
      <c r="K159" s="49"/>
      <c r="L159" s="49"/>
      <c r="M159" s="50">
        <f>M127+M128+M136+M137+M138+M139+M140+M144</f>
        <v>0</v>
      </c>
      <c r="N159" s="50">
        <f t="shared" si="16"/>
        <v>0</v>
      </c>
      <c r="O159" s="49"/>
      <c r="P159" s="51"/>
      <c r="Q159" s="51"/>
      <c r="R159" s="51" t="s">
        <v>201</v>
      </c>
      <c r="S159" s="51" t="s">
        <v>117</v>
      </c>
      <c r="T159" s="51"/>
      <c r="U159" s="51" t="s">
        <v>89</v>
      </c>
      <c r="V159" s="51" t="s">
        <v>85</v>
      </c>
      <c r="W159" s="51"/>
    </row>
    <row r="160" spans="2:23" ht="14">
      <c r="B160" s="132"/>
      <c r="C160" s="134"/>
      <c r="D160" s="45"/>
      <c r="E160" s="45"/>
      <c r="F160" s="58" t="s">
        <v>344</v>
      </c>
      <c r="G160" s="45"/>
      <c r="H160" s="45"/>
      <c r="I160" s="45"/>
      <c r="J160" s="45"/>
      <c r="K160" s="49"/>
      <c r="L160" s="49"/>
      <c r="M160" s="50">
        <f>M145+M146</f>
        <v>0</v>
      </c>
      <c r="N160" s="50">
        <f t="shared" si="16"/>
        <v>0</v>
      </c>
      <c r="O160" s="49"/>
      <c r="P160" s="51"/>
      <c r="Q160" s="51"/>
      <c r="R160" s="51" t="s">
        <v>333</v>
      </c>
      <c r="S160" s="51" t="s">
        <v>115</v>
      </c>
      <c r="T160" s="51"/>
      <c r="U160" s="51" t="s">
        <v>89</v>
      </c>
      <c r="V160" s="51" t="s">
        <v>85</v>
      </c>
      <c r="W160" s="51"/>
    </row>
    <row r="161" spans="2:23" ht="14">
      <c r="B161" s="132"/>
      <c r="C161" s="134"/>
      <c r="D161" s="45"/>
      <c r="E161" s="45"/>
      <c r="F161" s="58" t="s">
        <v>345</v>
      </c>
      <c r="G161" s="45"/>
      <c r="H161" s="45"/>
      <c r="I161" s="45"/>
      <c r="J161" s="45"/>
      <c r="K161" s="49"/>
      <c r="L161" s="49"/>
      <c r="M161" s="50">
        <f>M147+M148</f>
        <v>0</v>
      </c>
      <c r="N161" s="50">
        <f t="shared" si="16"/>
        <v>0</v>
      </c>
      <c r="O161" s="49"/>
      <c r="P161" s="51"/>
      <c r="Q161" s="51"/>
      <c r="R161" s="51" t="s">
        <v>203</v>
      </c>
      <c r="S161" s="51" t="s">
        <v>120</v>
      </c>
      <c r="T161" s="51"/>
      <c r="U161" s="51" t="s">
        <v>91</v>
      </c>
      <c r="V161" s="51" t="s">
        <v>85</v>
      </c>
      <c r="W161" s="51"/>
    </row>
    <row r="162" spans="2:23" ht="14">
      <c r="B162" s="133"/>
      <c r="C162" s="73" t="s">
        <v>280</v>
      </c>
      <c r="D162" s="73"/>
      <c r="E162" s="73"/>
      <c r="F162" s="70" t="s">
        <v>346</v>
      </c>
      <c r="G162" s="71"/>
      <c r="H162" s="71"/>
      <c r="I162" s="71"/>
      <c r="J162" s="71"/>
      <c r="K162" s="78"/>
      <c r="L162" s="73"/>
      <c r="M162" s="78">
        <v>1</v>
      </c>
      <c r="N162" s="78">
        <v>1</v>
      </c>
      <c r="O162" s="73"/>
      <c r="P162" s="73" t="s">
        <v>93</v>
      </c>
      <c r="Q162" s="73"/>
      <c r="R162" s="73"/>
      <c r="S162" s="73"/>
      <c r="T162" s="73"/>
      <c r="U162" s="73"/>
      <c r="V162" s="73"/>
      <c r="W162" s="73"/>
    </row>
  </sheetData>
  <mergeCells count="21">
    <mergeCell ref="J5:J6"/>
    <mergeCell ref="L5:L6"/>
    <mergeCell ref="M5:M6"/>
    <mergeCell ref="S6:V6"/>
    <mergeCell ref="B8:B109"/>
    <mergeCell ref="C8:C15"/>
    <mergeCell ref="C16:C20"/>
    <mergeCell ref="C21:C25"/>
    <mergeCell ref="C26:C35"/>
    <mergeCell ref="C36:C47"/>
    <mergeCell ref="C48:C57"/>
    <mergeCell ref="C58:C68"/>
    <mergeCell ref="C69:C96"/>
    <mergeCell ref="C97:C107"/>
    <mergeCell ref="B110:B162"/>
    <mergeCell ref="C110:C135"/>
    <mergeCell ref="C136:C143"/>
    <mergeCell ref="C144:C146"/>
    <mergeCell ref="C147:C149"/>
    <mergeCell ref="C150:C155"/>
    <mergeCell ref="C156:C161"/>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A70E1-9741-8247-BB5E-6B93E50317A1}">
  <sheetPr>
    <tabColor rgb="FFFF0000"/>
  </sheetPr>
  <dimension ref="B1:X145"/>
  <sheetViews>
    <sheetView zoomScale="113" zoomScaleNormal="140" workbookViewId="0">
      <selection activeCell="F6" sqref="F6"/>
    </sheetView>
  </sheetViews>
  <sheetFormatPr baseColWidth="10" defaultColWidth="8.83203125" defaultRowHeight="13"/>
  <cols>
    <col min="1" max="1" width="8.83203125" style="27"/>
    <col min="2" max="2" width="10" style="27" customWidth="1"/>
    <col min="3" max="5" width="12.83203125" style="27" customWidth="1"/>
    <col min="6" max="6" width="55.1640625" style="27" customWidth="1"/>
    <col min="7" max="7" width="7" style="27" customWidth="1"/>
    <col min="8" max="8" width="11.83203125" style="28" customWidth="1"/>
    <col min="9" max="9" width="23.83203125" style="27" customWidth="1"/>
    <col min="10" max="16" width="11.33203125" style="27" customWidth="1"/>
    <col min="17" max="17" width="14.1640625" style="27" customWidth="1"/>
    <col min="18" max="18" width="60.1640625" style="27" customWidth="1"/>
    <col min="19" max="19" width="42.83203125" style="27" customWidth="1"/>
    <col min="20" max="20" width="35.5" style="27" customWidth="1"/>
    <col min="21" max="21" width="16" style="27" customWidth="1"/>
    <col min="22" max="22" width="11.5" style="27" bestFit="1" customWidth="1"/>
    <col min="23" max="23" width="75" style="27" customWidth="1"/>
    <col min="24" max="16384" width="8.83203125" style="27"/>
  </cols>
  <sheetData>
    <row r="1" spans="2:24" s="23" customFormat="1" ht="31" customHeight="1">
      <c r="B1" s="22" t="s">
        <v>145</v>
      </c>
      <c r="C1" s="23" t="s">
        <v>146</v>
      </c>
      <c r="H1" s="24"/>
      <c r="I1" s="24"/>
    </row>
    <row r="2" spans="2:24" s="23" customFormat="1" ht="30" customHeight="1">
      <c r="B2" s="22" t="s">
        <v>147</v>
      </c>
      <c r="C2" s="23" t="s">
        <v>148</v>
      </c>
      <c r="H2" s="22"/>
      <c r="P2" s="25"/>
      <c r="S2" s="42" t="s">
        <v>137</v>
      </c>
      <c r="T2" s="42" t="s">
        <v>136</v>
      </c>
      <c r="U2" s="42" t="s">
        <v>135</v>
      </c>
      <c r="V2" s="42" t="s">
        <v>93</v>
      </c>
    </row>
    <row r="3" spans="2:24" s="23" customFormat="1" ht="26" customHeight="1">
      <c r="B3" s="22"/>
      <c r="H3" s="24"/>
      <c r="R3" s="102" t="s">
        <v>408</v>
      </c>
      <c r="S3" s="58" t="s">
        <v>121</v>
      </c>
      <c r="T3" s="58" t="s">
        <v>121</v>
      </c>
      <c r="U3" s="58" t="s">
        <v>90</v>
      </c>
      <c r="V3" s="58" t="s">
        <v>85</v>
      </c>
    </row>
    <row r="4" spans="2:24" ht="44" customHeight="1">
      <c r="B4" s="26"/>
    </row>
    <row r="5" spans="2:24" ht="14">
      <c r="B5" s="29"/>
      <c r="C5" s="30"/>
      <c r="D5" s="31"/>
      <c r="E5" s="31"/>
      <c r="F5" s="30" t="s">
        <v>412</v>
      </c>
      <c r="G5" s="30"/>
      <c r="H5" s="30"/>
      <c r="I5" s="30"/>
      <c r="J5" s="135" t="s">
        <v>150</v>
      </c>
      <c r="K5" s="30" t="s">
        <v>151</v>
      </c>
      <c r="L5" s="135" t="s">
        <v>152</v>
      </c>
      <c r="M5" s="135" t="s">
        <v>153</v>
      </c>
      <c r="N5" s="30" t="s">
        <v>154</v>
      </c>
      <c r="O5" s="30" t="s">
        <v>155</v>
      </c>
      <c r="P5" s="30"/>
      <c r="Q5" s="32"/>
      <c r="R5" s="32"/>
      <c r="S5" s="32"/>
      <c r="T5" s="32"/>
      <c r="U5" s="32"/>
      <c r="V5" s="32"/>
      <c r="W5" s="32"/>
    </row>
    <row r="6" spans="2:24" ht="14">
      <c r="B6" s="33"/>
      <c r="C6" s="34"/>
      <c r="D6" s="35"/>
      <c r="E6" s="35"/>
      <c r="F6" s="34">
        <v>1</v>
      </c>
      <c r="G6" s="34"/>
      <c r="H6" s="34"/>
      <c r="I6" s="34"/>
      <c r="J6" s="136"/>
      <c r="K6" s="34">
        <v>1</v>
      </c>
      <c r="L6" s="136"/>
      <c r="M6" s="136"/>
      <c r="N6" s="36">
        <v>1</v>
      </c>
      <c r="O6" s="34">
        <f>K6</f>
        <v>1</v>
      </c>
      <c r="P6" s="34"/>
      <c r="Q6" s="37"/>
      <c r="R6" s="38" t="s">
        <v>157</v>
      </c>
      <c r="S6" s="136" t="s">
        <v>158</v>
      </c>
      <c r="T6" s="136"/>
      <c r="U6" s="136"/>
      <c r="V6" s="136"/>
      <c r="W6" s="39" t="s">
        <v>159</v>
      </c>
    </row>
    <row r="7" spans="2:24" ht="28">
      <c r="B7" s="40" t="s">
        <v>348</v>
      </c>
      <c r="C7" s="40" t="s">
        <v>411</v>
      </c>
      <c r="D7" s="40" t="s">
        <v>160</v>
      </c>
      <c r="E7" s="40" t="s">
        <v>161</v>
      </c>
      <c r="F7" s="40" t="s">
        <v>162</v>
      </c>
      <c r="G7" s="40" t="s">
        <v>163</v>
      </c>
      <c r="H7" s="40" t="s">
        <v>164</v>
      </c>
      <c r="I7" s="40" t="s">
        <v>165</v>
      </c>
      <c r="J7" s="40" t="s">
        <v>166</v>
      </c>
      <c r="K7" s="40" t="s">
        <v>167</v>
      </c>
      <c r="L7" s="40" t="s">
        <v>168</v>
      </c>
      <c r="M7" s="40" t="s">
        <v>169</v>
      </c>
      <c r="N7" s="40" t="s">
        <v>170</v>
      </c>
      <c r="O7" s="40" t="s">
        <v>171</v>
      </c>
      <c r="P7" s="40" t="s">
        <v>17</v>
      </c>
      <c r="Q7" s="40" t="s">
        <v>147</v>
      </c>
      <c r="R7" s="41" t="s">
        <v>172</v>
      </c>
      <c r="S7" s="42" t="s">
        <v>137</v>
      </c>
      <c r="T7" s="42" t="s">
        <v>136</v>
      </c>
      <c r="U7" s="42" t="s">
        <v>135</v>
      </c>
      <c r="V7" s="42" t="s">
        <v>93</v>
      </c>
      <c r="W7" s="43"/>
    </row>
    <row r="8" spans="2:24">
      <c r="B8" s="131" t="s">
        <v>409</v>
      </c>
      <c r="C8" s="131" t="s">
        <v>173</v>
      </c>
      <c r="D8" s="45"/>
      <c r="E8" s="45"/>
      <c r="F8" s="46"/>
      <c r="G8" s="45">
        <v>1</v>
      </c>
      <c r="H8" s="47"/>
      <c r="I8" s="45"/>
      <c r="J8" s="48">
        <f t="shared" ref="J8:J20" si="0">H8*1/(ROUNDUP($K$6/G8,0))</f>
        <v>0</v>
      </c>
      <c r="K8" s="49">
        <f t="shared" ref="K8:K20" si="1">H8*(ROUNDUP($K$6/G8,0)-1)/(ROUNDUP($K$6/G8,0))</f>
        <v>0</v>
      </c>
      <c r="L8" s="49">
        <v>0</v>
      </c>
      <c r="M8" s="50">
        <f>SUM(J8:L8)</f>
        <v>0</v>
      </c>
      <c r="N8" s="50">
        <f t="shared" ref="N8:N71" si="2">M8*$N$6</f>
        <v>0</v>
      </c>
      <c r="O8" s="49">
        <f t="shared" ref="O8:O71" si="3">SUM(J8:L8)*$O$6*$F$6</f>
        <v>0</v>
      </c>
      <c r="P8" s="51"/>
      <c r="Q8" s="51"/>
      <c r="R8" s="52"/>
      <c r="S8" s="51"/>
      <c r="T8" s="51"/>
      <c r="U8" s="51"/>
      <c r="V8" s="51"/>
      <c r="W8" s="51"/>
      <c r="X8" s="53"/>
    </row>
    <row r="9" spans="2:24">
      <c r="B9" s="132"/>
      <c r="C9" s="132"/>
      <c r="D9" s="45"/>
      <c r="E9" s="45"/>
      <c r="F9" s="54"/>
      <c r="G9" s="45">
        <v>1</v>
      </c>
      <c r="H9" s="55"/>
      <c r="I9" s="45"/>
      <c r="J9" s="48">
        <f t="shared" si="0"/>
        <v>0</v>
      </c>
      <c r="K9" s="49">
        <f t="shared" si="1"/>
        <v>0</v>
      </c>
      <c r="L9" s="49">
        <v>0</v>
      </c>
      <c r="M9" s="50">
        <f t="shared" ref="M9:M20" si="4">SUM(J9:L9)</f>
        <v>0</v>
      </c>
      <c r="N9" s="50">
        <f t="shared" si="2"/>
        <v>0</v>
      </c>
      <c r="O9" s="49">
        <f t="shared" si="3"/>
        <v>0</v>
      </c>
      <c r="P9" s="51"/>
      <c r="Q9" s="51"/>
      <c r="R9" s="52"/>
      <c r="S9" s="51"/>
      <c r="T9" s="51"/>
      <c r="U9" s="51"/>
      <c r="V9" s="51"/>
      <c r="W9" s="51"/>
      <c r="X9" s="53"/>
    </row>
    <row r="10" spans="2:24">
      <c r="B10" s="132"/>
      <c r="C10" s="132"/>
      <c r="D10" s="45"/>
      <c r="E10" s="45"/>
      <c r="F10" s="54"/>
      <c r="G10" s="45">
        <v>1</v>
      </c>
      <c r="H10" s="56"/>
      <c r="I10" s="47"/>
      <c r="J10" s="48">
        <f t="shared" si="0"/>
        <v>0</v>
      </c>
      <c r="K10" s="49">
        <f t="shared" si="1"/>
        <v>0</v>
      </c>
      <c r="L10" s="49">
        <v>0</v>
      </c>
      <c r="M10" s="50">
        <f t="shared" si="4"/>
        <v>0</v>
      </c>
      <c r="N10" s="50">
        <f t="shared" si="2"/>
        <v>0</v>
      </c>
      <c r="O10" s="49">
        <f t="shared" si="3"/>
        <v>0</v>
      </c>
      <c r="P10" s="51"/>
      <c r="Q10" s="51"/>
      <c r="R10" s="52"/>
      <c r="S10" s="51"/>
      <c r="T10" s="51"/>
      <c r="U10" s="51"/>
      <c r="V10" s="51"/>
      <c r="W10" s="51"/>
      <c r="X10" s="53"/>
    </row>
    <row r="11" spans="2:24">
      <c r="B11" s="132"/>
      <c r="C11" s="132"/>
      <c r="D11" s="45"/>
      <c r="E11" s="45"/>
      <c r="F11" s="54"/>
      <c r="G11" s="45">
        <v>1</v>
      </c>
      <c r="H11" s="55"/>
      <c r="I11" s="45"/>
      <c r="J11" s="48">
        <f t="shared" si="0"/>
        <v>0</v>
      </c>
      <c r="K11" s="49">
        <f t="shared" si="1"/>
        <v>0</v>
      </c>
      <c r="L11" s="49">
        <v>0</v>
      </c>
      <c r="M11" s="50">
        <f t="shared" si="4"/>
        <v>0</v>
      </c>
      <c r="N11" s="50">
        <f t="shared" si="2"/>
        <v>0</v>
      </c>
      <c r="O11" s="49">
        <f t="shared" si="3"/>
        <v>0</v>
      </c>
      <c r="P11" s="51"/>
      <c r="Q11" s="51"/>
      <c r="R11" s="52"/>
      <c r="S11" s="51"/>
      <c r="T11" s="51"/>
      <c r="U11" s="51"/>
      <c r="V11" s="51"/>
      <c r="W11" s="51"/>
      <c r="X11" s="53"/>
    </row>
    <row r="12" spans="2:24">
      <c r="B12" s="132"/>
      <c r="C12" s="132"/>
      <c r="D12" s="45"/>
      <c r="E12" s="45"/>
      <c r="F12" s="54"/>
      <c r="G12" s="45">
        <v>1</v>
      </c>
      <c r="H12" s="47"/>
      <c r="I12" s="45"/>
      <c r="J12" s="48">
        <f t="shared" si="0"/>
        <v>0</v>
      </c>
      <c r="K12" s="49">
        <f t="shared" si="1"/>
        <v>0</v>
      </c>
      <c r="L12" s="49">
        <v>0</v>
      </c>
      <c r="M12" s="50">
        <f t="shared" si="4"/>
        <v>0</v>
      </c>
      <c r="N12" s="50">
        <f t="shared" si="2"/>
        <v>0</v>
      </c>
      <c r="O12" s="49">
        <f t="shared" si="3"/>
        <v>0</v>
      </c>
      <c r="P12" s="51"/>
      <c r="Q12" s="51"/>
      <c r="R12" s="52"/>
      <c r="S12" s="51"/>
      <c r="T12" s="51"/>
      <c r="U12" s="51"/>
      <c r="V12" s="51"/>
      <c r="W12" s="51"/>
      <c r="X12" s="53"/>
    </row>
    <row r="13" spans="2:24">
      <c r="B13" s="132"/>
      <c r="C13" s="132"/>
      <c r="D13" s="45"/>
      <c r="E13" s="45"/>
      <c r="F13" s="54"/>
      <c r="G13" s="45">
        <v>1</v>
      </c>
      <c r="H13" s="57"/>
      <c r="I13" s="45"/>
      <c r="J13" s="48">
        <f t="shared" si="0"/>
        <v>0</v>
      </c>
      <c r="K13" s="49">
        <f t="shared" si="1"/>
        <v>0</v>
      </c>
      <c r="L13" s="49">
        <v>0</v>
      </c>
      <c r="M13" s="50">
        <f t="shared" si="4"/>
        <v>0</v>
      </c>
      <c r="N13" s="50">
        <f t="shared" si="2"/>
        <v>0</v>
      </c>
      <c r="O13" s="49">
        <f t="shared" si="3"/>
        <v>0</v>
      </c>
      <c r="P13" s="51"/>
      <c r="Q13" s="51"/>
      <c r="R13" s="52"/>
      <c r="S13" s="51"/>
      <c r="T13" s="51"/>
      <c r="U13" s="51"/>
      <c r="V13" s="51"/>
      <c r="W13" s="51"/>
      <c r="X13" s="53"/>
    </row>
    <row r="14" spans="2:24">
      <c r="B14" s="132"/>
      <c r="C14" s="132"/>
      <c r="D14" s="45"/>
      <c r="E14" s="45"/>
      <c r="F14" s="58"/>
      <c r="G14" s="45">
        <v>1</v>
      </c>
      <c r="H14" s="55"/>
      <c r="I14" s="45"/>
      <c r="J14" s="48">
        <f t="shared" si="0"/>
        <v>0</v>
      </c>
      <c r="K14" s="49">
        <f t="shared" si="1"/>
        <v>0</v>
      </c>
      <c r="L14" s="49">
        <v>0</v>
      </c>
      <c r="M14" s="50">
        <f t="shared" si="4"/>
        <v>0</v>
      </c>
      <c r="N14" s="50">
        <f t="shared" si="2"/>
        <v>0</v>
      </c>
      <c r="O14" s="49">
        <f t="shared" si="3"/>
        <v>0</v>
      </c>
      <c r="P14" s="51"/>
      <c r="Q14" s="51"/>
      <c r="R14" s="52"/>
      <c r="S14" s="51"/>
      <c r="T14" s="51"/>
      <c r="U14" s="51"/>
      <c r="V14" s="51"/>
      <c r="W14" s="51"/>
      <c r="X14" s="53"/>
    </row>
    <row r="15" spans="2:24">
      <c r="B15" s="132"/>
      <c r="C15" s="133"/>
      <c r="D15" s="45"/>
      <c r="E15" s="45"/>
      <c r="F15" s="54"/>
      <c r="G15" s="45">
        <v>1</v>
      </c>
      <c r="H15" s="45"/>
      <c r="I15" s="45"/>
      <c r="J15" s="48">
        <f t="shared" si="0"/>
        <v>0</v>
      </c>
      <c r="K15" s="49">
        <f t="shared" si="1"/>
        <v>0</v>
      </c>
      <c r="L15" s="49">
        <v>0</v>
      </c>
      <c r="M15" s="50">
        <f t="shared" si="4"/>
        <v>0</v>
      </c>
      <c r="N15" s="50">
        <f t="shared" si="2"/>
        <v>0</v>
      </c>
      <c r="O15" s="49">
        <f t="shared" si="3"/>
        <v>0</v>
      </c>
      <c r="P15" s="51"/>
      <c r="Q15" s="60"/>
      <c r="R15" s="52"/>
      <c r="S15" s="51"/>
      <c r="T15" s="51"/>
      <c r="U15" s="51"/>
      <c r="V15" s="51"/>
      <c r="W15" s="51"/>
      <c r="X15" s="53"/>
    </row>
    <row r="16" spans="2:24">
      <c r="B16" s="132"/>
      <c r="C16" s="131" t="s">
        <v>194</v>
      </c>
      <c r="D16" s="45"/>
      <c r="E16" s="45"/>
      <c r="F16" s="46"/>
      <c r="G16" s="45">
        <v>1</v>
      </c>
      <c r="H16" s="57"/>
      <c r="I16" s="45"/>
      <c r="J16" s="48">
        <f t="shared" si="0"/>
        <v>0</v>
      </c>
      <c r="K16" s="49">
        <f t="shared" si="1"/>
        <v>0</v>
      </c>
      <c r="L16" s="49">
        <v>0</v>
      </c>
      <c r="M16" s="50">
        <f t="shared" si="4"/>
        <v>0</v>
      </c>
      <c r="N16" s="50">
        <f t="shared" si="2"/>
        <v>0</v>
      </c>
      <c r="O16" s="49">
        <f t="shared" si="3"/>
        <v>0</v>
      </c>
      <c r="P16" s="51"/>
      <c r="Q16" s="60"/>
      <c r="R16" s="52"/>
      <c r="S16" s="51"/>
      <c r="T16" s="51"/>
      <c r="U16" s="51"/>
      <c r="V16" s="51"/>
      <c r="W16" s="51"/>
      <c r="X16" s="53"/>
    </row>
    <row r="17" spans="2:24">
      <c r="B17" s="132"/>
      <c r="C17" s="132"/>
      <c r="D17" s="45"/>
      <c r="E17" s="45"/>
      <c r="F17" s="54"/>
      <c r="G17" s="45">
        <v>1</v>
      </c>
      <c r="H17" s="55"/>
      <c r="I17" s="45"/>
      <c r="J17" s="48">
        <f t="shared" si="0"/>
        <v>0</v>
      </c>
      <c r="K17" s="49">
        <f t="shared" si="1"/>
        <v>0</v>
      </c>
      <c r="L17" s="49">
        <v>0</v>
      </c>
      <c r="M17" s="50">
        <f t="shared" si="4"/>
        <v>0</v>
      </c>
      <c r="N17" s="50">
        <f t="shared" si="2"/>
        <v>0</v>
      </c>
      <c r="O17" s="49">
        <f t="shared" si="3"/>
        <v>0</v>
      </c>
      <c r="P17" s="51"/>
      <c r="Q17" s="60"/>
      <c r="R17" s="52"/>
      <c r="S17" s="51"/>
      <c r="T17" s="51"/>
      <c r="U17" s="51"/>
      <c r="V17" s="51"/>
      <c r="W17" s="51"/>
      <c r="X17" s="53"/>
    </row>
    <row r="18" spans="2:24">
      <c r="B18" s="132"/>
      <c r="C18" s="132"/>
      <c r="D18" s="45"/>
      <c r="E18" s="45"/>
      <c r="F18" s="54"/>
      <c r="G18" s="45">
        <v>1</v>
      </c>
      <c r="H18" s="47"/>
      <c r="I18" s="45"/>
      <c r="J18" s="48">
        <f t="shared" si="0"/>
        <v>0</v>
      </c>
      <c r="K18" s="49">
        <f t="shared" si="1"/>
        <v>0</v>
      </c>
      <c r="L18" s="49">
        <v>0</v>
      </c>
      <c r="M18" s="50">
        <f t="shared" si="4"/>
        <v>0</v>
      </c>
      <c r="N18" s="50">
        <f t="shared" si="2"/>
        <v>0</v>
      </c>
      <c r="O18" s="49">
        <f t="shared" si="3"/>
        <v>0</v>
      </c>
      <c r="P18" s="51"/>
      <c r="Q18" s="60"/>
      <c r="R18" s="52"/>
      <c r="S18" s="51"/>
      <c r="T18" s="51"/>
      <c r="U18" s="51"/>
      <c r="V18" s="51"/>
      <c r="W18" s="51"/>
      <c r="X18" s="53"/>
    </row>
    <row r="19" spans="2:24">
      <c r="B19" s="132"/>
      <c r="C19" s="132"/>
      <c r="D19" s="45"/>
      <c r="E19" s="45"/>
      <c r="F19" s="58"/>
      <c r="G19" s="45">
        <v>1</v>
      </c>
      <c r="H19" s="55"/>
      <c r="I19" s="45"/>
      <c r="J19" s="48">
        <f t="shared" si="0"/>
        <v>0</v>
      </c>
      <c r="K19" s="49">
        <f t="shared" si="1"/>
        <v>0</v>
      </c>
      <c r="L19" s="49">
        <v>0</v>
      </c>
      <c r="M19" s="50">
        <f t="shared" si="4"/>
        <v>0</v>
      </c>
      <c r="N19" s="50">
        <f t="shared" si="2"/>
        <v>0</v>
      </c>
      <c r="O19" s="49">
        <f t="shared" si="3"/>
        <v>0</v>
      </c>
      <c r="P19" s="51"/>
      <c r="Q19" s="60"/>
      <c r="R19" s="52"/>
      <c r="S19" s="51"/>
      <c r="T19" s="51"/>
      <c r="U19" s="51"/>
      <c r="V19" s="51"/>
      <c r="W19" s="51"/>
      <c r="X19" s="53"/>
    </row>
    <row r="20" spans="2:24">
      <c r="B20" s="132"/>
      <c r="C20" s="133"/>
      <c r="D20" s="45"/>
      <c r="E20" s="45"/>
      <c r="F20" s="54"/>
      <c r="G20" s="45">
        <v>1</v>
      </c>
      <c r="H20" s="55"/>
      <c r="I20" s="45"/>
      <c r="J20" s="48">
        <f t="shared" si="0"/>
        <v>0</v>
      </c>
      <c r="K20" s="49">
        <f t="shared" si="1"/>
        <v>0</v>
      </c>
      <c r="L20" s="49">
        <v>0</v>
      </c>
      <c r="M20" s="50">
        <f t="shared" si="4"/>
        <v>0</v>
      </c>
      <c r="N20" s="50">
        <f t="shared" si="2"/>
        <v>0</v>
      </c>
      <c r="O20" s="49">
        <f t="shared" si="3"/>
        <v>0</v>
      </c>
      <c r="P20" s="51"/>
      <c r="Q20" s="51"/>
      <c r="R20" s="52"/>
      <c r="S20" s="51"/>
      <c r="T20" s="51"/>
      <c r="U20" s="51"/>
      <c r="V20" s="51"/>
      <c r="W20" s="51"/>
      <c r="X20" s="53"/>
    </row>
    <row r="21" spans="2:24">
      <c r="B21" s="132"/>
      <c r="C21" s="131" t="s">
        <v>199</v>
      </c>
      <c r="D21" s="45"/>
      <c r="E21" s="45"/>
      <c r="F21" s="46"/>
      <c r="G21" s="45">
        <v>1</v>
      </c>
      <c r="H21" s="57"/>
      <c r="I21" s="45"/>
      <c r="J21" s="48">
        <f>H21*1/(ROUNDUP($K$6/G21,0))</f>
        <v>0</v>
      </c>
      <c r="K21" s="49">
        <f>H21*(ROUNDUP($K$6/G21,0)-1)/(ROUNDUP($K$6/G21,0))</f>
        <v>0</v>
      </c>
      <c r="L21" s="49">
        <v>0</v>
      </c>
      <c r="M21" s="50">
        <f t="shared" ref="M21:M34" si="5">SUM(J21:L21)</f>
        <v>0</v>
      </c>
      <c r="N21" s="50">
        <f t="shared" si="2"/>
        <v>0</v>
      </c>
      <c r="O21" s="49">
        <f t="shared" si="3"/>
        <v>0</v>
      </c>
      <c r="P21" s="51"/>
      <c r="Q21" s="51"/>
      <c r="R21" s="52"/>
      <c r="S21" s="51"/>
      <c r="T21" s="51"/>
      <c r="U21" s="51"/>
      <c r="V21" s="51"/>
      <c r="W21" s="51"/>
      <c r="X21" s="53"/>
    </row>
    <row r="22" spans="2:24">
      <c r="B22" s="132"/>
      <c r="C22" s="132"/>
      <c r="D22" s="45"/>
      <c r="E22" s="45"/>
      <c r="F22" s="54"/>
      <c r="G22" s="45">
        <v>1</v>
      </c>
      <c r="H22" s="55"/>
      <c r="I22" s="45"/>
      <c r="J22" s="48">
        <f t="shared" ref="J22:J85" si="6">H22*1/(ROUNDUP($K$6/G22,0))</f>
        <v>0</v>
      </c>
      <c r="K22" s="49">
        <f t="shared" ref="K22:K85" si="7">H22*(ROUNDUP($K$6/G22,0)-1)/(ROUNDUP($K$6/G22,0))</f>
        <v>0</v>
      </c>
      <c r="L22" s="49">
        <v>0</v>
      </c>
      <c r="M22" s="50">
        <f t="shared" si="5"/>
        <v>0</v>
      </c>
      <c r="N22" s="50">
        <f t="shared" si="2"/>
        <v>0</v>
      </c>
      <c r="O22" s="49">
        <f t="shared" si="3"/>
        <v>0</v>
      </c>
      <c r="P22" s="51"/>
      <c r="Q22" s="51"/>
      <c r="R22" s="52"/>
      <c r="S22" s="51"/>
      <c r="T22" s="51"/>
      <c r="U22" s="51"/>
      <c r="V22" s="51"/>
      <c r="W22" s="51"/>
      <c r="X22" s="53"/>
    </row>
    <row r="23" spans="2:24">
      <c r="B23" s="132"/>
      <c r="C23" s="132"/>
      <c r="D23" s="45"/>
      <c r="E23" s="45"/>
      <c r="F23" s="54"/>
      <c r="G23" s="45">
        <v>1</v>
      </c>
      <c r="H23" s="55"/>
      <c r="I23" s="45"/>
      <c r="J23" s="48">
        <f t="shared" si="6"/>
        <v>0</v>
      </c>
      <c r="K23" s="49">
        <f t="shared" si="7"/>
        <v>0</v>
      </c>
      <c r="L23" s="49">
        <v>0</v>
      </c>
      <c r="M23" s="50">
        <f t="shared" si="5"/>
        <v>0</v>
      </c>
      <c r="N23" s="50">
        <f t="shared" si="2"/>
        <v>0</v>
      </c>
      <c r="O23" s="49">
        <f t="shared" si="3"/>
        <v>0</v>
      </c>
      <c r="P23" s="51"/>
      <c r="Q23" s="51"/>
      <c r="R23" s="52"/>
      <c r="S23" s="51"/>
      <c r="T23" s="51"/>
      <c r="U23" s="51"/>
      <c r="V23" s="51"/>
      <c r="W23" s="51"/>
      <c r="X23" s="53"/>
    </row>
    <row r="24" spans="2:24">
      <c r="B24" s="132"/>
      <c r="C24" s="132"/>
      <c r="D24" s="45"/>
      <c r="E24" s="45"/>
      <c r="F24" s="58"/>
      <c r="G24" s="45">
        <v>1</v>
      </c>
      <c r="H24" s="55"/>
      <c r="I24" s="45"/>
      <c r="J24" s="48">
        <f t="shared" si="6"/>
        <v>0</v>
      </c>
      <c r="K24" s="49">
        <f t="shared" si="7"/>
        <v>0</v>
      </c>
      <c r="L24" s="49">
        <v>0</v>
      </c>
      <c r="M24" s="50">
        <f t="shared" si="5"/>
        <v>0</v>
      </c>
      <c r="N24" s="50">
        <f t="shared" si="2"/>
        <v>0</v>
      </c>
      <c r="O24" s="49">
        <f t="shared" si="3"/>
        <v>0</v>
      </c>
      <c r="P24" s="51"/>
      <c r="Q24" s="51"/>
      <c r="R24" s="52"/>
      <c r="S24" s="51"/>
      <c r="T24" s="51"/>
      <c r="U24" s="51"/>
      <c r="V24" s="51"/>
      <c r="W24" s="51"/>
      <c r="X24" s="53"/>
    </row>
    <row r="25" spans="2:24">
      <c r="B25" s="132"/>
      <c r="C25" s="133"/>
      <c r="D25" s="59"/>
      <c r="E25" s="59"/>
      <c r="F25" s="61"/>
      <c r="G25" s="45">
        <v>1</v>
      </c>
      <c r="H25" s="55"/>
      <c r="I25" s="45"/>
      <c r="J25" s="48">
        <f t="shared" si="6"/>
        <v>0</v>
      </c>
      <c r="K25" s="49">
        <f t="shared" si="7"/>
        <v>0</v>
      </c>
      <c r="L25" s="49">
        <v>0</v>
      </c>
      <c r="M25" s="50">
        <f t="shared" si="5"/>
        <v>0</v>
      </c>
      <c r="N25" s="50">
        <f t="shared" si="2"/>
        <v>0</v>
      </c>
      <c r="O25" s="49">
        <f t="shared" si="3"/>
        <v>0</v>
      </c>
      <c r="P25" s="51"/>
      <c r="Q25" s="51"/>
      <c r="R25" s="52"/>
      <c r="S25" s="51"/>
      <c r="T25" s="51"/>
      <c r="U25" s="51"/>
      <c r="V25" s="51"/>
      <c r="W25" s="51"/>
      <c r="X25" s="53"/>
    </row>
    <row r="26" spans="2:24">
      <c r="B26" s="132"/>
      <c r="C26" s="131" t="s">
        <v>205</v>
      </c>
      <c r="D26" s="45"/>
      <c r="E26" s="45"/>
      <c r="F26" s="46"/>
      <c r="G26" s="45">
        <v>1</v>
      </c>
      <c r="H26" s="47"/>
      <c r="I26" s="45"/>
      <c r="J26" s="48">
        <f t="shared" si="6"/>
        <v>0</v>
      </c>
      <c r="K26" s="49">
        <f t="shared" si="7"/>
        <v>0</v>
      </c>
      <c r="L26" s="49">
        <v>0</v>
      </c>
      <c r="M26" s="50">
        <f t="shared" si="5"/>
        <v>0</v>
      </c>
      <c r="N26" s="50">
        <f t="shared" si="2"/>
        <v>0</v>
      </c>
      <c r="O26" s="49">
        <f t="shared" si="3"/>
        <v>0</v>
      </c>
      <c r="P26" s="51"/>
      <c r="Q26" s="60"/>
      <c r="R26" s="52"/>
      <c r="S26" s="51"/>
      <c r="T26" s="51"/>
      <c r="U26" s="51"/>
      <c r="V26" s="51"/>
      <c r="W26" s="51"/>
      <c r="X26" s="53"/>
    </row>
    <row r="27" spans="2:24">
      <c r="B27" s="132"/>
      <c r="C27" s="132"/>
      <c r="D27" s="45"/>
      <c r="E27" s="45"/>
      <c r="F27" s="46"/>
      <c r="G27" s="45">
        <v>1</v>
      </c>
      <c r="H27" s="47"/>
      <c r="I27" s="45"/>
      <c r="J27" s="48">
        <f t="shared" si="6"/>
        <v>0</v>
      </c>
      <c r="K27" s="49">
        <f t="shared" si="7"/>
        <v>0</v>
      </c>
      <c r="L27" s="49">
        <v>0</v>
      </c>
      <c r="M27" s="50">
        <f t="shared" si="5"/>
        <v>0</v>
      </c>
      <c r="N27" s="50">
        <f t="shared" si="2"/>
        <v>0</v>
      </c>
      <c r="O27" s="49">
        <f t="shared" si="3"/>
        <v>0</v>
      </c>
      <c r="P27" s="51"/>
      <c r="Q27" s="60"/>
      <c r="R27" s="52"/>
      <c r="S27" s="51"/>
      <c r="T27" s="51"/>
      <c r="U27" s="51"/>
      <c r="V27" s="51"/>
      <c r="W27" s="51"/>
      <c r="X27" s="53"/>
    </row>
    <row r="28" spans="2:24">
      <c r="B28" s="132"/>
      <c r="C28" s="132"/>
      <c r="D28" s="45"/>
      <c r="E28" s="45"/>
      <c r="F28" s="46"/>
      <c r="G28" s="45">
        <v>1</v>
      </c>
      <c r="H28" s="47"/>
      <c r="I28" s="45"/>
      <c r="J28" s="48">
        <f t="shared" si="6"/>
        <v>0</v>
      </c>
      <c r="K28" s="49">
        <f t="shared" si="7"/>
        <v>0</v>
      </c>
      <c r="L28" s="49">
        <v>0</v>
      </c>
      <c r="M28" s="50">
        <f t="shared" si="5"/>
        <v>0</v>
      </c>
      <c r="N28" s="50">
        <f t="shared" si="2"/>
        <v>0</v>
      </c>
      <c r="O28" s="49">
        <f t="shared" si="3"/>
        <v>0</v>
      </c>
      <c r="P28" s="51"/>
      <c r="Q28" s="60"/>
      <c r="R28" s="52"/>
      <c r="S28" s="51"/>
      <c r="T28" s="51"/>
      <c r="U28" s="51"/>
      <c r="V28" s="51"/>
      <c r="W28" s="51"/>
      <c r="X28" s="53"/>
    </row>
    <row r="29" spans="2:24">
      <c r="B29" s="132"/>
      <c r="C29" s="132"/>
      <c r="D29" s="45"/>
      <c r="E29" s="45"/>
      <c r="F29" s="54"/>
      <c r="G29" s="45">
        <v>1</v>
      </c>
      <c r="H29" s="55"/>
      <c r="I29" s="47"/>
      <c r="J29" s="48">
        <f t="shared" si="6"/>
        <v>0</v>
      </c>
      <c r="K29" s="49">
        <f t="shared" si="7"/>
        <v>0</v>
      </c>
      <c r="L29" s="49">
        <v>0</v>
      </c>
      <c r="M29" s="50">
        <f t="shared" si="5"/>
        <v>0</v>
      </c>
      <c r="N29" s="50">
        <f t="shared" si="2"/>
        <v>0</v>
      </c>
      <c r="O29" s="49">
        <f t="shared" si="3"/>
        <v>0</v>
      </c>
      <c r="P29" s="51"/>
      <c r="Q29" s="60"/>
      <c r="R29" s="52"/>
      <c r="S29" s="51"/>
      <c r="T29" s="51"/>
      <c r="U29" s="51"/>
      <c r="V29" s="51"/>
      <c r="W29" s="51"/>
      <c r="X29" s="53"/>
    </row>
    <row r="30" spans="2:24">
      <c r="B30" s="132"/>
      <c r="C30" s="132"/>
      <c r="D30" s="45"/>
      <c r="E30" s="45"/>
      <c r="F30" s="58"/>
      <c r="G30" s="45">
        <v>1</v>
      </c>
      <c r="H30" s="55"/>
      <c r="I30" s="47"/>
      <c r="J30" s="48">
        <f t="shared" si="6"/>
        <v>0</v>
      </c>
      <c r="K30" s="49">
        <f t="shared" si="7"/>
        <v>0</v>
      </c>
      <c r="L30" s="49">
        <v>0</v>
      </c>
      <c r="M30" s="50">
        <f t="shared" si="5"/>
        <v>0</v>
      </c>
      <c r="N30" s="50">
        <f t="shared" si="2"/>
        <v>0</v>
      </c>
      <c r="O30" s="49">
        <f t="shared" si="3"/>
        <v>0</v>
      </c>
      <c r="P30" s="51"/>
      <c r="Q30" s="60"/>
      <c r="R30" s="52"/>
      <c r="S30" s="51"/>
      <c r="T30" s="51"/>
      <c r="U30" s="51"/>
      <c r="V30" s="51"/>
      <c r="W30" s="51"/>
      <c r="X30" s="53"/>
    </row>
    <row r="31" spans="2:24">
      <c r="B31" s="132"/>
      <c r="C31" s="132"/>
      <c r="D31" s="45"/>
      <c r="E31" s="45"/>
      <c r="F31" s="58"/>
      <c r="G31" s="45">
        <v>1</v>
      </c>
      <c r="H31" s="45"/>
      <c r="I31" s="45"/>
      <c r="J31" s="48">
        <f t="shared" si="6"/>
        <v>0</v>
      </c>
      <c r="K31" s="49">
        <f t="shared" si="7"/>
        <v>0</v>
      </c>
      <c r="L31" s="49">
        <v>0</v>
      </c>
      <c r="M31" s="50">
        <f t="shared" si="5"/>
        <v>0</v>
      </c>
      <c r="N31" s="50">
        <f t="shared" si="2"/>
        <v>0</v>
      </c>
      <c r="O31" s="49">
        <f t="shared" si="3"/>
        <v>0</v>
      </c>
      <c r="P31" s="51"/>
      <c r="Q31" s="60"/>
      <c r="R31" s="52"/>
      <c r="S31" s="51"/>
      <c r="T31" s="51"/>
      <c r="U31" s="51"/>
      <c r="V31" s="51"/>
      <c r="W31" s="51"/>
      <c r="X31" s="53"/>
    </row>
    <row r="32" spans="2:24">
      <c r="B32" s="132"/>
      <c r="C32" s="132"/>
      <c r="D32" s="45"/>
      <c r="E32" s="45"/>
      <c r="F32" s="62"/>
      <c r="G32" s="45">
        <v>1</v>
      </c>
      <c r="H32" s="45"/>
      <c r="I32" s="45"/>
      <c r="J32" s="48">
        <f t="shared" si="6"/>
        <v>0</v>
      </c>
      <c r="K32" s="49">
        <f t="shared" si="7"/>
        <v>0</v>
      </c>
      <c r="L32" s="49">
        <v>0</v>
      </c>
      <c r="M32" s="50">
        <f t="shared" si="5"/>
        <v>0</v>
      </c>
      <c r="N32" s="50">
        <f t="shared" si="2"/>
        <v>0</v>
      </c>
      <c r="O32" s="49">
        <f t="shared" si="3"/>
        <v>0</v>
      </c>
      <c r="P32" s="51"/>
      <c r="Q32" s="51"/>
      <c r="R32" s="52"/>
      <c r="S32" s="51"/>
      <c r="T32" s="51"/>
      <c r="U32" s="51"/>
      <c r="V32" s="51"/>
      <c r="W32" s="51"/>
      <c r="X32" s="53"/>
    </row>
    <row r="33" spans="2:24">
      <c r="B33" s="132"/>
      <c r="C33" s="132"/>
      <c r="D33" s="45"/>
      <c r="E33" s="45"/>
      <c r="F33" s="58"/>
      <c r="G33" s="45">
        <v>1</v>
      </c>
      <c r="H33" s="55"/>
      <c r="I33" s="47"/>
      <c r="J33" s="48">
        <f t="shared" si="6"/>
        <v>0</v>
      </c>
      <c r="K33" s="49">
        <f t="shared" si="7"/>
        <v>0</v>
      </c>
      <c r="L33" s="49">
        <v>0</v>
      </c>
      <c r="M33" s="50">
        <f t="shared" si="5"/>
        <v>0</v>
      </c>
      <c r="N33" s="50">
        <f t="shared" si="2"/>
        <v>0</v>
      </c>
      <c r="O33" s="49">
        <f t="shared" si="3"/>
        <v>0</v>
      </c>
      <c r="P33" s="51"/>
      <c r="Q33" s="60"/>
      <c r="R33" s="52"/>
      <c r="S33" s="51"/>
      <c r="T33" s="51"/>
      <c r="U33" s="51"/>
      <c r="V33" s="51"/>
      <c r="W33" s="51"/>
      <c r="X33" s="53"/>
    </row>
    <row r="34" spans="2:24">
      <c r="B34" s="132"/>
      <c r="C34" s="132"/>
      <c r="D34" s="45"/>
      <c r="E34" s="45"/>
      <c r="F34" s="58"/>
      <c r="G34" s="45">
        <v>1</v>
      </c>
      <c r="H34" s="57"/>
      <c r="I34" s="47"/>
      <c r="J34" s="48">
        <f t="shared" si="6"/>
        <v>0</v>
      </c>
      <c r="K34" s="49">
        <f t="shared" si="7"/>
        <v>0</v>
      </c>
      <c r="L34" s="49">
        <v>0</v>
      </c>
      <c r="M34" s="50">
        <f t="shared" si="5"/>
        <v>0</v>
      </c>
      <c r="N34" s="50">
        <f t="shared" si="2"/>
        <v>0</v>
      </c>
      <c r="O34" s="49">
        <f t="shared" si="3"/>
        <v>0</v>
      </c>
      <c r="P34" s="51"/>
      <c r="Q34" s="60"/>
      <c r="R34" s="52"/>
      <c r="S34" s="51"/>
      <c r="T34" s="51"/>
      <c r="U34" s="51"/>
      <c r="V34" s="51"/>
      <c r="W34" s="51"/>
      <c r="X34" s="53"/>
    </row>
    <row r="35" spans="2:24">
      <c r="B35" s="132"/>
      <c r="C35" s="133"/>
      <c r="D35" s="45"/>
      <c r="E35" s="45"/>
      <c r="F35" s="58"/>
      <c r="G35" s="45">
        <v>1</v>
      </c>
      <c r="H35" s="57"/>
      <c r="I35" s="47"/>
      <c r="J35" s="48">
        <f t="shared" si="6"/>
        <v>0</v>
      </c>
      <c r="K35" s="49">
        <f t="shared" si="7"/>
        <v>0</v>
      </c>
      <c r="L35" s="49">
        <v>0</v>
      </c>
      <c r="M35" s="50">
        <f t="shared" ref="M35:M96" si="8">SUM(J35:L35)</f>
        <v>0</v>
      </c>
      <c r="N35" s="50">
        <f t="shared" si="2"/>
        <v>0</v>
      </c>
      <c r="O35" s="49">
        <f t="shared" si="3"/>
        <v>0</v>
      </c>
      <c r="P35" s="51"/>
      <c r="Q35" s="60"/>
      <c r="R35" s="52"/>
      <c r="S35" s="51"/>
      <c r="T35" s="51"/>
      <c r="U35" s="51"/>
      <c r="V35" s="51"/>
      <c r="W35" s="51"/>
      <c r="X35" s="53"/>
    </row>
    <row r="36" spans="2:24">
      <c r="B36" s="132"/>
      <c r="C36" s="131" t="s">
        <v>217</v>
      </c>
      <c r="D36" s="45"/>
      <c r="E36" s="45"/>
      <c r="F36" s="46"/>
      <c r="G36" s="45">
        <v>1</v>
      </c>
      <c r="H36" s="57"/>
      <c r="I36" s="45"/>
      <c r="J36" s="48">
        <f t="shared" si="6"/>
        <v>0</v>
      </c>
      <c r="K36" s="49">
        <f t="shared" si="7"/>
        <v>0</v>
      </c>
      <c r="L36" s="49">
        <v>0</v>
      </c>
      <c r="M36" s="50">
        <f t="shared" si="8"/>
        <v>0</v>
      </c>
      <c r="N36" s="50">
        <f t="shared" si="2"/>
        <v>0</v>
      </c>
      <c r="O36" s="49">
        <f t="shared" si="3"/>
        <v>0</v>
      </c>
      <c r="P36" s="51"/>
      <c r="Q36" s="60"/>
      <c r="R36" s="52"/>
      <c r="S36" s="51"/>
      <c r="T36" s="51"/>
      <c r="U36" s="51"/>
      <c r="V36" s="51"/>
      <c r="W36" s="51"/>
      <c r="X36" s="53"/>
    </row>
    <row r="37" spans="2:24">
      <c r="B37" s="132"/>
      <c r="C37" s="132"/>
      <c r="D37" s="45"/>
      <c r="E37" s="45"/>
      <c r="F37" s="54"/>
      <c r="G37" s="45">
        <v>1</v>
      </c>
      <c r="H37" s="55"/>
      <c r="I37" s="45"/>
      <c r="J37" s="48">
        <f t="shared" si="6"/>
        <v>0</v>
      </c>
      <c r="K37" s="49">
        <f t="shared" si="7"/>
        <v>0</v>
      </c>
      <c r="L37" s="49">
        <v>0</v>
      </c>
      <c r="M37" s="50">
        <f t="shared" si="8"/>
        <v>0</v>
      </c>
      <c r="N37" s="50">
        <f t="shared" si="2"/>
        <v>0</v>
      </c>
      <c r="O37" s="49">
        <f t="shared" si="3"/>
        <v>0</v>
      </c>
      <c r="P37" s="51"/>
      <c r="Q37" s="51"/>
      <c r="R37" s="52"/>
      <c r="S37" s="63"/>
      <c r="T37" s="63"/>
      <c r="U37" s="63"/>
      <c r="V37" s="63"/>
      <c r="W37" s="51"/>
      <c r="X37" s="53"/>
    </row>
    <row r="38" spans="2:24">
      <c r="B38" s="132"/>
      <c r="C38" s="132"/>
      <c r="D38" s="45"/>
      <c r="E38" s="45"/>
      <c r="F38" s="54"/>
      <c r="G38" s="45">
        <v>1</v>
      </c>
      <c r="H38" s="55"/>
      <c r="I38" s="45"/>
      <c r="J38" s="48">
        <f t="shared" si="6"/>
        <v>0</v>
      </c>
      <c r="K38" s="49">
        <f t="shared" si="7"/>
        <v>0</v>
      </c>
      <c r="L38" s="49">
        <v>0</v>
      </c>
      <c r="M38" s="50">
        <f t="shared" si="8"/>
        <v>0</v>
      </c>
      <c r="N38" s="50">
        <f t="shared" si="2"/>
        <v>0</v>
      </c>
      <c r="O38" s="49">
        <f t="shared" si="3"/>
        <v>0</v>
      </c>
      <c r="P38" s="51"/>
      <c r="Q38" s="51"/>
      <c r="R38" s="52"/>
      <c r="S38" s="51"/>
      <c r="T38" s="51"/>
      <c r="U38" s="63"/>
      <c r="V38" s="63"/>
      <c r="W38" s="51"/>
      <c r="X38" s="53"/>
    </row>
    <row r="39" spans="2:24">
      <c r="B39" s="132"/>
      <c r="C39" s="132"/>
      <c r="D39" s="45"/>
      <c r="E39" s="45"/>
      <c r="F39" s="54"/>
      <c r="G39" s="45">
        <v>1</v>
      </c>
      <c r="H39" s="55"/>
      <c r="I39" s="45"/>
      <c r="J39" s="48">
        <f t="shared" si="6"/>
        <v>0</v>
      </c>
      <c r="K39" s="49">
        <f t="shared" si="7"/>
        <v>0</v>
      </c>
      <c r="L39" s="49">
        <v>0</v>
      </c>
      <c r="M39" s="50">
        <f t="shared" si="8"/>
        <v>0</v>
      </c>
      <c r="N39" s="50">
        <f t="shared" si="2"/>
        <v>0</v>
      </c>
      <c r="O39" s="49">
        <f t="shared" si="3"/>
        <v>0</v>
      </c>
      <c r="P39" s="51"/>
      <c r="Q39" s="51"/>
      <c r="R39" s="52"/>
      <c r="S39" s="63"/>
      <c r="T39" s="63"/>
      <c r="U39" s="63"/>
      <c r="V39" s="63"/>
      <c r="W39" s="51"/>
      <c r="X39" s="53"/>
    </row>
    <row r="40" spans="2:24">
      <c r="B40" s="132"/>
      <c r="C40" s="132"/>
      <c r="D40" s="45"/>
      <c r="E40" s="45"/>
      <c r="F40" s="54"/>
      <c r="G40" s="45">
        <v>1</v>
      </c>
      <c r="H40" s="56"/>
      <c r="I40" s="45"/>
      <c r="J40" s="48">
        <f t="shared" si="6"/>
        <v>0</v>
      </c>
      <c r="K40" s="49">
        <f t="shared" si="7"/>
        <v>0</v>
      </c>
      <c r="L40" s="49">
        <v>0</v>
      </c>
      <c r="M40" s="50">
        <f t="shared" si="8"/>
        <v>0</v>
      </c>
      <c r="N40" s="50">
        <f t="shared" si="2"/>
        <v>0</v>
      </c>
      <c r="O40" s="49">
        <f t="shared" si="3"/>
        <v>0</v>
      </c>
      <c r="P40" s="51"/>
      <c r="Q40" s="60"/>
      <c r="R40" s="52"/>
      <c r="S40" s="51"/>
      <c r="T40" s="51"/>
      <c r="U40" s="51"/>
      <c r="V40" s="51"/>
      <c r="W40" s="51"/>
      <c r="X40" s="53"/>
    </row>
    <row r="41" spans="2:24">
      <c r="B41" s="132"/>
      <c r="C41" s="132"/>
      <c r="D41" s="45"/>
      <c r="E41" s="45"/>
      <c r="F41" s="54"/>
      <c r="G41" s="45">
        <v>1</v>
      </c>
      <c r="H41" s="55"/>
      <c r="I41" s="45"/>
      <c r="J41" s="48">
        <f t="shared" si="6"/>
        <v>0</v>
      </c>
      <c r="K41" s="49">
        <f t="shared" si="7"/>
        <v>0</v>
      </c>
      <c r="L41" s="49">
        <v>0</v>
      </c>
      <c r="M41" s="50">
        <f t="shared" si="8"/>
        <v>0</v>
      </c>
      <c r="N41" s="50">
        <f t="shared" si="2"/>
        <v>0</v>
      </c>
      <c r="O41" s="49">
        <f t="shared" si="3"/>
        <v>0</v>
      </c>
      <c r="P41" s="51"/>
      <c r="Q41" s="60"/>
      <c r="R41" s="52"/>
      <c r="S41" s="51"/>
      <c r="T41" s="51"/>
      <c r="U41" s="51"/>
      <c r="V41" s="51"/>
      <c r="W41" s="51"/>
      <c r="X41" s="53"/>
    </row>
    <row r="42" spans="2:24">
      <c r="B42" s="132"/>
      <c r="C42" s="132"/>
      <c r="D42" s="45"/>
      <c r="E42" s="45"/>
      <c r="F42" s="58"/>
      <c r="G42" s="45">
        <v>1</v>
      </c>
      <c r="H42" s="45"/>
      <c r="I42" s="45"/>
      <c r="J42" s="48">
        <f t="shared" si="6"/>
        <v>0</v>
      </c>
      <c r="K42" s="49">
        <f t="shared" si="7"/>
        <v>0</v>
      </c>
      <c r="L42" s="49">
        <v>0</v>
      </c>
      <c r="M42" s="50">
        <f t="shared" si="8"/>
        <v>0</v>
      </c>
      <c r="N42" s="50">
        <f t="shared" si="2"/>
        <v>0</v>
      </c>
      <c r="O42" s="49">
        <f t="shared" si="3"/>
        <v>0</v>
      </c>
      <c r="P42" s="51"/>
      <c r="Q42" s="51"/>
      <c r="R42" s="52"/>
      <c r="S42" s="51"/>
      <c r="T42" s="51"/>
      <c r="U42" s="51"/>
      <c r="V42" s="51"/>
      <c r="W42" s="51"/>
      <c r="X42" s="53"/>
    </row>
    <row r="43" spans="2:24">
      <c r="B43" s="132"/>
      <c r="C43" s="132"/>
      <c r="D43" s="45"/>
      <c r="E43" s="45"/>
      <c r="F43" s="54"/>
      <c r="G43" s="45">
        <v>1</v>
      </c>
      <c r="H43" s="47"/>
      <c r="I43" s="45"/>
      <c r="J43" s="48">
        <f t="shared" si="6"/>
        <v>0</v>
      </c>
      <c r="K43" s="49">
        <f t="shared" si="7"/>
        <v>0</v>
      </c>
      <c r="L43" s="49">
        <v>0</v>
      </c>
      <c r="M43" s="50">
        <f t="shared" si="8"/>
        <v>0</v>
      </c>
      <c r="N43" s="50">
        <f t="shared" si="2"/>
        <v>0</v>
      </c>
      <c r="O43" s="49">
        <f t="shared" si="3"/>
        <v>0</v>
      </c>
      <c r="P43" s="51"/>
      <c r="Q43" s="51"/>
      <c r="R43" s="52"/>
      <c r="S43" s="51"/>
      <c r="T43" s="51"/>
      <c r="U43" s="51"/>
      <c r="V43" s="51"/>
      <c r="W43" s="51"/>
      <c r="X43" s="53"/>
    </row>
    <row r="44" spans="2:24">
      <c r="B44" s="132"/>
      <c r="C44" s="132"/>
      <c r="D44" s="45"/>
      <c r="E44" s="45"/>
      <c r="F44" s="54"/>
      <c r="G44" s="45">
        <v>1</v>
      </c>
      <c r="H44" s="57"/>
      <c r="I44" s="45"/>
      <c r="J44" s="48">
        <f t="shared" si="6"/>
        <v>0</v>
      </c>
      <c r="K44" s="49">
        <f t="shared" si="7"/>
        <v>0</v>
      </c>
      <c r="L44" s="49">
        <v>0</v>
      </c>
      <c r="M44" s="50">
        <f t="shared" si="8"/>
        <v>0</v>
      </c>
      <c r="N44" s="50">
        <f t="shared" si="2"/>
        <v>0</v>
      </c>
      <c r="O44" s="49">
        <f t="shared" si="3"/>
        <v>0</v>
      </c>
      <c r="P44" s="51"/>
      <c r="Q44" s="51"/>
      <c r="R44" s="52"/>
      <c r="S44" s="51"/>
      <c r="T44" s="51"/>
      <c r="U44" s="51"/>
      <c r="V44" s="51"/>
      <c r="W44" s="51"/>
      <c r="X44" s="53"/>
    </row>
    <row r="45" spans="2:24">
      <c r="B45" s="132"/>
      <c r="C45" s="132"/>
      <c r="D45" s="45"/>
      <c r="E45" s="45"/>
      <c r="F45" s="54"/>
      <c r="G45" s="45">
        <v>1</v>
      </c>
      <c r="H45" s="57"/>
      <c r="I45" s="45"/>
      <c r="J45" s="48">
        <f t="shared" si="6"/>
        <v>0</v>
      </c>
      <c r="K45" s="49">
        <f t="shared" si="7"/>
        <v>0</v>
      </c>
      <c r="L45" s="49">
        <v>0</v>
      </c>
      <c r="M45" s="50">
        <f t="shared" si="8"/>
        <v>0</v>
      </c>
      <c r="N45" s="50">
        <f t="shared" si="2"/>
        <v>0</v>
      </c>
      <c r="O45" s="49">
        <f t="shared" si="3"/>
        <v>0</v>
      </c>
      <c r="P45" s="51"/>
      <c r="Q45" s="51"/>
      <c r="R45" s="52"/>
      <c r="S45" s="51"/>
      <c r="T45" s="51"/>
      <c r="U45" s="51"/>
      <c r="V45" s="51"/>
      <c r="W45" s="51"/>
      <c r="X45" s="53"/>
    </row>
    <row r="46" spans="2:24">
      <c r="B46" s="132"/>
      <c r="C46" s="132"/>
      <c r="D46" s="45"/>
      <c r="E46" s="45"/>
      <c r="F46" s="58"/>
      <c r="G46" s="45">
        <v>1</v>
      </c>
      <c r="H46" s="55"/>
      <c r="I46" s="45"/>
      <c r="J46" s="48">
        <f t="shared" si="6"/>
        <v>0</v>
      </c>
      <c r="K46" s="49">
        <f t="shared" si="7"/>
        <v>0</v>
      </c>
      <c r="L46" s="49">
        <v>0</v>
      </c>
      <c r="M46" s="50">
        <f t="shared" si="8"/>
        <v>0</v>
      </c>
      <c r="N46" s="50">
        <f t="shared" si="2"/>
        <v>0</v>
      </c>
      <c r="O46" s="49">
        <f t="shared" si="3"/>
        <v>0</v>
      </c>
      <c r="P46" s="51"/>
      <c r="Q46" s="51"/>
      <c r="R46" s="52"/>
      <c r="S46" s="51"/>
      <c r="T46" s="51"/>
      <c r="U46" s="51"/>
      <c r="V46" s="51"/>
      <c r="W46" s="51"/>
      <c r="X46" s="53"/>
    </row>
    <row r="47" spans="2:24">
      <c r="B47" s="132"/>
      <c r="C47" s="133"/>
      <c r="D47" s="45"/>
      <c r="E47" s="45"/>
      <c r="F47" s="61"/>
      <c r="G47" s="45">
        <v>1</v>
      </c>
      <c r="H47" s="55"/>
      <c r="I47" s="45"/>
      <c r="J47" s="48">
        <f t="shared" si="6"/>
        <v>0</v>
      </c>
      <c r="K47" s="49">
        <f t="shared" si="7"/>
        <v>0</v>
      </c>
      <c r="L47" s="49">
        <v>0</v>
      </c>
      <c r="M47" s="50">
        <f t="shared" si="8"/>
        <v>0</v>
      </c>
      <c r="N47" s="50">
        <f t="shared" si="2"/>
        <v>0</v>
      </c>
      <c r="O47" s="49">
        <f t="shared" si="3"/>
        <v>0</v>
      </c>
      <c r="P47" s="51"/>
      <c r="Q47" s="51"/>
      <c r="R47" s="52"/>
      <c r="S47" s="51"/>
      <c r="T47" s="51"/>
      <c r="U47" s="51"/>
      <c r="V47" s="51"/>
      <c r="W47" s="51"/>
      <c r="X47" s="53"/>
    </row>
    <row r="48" spans="2:24">
      <c r="B48" s="132"/>
      <c r="C48" s="131" t="s">
        <v>232</v>
      </c>
      <c r="D48" s="44"/>
      <c r="E48" s="44"/>
      <c r="F48" s="46"/>
      <c r="G48" s="45">
        <v>1</v>
      </c>
      <c r="H48" s="47"/>
      <c r="I48" s="45"/>
      <c r="J48" s="48">
        <f t="shared" si="6"/>
        <v>0</v>
      </c>
      <c r="K48" s="49">
        <f t="shared" si="7"/>
        <v>0</v>
      </c>
      <c r="L48" s="49">
        <v>0</v>
      </c>
      <c r="M48" s="50">
        <f t="shared" si="8"/>
        <v>0</v>
      </c>
      <c r="N48" s="50">
        <f t="shared" si="2"/>
        <v>0</v>
      </c>
      <c r="O48" s="49">
        <f t="shared" si="3"/>
        <v>0</v>
      </c>
      <c r="P48" s="51"/>
      <c r="Q48" s="51"/>
      <c r="R48" s="52"/>
      <c r="S48" s="51"/>
      <c r="T48" s="51"/>
      <c r="U48" s="51"/>
      <c r="V48" s="51"/>
      <c r="W48" s="51"/>
      <c r="X48" s="53"/>
    </row>
    <row r="49" spans="2:24">
      <c r="B49" s="132"/>
      <c r="C49" s="132"/>
      <c r="D49" s="44"/>
      <c r="E49" s="44"/>
      <c r="F49" s="54"/>
      <c r="G49" s="45">
        <v>1</v>
      </c>
      <c r="H49" s="55"/>
      <c r="I49" s="45"/>
      <c r="J49" s="48">
        <f t="shared" si="6"/>
        <v>0</v>
      </c>
      <c r="K49" s="49">
        <f t="shared" si="7"/>
        <v>0</v>
      </c>
      <c r="L49" s="49">
        <v>0</v>
      </c>
      <c r="M49" s="50">
        <f t="shared" si="8"/>
        <v>0</v>
      </c>
      <c r="N49" s="50">
        <f t="shared" si="2"/>
        <v>0</v>
      </c>
      <c r="O49" s="49">
        <f t="shared" si="3"/>
        <v>0</v>
      </c>
      <c r="P49" s="51"/>
      <c r="Q49" s="51"/>
      <c r="R49" s="52"/>
      <c r="S49" s="51"/>
      <c r="T49" s="51"/>
      <c r="U49" s="51"/>
      <c r="V49" s="51"/>
      <c r="W49" s="51"/>
      <c r="X49" s="53"/>
    </row>
    <row r="50" spans="2:24">
      <c r="B50" s="132"/>
      <c r="C50" s="132"/>
      <c r="D50" s="44"/>
      <c r="E50" s="44"/>
      <c r="F50" s="54"/>
      <c r="G50" s="45">
        <v>1</v>
      </c>
      <c r="H50" s="55"/>
      <c r="I50" s="45"/>
      <c r="J50" s="48">
        <f t="shared" si="6"/>
        <v>0</v>
      </c>
      <c r="K50" s="49">
        <f t="shared" si="7"/>
        <v>0</v>
      </c>
      <c r="L50" s="49">
        <v>0</v>
      </c>
      <c r="M50" s="50">
        <f t="shared" si="8"/>
        <v>0</v>
      </c>
      <c r="N50" s="50">
        <f t="shared" si="2"/>
        <v>0</v>
      </c>
      <c r="O50" s="49">
        <f t="shared" si="3"/>
        <v>0</v>
      </c>
      <c r="P50" s="51"/>
      <c r="Q50" s="51"/>
      <c r="R50" s="52"/>
      <c r="S50" s="51"/>
      <c r="T50" s="51"/>
      <c r="U50" s="51"/>
      <c r="V50" s="51"/>
      <c r="W50" s="51"/>
      <c r="X50" s="53"/>
    </row>
    <row r="51" spans="2:24">
      <c r="B51" s="132"/>
      <c r="C51" s="132"/>
      <c r="D51" s="44"/>
      <c r="E51" s="44"/>
      <c r="F51" s="58"/>
      <c r="G51" s="45">
        <v>1</v>
      </c>
      <c r="H51" s="55"/>
      <c r="I51" s="45"/>
      <c r="J51" s="48">
        <f t="shared" si="6"/>
        <v>0</v>
      </c>
      <c r="K51" s="49">
        <f t="shared" si="7"/>
        <v>0</v>
      </c>
      <c r="L51" s="49">
        <v>0</v>
      </c>
      <c r="M51" s="50">
        <f t="shared" si="8"/>
        <v>0</v>
      </c>
      <c r="N51" s="50">
        <f t="shared" si="2"/>
        <v>0</v>
      </c>
      <c r="O51" s="49">
        <f t="shared" si="3"/>
        <v>0</v>
      </c>
      <c r="P51" s="51"/>
      <c r="Q51" s="51"/>
      <c r="R51" s="52"/>
      <c r="S51" s="51"/>
      <c r="T51" s="51"/>
      <c r="U51" s="51"/>
      <c r="V51" s="51"/>
      <c r="W51" s="51"/>
      <c r="X51" s="53"/>
    </row>
    <row r="52" spans="2:24">
      <c r="B52" s="132"/>
      <c r="C52" s="132"/>
      <c r="D52" s="44"/>
      <c r="E52" s="44"/>
      <c r="F52" s="61"/>
      <c r="G52" s="45">
        <v>1</v>
      </c>
      <c r="H52" s="55"/>
      <c r="I52" s="45"/>
      <c r="J52" s="48">
        <f t="shared" si="6"/>
        <v>0</v>
      </c>
      <c r="K52" s="49">
        <f t="shared" si="7"/>
        <v>0</v>
      </c>
      <c r="L52" s="49">
        <v>0</v>
      </c>
      <c r="M52" s="50">
        <f t="shared" si="8"/>
        <v>0</v>
      </c>
      <c r="N52" s="50">
        <f t="shared" si="2"/>
        <v>0</v>
      </c>
      <c r="O52" s="49">
        <f t="shared" si="3"/>
        <v>0</v>
      </c>
      <c r="P52" s="51"/>
      <c r="Q52" s="51"/>
      <c r="R52" s="61"/>
      <c r="S52" s="51"/>
      <c r="T52" s="51"/>
      <c r="U52" s="51"/>
      <c r="V52" s="64"/>
      <c r="W52" s="51"/>
      <c r="X52" s="53"/>
    </row>
    <row r="53" spans="2:24">
      <c r="B53" s="132"/>
      <c r="C53" s="132"/>
      <c r="D53" s="44"/>
      <c r="E53" s="44"/>
      <c r="F53" s="46"/>
      <c r="G53" s="45">
        <v>1</v>
      </c>
      <c r="H53" s="47"/>
      <c r="I53" s="45"/>
      <c r="J53" s="48">
        <f t="shared" si="6"/>
        <v>0</v>
      </c>
      <c r="K53" s="49">
        <f t="shared" si="7"/>
        <v>0</v>
      </c>
      <c r="L53" s="49">
        <v>0</v>
      </c>
      <c r="M53" s="50">
        <f t="shared" si="8"/>
        <v>0</v>
      </c>
      <c r="N53" s="50">
        <f t="shared" si="2"/>
        <v>0</v>
      </c>
      <c r="O53" s="49">
        <f t="shared" si="3"/>
        <v>0</v>
      </c>
      <c r="P53" s="51"/>
      <c r="Q53" s="51"/>
      <c r="R53" s="52"/>
      <c r="S53" s="51"/>
      <c r="T53" s="51"/>
      <c r="U53" s="51"/>
      <c r="V53" s="51"/>
      <c r="W53" s="51"/>
      <c r="X53" s="53"/>
    </row>
    <row r="54" spans="2:24">
      <c r="B54" s="132"/>
      <c r="C54" s="132"/>
      <c r="D54" s="44"/>
      <c r="E54" s="44"/>
      <c r="F54" s="54"/>
      <c r="G54" s="45">
        <v>1</v>
      </c>
      <c r="H54" s="55"/>
      <c r="I54" s="45"/>
      <c r="J54" s="48">
        <f t="shared" si="6"/>
        <v>0</v>
      </c>
      <c r="K54" s="49">
        <f t="shared" si="7"/>
        <v>0</v>
      </c>
      <c r="L54" s="49">
        <v>0</v>
      </c>
      <c r="M54" s="50">
        <f t="shared" si="8"/>
        <v>0</v>
      </c>
      <c r="N54" s="50">
        <f t="shared" si="2"/>
        <v>0</v>
      </c>
      <c r="O54" s="49">
        <f t="shared" si="3"/>
        <v>0</v>
      </c>
      <c r="P54" s="51"/>
      <c r="Q54" s="51"/>
      <c r="R54" s="52"/>
      <c r="S54" s="51"/>
      <c r="T54" s="51"/>
      <c r="U54" s="51"/>
      <c r="V54" s="51"/>
      <c r="W54" s="51"/>
      <c r="X54" s="53"/>
    </row>
    <row r="55" spans="2:24">
      <c r="B55" s="132"/>
      <c r="C55" s="132"/>
      <c r="D55" s="44"/>
      <c r="E55" s="44"/>
      <c r="F55" s="54"/>
      <c r="G55" s="45">
        <v>1</v>
      </c>
      <c r="H55" s="55"/>
      <c r="I55" s="45"/>
      <c r="J55" s="48">
        <f t="shared" si="6"/>
        <v>0</v>
      </c>
      <c r="K55" s="49">
        <f t="shared" si="7"/>
        <v>0</v>
      </c>
      <c r="L55" s="49">
        <v>0</v>
      </c>
      <c r="M55" s="50">
        <f t="shared" si="8"/>
        <v>0</v>
      </c>
      <c r="N55" s="50">
        <f t="shared" si="2"/>
        <v>0</v>
      </c>
      <c r="O55" s="49">
        <f t="shared" si="3"/>
        <v>0</v>
      </c>
      <c r="P55" s="51"/>
      <c r="Q55" s="51"/>
      <c r="R55" s="52"/>
      <c r="S55" s="51"/>
      <c r="T55" s="51"/>
      <c r="U55" s="51"/>
      <c r="V55" s="51"/>
      <c r="W55" s="51"/>
      <c r="X55" s="53"/>
    </row>
    <row r="56" spans="2:24">
      <c r="B56" s="132"/>
      <c r="C56" s="132"/>
      <c r="D56" s="44"/>
      <c r="E56" s="44"/>
      <c r="F56" s="58"/>
      <c r="G56" s="45">
        <v>1</v>
      </c>
      <c r="H56" s="55"/>
      <c r="I56" s="45"/>
      <c r="J56" s="48">
        <f t="shared" si="6"/>
        <v>0</v>
      </c>
      <c r="K56" s="49">
        <f t="shared" si="7"/>
        <v>0</v>
      </c>
      <c r="L56" s="49">
        <v>0</v>
      </c>
      <c r="M56" s="50">
        <f t="shared" si="8"/>
        <v>0</v>
      </c>
      <c r="N56" s="50">
        <f t="shared" si="2"/>
        <v>0</v>
      </c>
      <c r="O56" s="49">
        <f t="shared" si="3"/>
        <v>0</v>
      </c>
      <c r="P56" s="51"/>
      <c r="Q56" s="51"/>
      <c r="R56" s="52"/>
      <c r="S56" s="51"/>
      <c r="T56" s="51"/>
      <c r="U56" s="51"/>
      <c r="V56" s="51"/>
      <c r="W56" s="51"/>
      <c r="X56" s="53"/>
    </row>
    <row r="57" spans="2:24">
      <c r="B57" s="132"/>
      <c r="C57" s="133"/>
      <c r="D57" s="44"/>
      <c r="E57" s="44"/>
      <c r="F57" s="61"/>
      <c r="G57" s="45">
        <v>1</v>
      </c>
      <c r="H57" s="55"/>
      <c r="I57" s="47"/>
      <c r="J57" s="48">
        <f t="shared" si="6"/>
        <v>0</v>
      </c>
      <c r="K57" s="49">
        <f t="shared" si="7"/>
        <v>0</v>
      </c>
      <c r="L57" s="49">
        <v>0</v>
      </c>
      <c r="M57" s="50">
        <f t="shared" si="8"/>
        <v>0</v>
      </c>
      <c r="N57" s="50">
        <f t="shared" si="2"/>
        <v>0</v>
      </c>
      <c r="O57" s="49">
        <f t="shared" si="3"/>
        <v>0</v>
      </c>
      <c r="P57" s="51"/>
      <c r="Q57" s="51"/>
      <c r="R57" s="61"/>
      <c r="S57" s="51"/>
      <c r="T57" s="51"/>
      <c r="U57" s="51"/>
      <c r="V57" s="64"/>
      <c r="W57" s="51"/>
      <c r="X57" s="53"/>
    </row>
    <row r="58" spans="2:24">
      <c r="B58" s="132"/>
      <c r="C58" s="131" t="s">
        <v>241</v>
      </c>
      <c r="D58" s="44"/>
      <c r="E58" s="44"/>
      <c r="F58" s="65"/>
      <c r="G58" s="45">
        <v>1</v>
      </c>
      <c r="H58" s="47"/>
      <c r="I58" s="45"/>
      <c r="J58" s="48">
        <f t="shared" si="6"/>
        <v>0</v>
      </c>
      <c r="K58" s="49">
        <f t="shared" si="7"/>
        <v>0</v>
      </c>
      <c r="L58" s="49">
        <v>0</v>
      </c>
      <c r="M58" s="50">
        <f t="shared" si="8"/>
        <v>0</v>
      </c>
      <c r="N58" s="50">
        <f t="shared" si="2"/>
        <v>0</v>
      </c>
      <c r="O58" s="49">
        <f t="shared" si="3"/>
        <v>0</v>
      </c>
      <c r="P58" s="51"/>
      <c r="Q58" s="51"/>
      <c r="R58" s="52"/>
      <c r="S58" s="51"/>
      <c r="T58" s="51"/>
      <c r="U58" s="51"/>
      <c r="V58" s="51"/>
      <c r="W58" s="51"/>
      <c r="X58" s="53"/>
    </row>
    <row r="59" spans="2:24">
      <c r="B59" s="132"/>
      <c r="C59" s="132"/>
      <c r="D59" s="44"/>
      <c r="E59" s="44"/>
      <c r="F59" s="65"/>
      <c r="G59" s="45">
        <v>1</v>
      </c>
      <c r="H59" s="47"/>
      <c r="I59" s="45"/>
      <c r="J59" s="48">
        <f t="shared" si="6"/>
        <v>0</v>
      </c>
      <c r="K59" s="49">
        <f t="shared" si="7"/>
        <v>0</v>
      </c>
      <c r="L59" s="49">
        <v>0</v>
      </c>
      <c r="M59" s="50">
        <f t="shared" si="8"/>
        <v>0</v>
      </c>
      <c r="N59" s="50">
        <f t="shared" si="2"/>
        <v>0</v>
      </c>
      <c r="O59" s="49">
        <f t="shared" si="3"/>
        <v>0</v>
      </c>
      <c r="P59" s="51"/>
      <c r="Q59" s="51"/>
      <c r="R59" s="52"/>
      <c r="S59" s="51"/>
      <c r="T59" s="51"/>
      <c r="U59" s="51"/>
      <c r="V59" s="51"/>
      <c r="W59" s="51"/>
      <c r="X59" s="53"/>
    </row>
    <row r="60" spans="2:24">
      <c r="B60" s="132"/>
      <c r="C60" s="132"/>
      <c r="D60" s="44"/>
      <c r="E60" s="44"/>
      <c r="F60" s="66"/>
      <c r="G60" s="45">
        <v>1</v>
      </c>
      <c r="H60" s="47"/>
      <c r="I60" s="45"/>
      <c r="J60" s="48">
        <f t="shared" si="6"/>
        <v>0</v>
      </c>
      <c r="K60" s="49">
        <f t="shared" si="7"/>
        <v>0</v>
      </c>
      <c r="L60" s="49">
        <v>0</v>
      </c>
      <c r="M60" s="50">
        <f t="shared" si="8"/>
        <v>0</v>
      </c>
      <c r="N60" s="50">
        <f t="shared" si="2"/>
        <v>0</v>
      </c>
      <c r="O60" s="49">
        <f t="shared" si="3"/>
        <v>0</v>
      </c>
      <c r="P60" s="51"/>
      <c r="Q60" s="51"/>
      <c r="R60" s="52"/>
      <c r="S60" s="51"/>
      <c r="T60" s="51"/>
      <c r="U60" s="51"/>
      <c r="V60" s="51"/>
      <c r="W60" s="51"/>
      <c r="X60" s="53"/>
    </row>
    <row r="61" spans="2:24">
      <c r="B61" s="132"/>
      <c r="C61" s="132"/>
      <c r="D61" s="44"/>
      <c r="E61" s="44"/>
      <c r="F61" s="54"/>
      <c r="G61" s="45">
        <v>1</v>
      </c>
      <c r="H61" s="55"/>
      <c r="I61" s="47"/>
      <c r="J61" s="48">
        <f t="shared" si="6"/>
        <v>0</v>
      </c>
      <c r="K61" s="49">
        <f t="shared" si="7"/>
        <v>0</v>
      </c>
      <c r="L61" s="49">
        <v>0</v>
      </c>
      <c r="M61" s="50">
        <f t="shared" si="8"/>
        <v>0</v>
      </c>
      <c r="N61" s="50">
        <f t="shared" si="2"/>
        <v>0</v>
      </c>
      <c r="O61" s="49">
        <f t="shared" si="3"/>
        <v>0</v>
      </c>
      <c r="P61" s="51"/>
      <c r="Q61" s="51"/>
      <c r="R61" s="52"/>
      <c r="S61" s="51"/>
      <c r="T61" s="51"/>
      <c r="U61" s="51"/>
      <c r="V61" s="51"/>
      <c r="W61" s="51"/>
      <c r="X61" s="53"/>
    </row>
    <row r="62" spans="2:24">
      <c r="B62" s="132"/>
      <c r="C62" s="132"/>
      <c r="D62" s="44"/>
      <c r="E62" s="44"/>
      <c r="F62" s="58"/>
      <c r="G62" s="45">
        <v>1</v>
      </c>
      <c r="H62" s="55"/>
      <c r="I62" s="47"/>
      <c r="J62" s="48">
        <f t="shared" si="6"/>
        <v>0</v>
      </c>
      <c r="K62" s="49">
        <f t="shared" si="7"/>
        <v>0</v>
      </c>
      <c r="L62" s="49">
        <v>0</v>
      </c>
      <c r="M62" s="50">
        <f t="shared" si="8"/>
        <v>0</v>
      </c>
      <c r="N62" s="50">
        <f t="shared" si="2"/>
        <v>0</v>
      </c>
      <c r="O62" s="49">
        <f t="shared" si="3"/>
        <v>0</v>
      </c>
      <c r="P62" s="51"/>
      <c r="Q62" s="51"/>
      <c r="R62" s="52"/>
      <c r="S62" s="51"/>
      <c r="T62" s="51"/>
      <c r="U62" s="51"/>
      <c r="V62" s="51"/>
      <c r="W62" s="51"/>
      <c r="X62" s="53"/>
    </row>
    <row r="63" spans="2:24">
      <c r="B63" s="132"/>
      <c r="C63" s="132"/>
      <c r="D63" s="44"/>
      <c r="E63" s="44"/>
      <c r="F63" s="58"/>
      <c r="G63" s="45">
        <v>1</v>
      </c>
      <c r="H63" s="45"/>
      <c r="I63" s="45"/>
      <c r="J63" s="48">
        <f t="shared" si="6"/>
        <v>0</v>
      </c>
      <c r="K63" s="49">
        <f t="shared" si="7"/>
        <v>0</v>
      </c>
      <c r="L63" s="49">
        <v>0</v>
      </c>
      <c r="M63" s="50">
        <f t="shared" si="8"/>
        <v>0</v>
      </c>
      <c r="N63" s="50">
        <f t="shared" si="2"/>
        <v>0</v>
      </c>
      <c r="O63" s="49">
        <f t="shared" si="3"/>
        <v>0</v>
      </c>
      <c r="P63" s="51"/>
      <c r="Q63" s="51"/>
      <c r="R63" s="52"/>
      <c r="S63" s="51"/>
      <c r="T63" s="51"/>
      <c r="U63" s="51"/>
      <c r="V63" s="51"/>
      <c r="W63" s="51"/>
      <c r="X63" s="53"/>
    </row>
    <row r="64" spans="2:24">
      <c r="B64" s="132"/>
      <c r="C64" s="132"/>
      <c r="D64" s="44"/>
      <c r="E64" s="44"/>
      <c r="F64" s="62"/>
      <c r="G64" s="45">
        <v>1</v>
      </c>
      <c r="H64" s="45"/>
      <c r="I64" s="45"/>
      <c r="J64" s="48">
        <f t="shared" si="6"/>
        <v>0</v>
      </c>
      <c r="K64" s="49">
        <f t="shared" si="7"/>
        <v>0</v>
      </c>
      <c r="L64" s="49">
        <v>0</v>
      </c>
      <c r="M64" s="50">
        <f t="shared" si="8"/>
        <v>0</v>
      </c>
      <c r="N64" s="50">
        <f t="shared" si="2"/>
        <v>0</v>
      </c>
      <c r="O64" s="49">
        <f t="shared" si="3"/>
        <v>0</v>
      </c>
      <c r="P64" s="51"/>
      <c r="Q64" s="51"/>
      <c r="R64" s="52"/>
      <c r="S64" s="51"/>
      <c r="T64" s="51"/>
      <c r="U64" s="51"/>
      <c r="V64" s="51"/>
      <c r="W64" s="51"/>
      <c r="X64" s="53"/>
    </row>
    <row r="65" spans="2:24">
      <c r="B65" s="132"/>
      <c r="C65" s="132"/>
      <c r="D65" s="44"/>
      <c r="E65" s="44"/>
      <c r="F65" s="58"/>
      <c r="G65" s="45">
        <v>1</v>
      </c>
      <c r="H65" s="55"/>
      <c r="I65" s="45"/>
      <c r="J65" s="48">
        <f t="shared" si="6"/>
        <v>0</v>
      </c>
      <c r="K65" s="49">
        <f t="shared" si="7"/>
        <v>0</v>
      </c>
      <c r="L65" s="49">
        <v>0</v>
      </c>
      <c r="M65" s="50">
        <f t="shared" si="8"/>
        <v>0</v>
      </c>
      <c r="N65" s="50">
        <f t="shared" si="2"/>
        <v>0</v>
      </c>
      <c r="O65" s="49">
        <f t="shared" si="3"/>
        <v>0</v>
      </c>
      <c r="P65" s="51"/>
      <c r="Q65" s="51"/>
      <c r="R65" s="52"/>
      <c r="S65" s="51"/>
      <c r="T65" s="51"/>
      <c r="U65" s="51"/>
      <c r="V65" s="51"/>
      <c r="W65" s="51"/>
      <c r="X65" s="53"/>
    </row>
    <row r="66" spans="2:24">
      <c r="B66" s="132"/>
      <c r="C66" s="132"/>
      <c r="D66" s="44"/>
      <c r="E66" s="44"/>
      <c r="F66" s="58"/>
      <c r="G66" s="45">
        <v>1</v>
      </c>
      <c r="H66" s="55"/>
      <c r="I66" s="45"/>
      <c r="J66" s="48">
        <f t="shared" si="6"/>
        <v>0</v>
      </c>
      <c r="K66" s="49">
        <f t="shared" si="7"/>
        <v>0</v>
      </c>
      <c r="L66" s="49">
        <v>0</v>
      </c>
      <c r="M66" s="50">
        <f t="shared" si="8"/>
        <v>0</v>
      </c>
      <c r="N66" s="50">
        <f t="shared" si="2"/>
        <v>0</v>
      </c>
      <c r="O66" s="49">
        <f t="shared" si="3"/>
        <v>0</v>
      </c>
      <c r="P66" s="51"/>
      <c r="Q66" s="51"/>
      <c r="R66" s="52"/>
      <c r="S66" s="51"/>
      <c r="T66" s="51"/>
      <c r="U66" s="51"/>
      <c r="V66" s="51"/>
      <c r="W66" s="51"/>
      <c r="X66" s="53"/>
    </row>
    <row r="67" spans="2:24">
      <c r="B67" s="132"/>
      <c r="C67" s="132"/>
      <c r="D67" s="44"/>
      <c r="E67" s="44"/>
      <c r="F67" s="58"/>
      <c r="G67" s="45">
        <v>1</v>
      </c>
      <c r="H67" s="55"/>
      <c r="I67" s="45"/>
      <c r="J67" s="48">
        <f t="shared" si="6"/>
        <v>0</v>
      </c>
      <c r="K67" s="49">
        <f t="shared" si="7"/>
        <v>0</v>
      </c>
      <c r="L67" s="49">
        <v>0</v>
      </c>
      <c r="M67" s="50">
        <f t="shared" si="8"/>
        <v>0</v>
      </c>
      <c r="N67" s="50">
        <f t="shared" si="2"/>
        <v>0</v>
      </c>
      <c r="O67" s="49">
        <f t="shared" si="3"/>
        <v>0</v>
      </c>
      <c r="P67" s="51"/>
      <c r="Q67" s="51"/>
      <c r="R67" s="52"/>
      <c r="S67" s="51"/>
      <c r="T67" s="51"/>
      <c r="U67" s="51"/>
      <c r="V67" s="51"/>
      <c r="W67" s="51"/>
      <c r="X67" s="53"/>
    </row>
    <row r="68" spans="2:24">
      <c r="B68" s="132"/>
      <c r="C68" s="133"/>
      <c r="D68" s="44"/>
      <c r="E68" s="44"/>
      <c r="F68" s="58"/>
      <c r="G68" s="45">
        <v>1</v>
      </c>
      <c r="H68" s="45"/>
      <c r="I68" s="45"/>
      <c r="J68" s="48">
        <f t="shared" si="6"/>
        <v>0</v>
      </c>
      <c r="K68" s="49">
        <f t="shared" si="7"/>
        <v>0</v>
      </c>
      <c r="L68" s="49">
        <v>0</v>
      </c>
      <c r="M68" s="50">
        <f t="shared" si="8"/>
        <v>0</v>
      </c>
      <c r="N68" s="50">
        <f t="shared" si="2"/>
        <v>0</v>
      </c>
      <c r="O68" s="49">
        <f t="shared" si="3"/>
        <v>0</v>
      </c>
      <c r="P68" s="51"/>
      <c r="Q68" s="51"/>
      <c r="R68" s="52"/>
      <c r="S68" s="51"/>
      <c r="T68" s="51"/>
      <c r="U68" s="51"/>
      <c r="V68" s="51"/>
      <c r="W68" s="51"/>
      <c r="X68" s="53"/>
    </row>
    <row r="69" spans="2:24">
      <c r="B69" s="132"/>
      <c r="C69" s="131" t="s">
        <v>249</v>
      </c>
      <c r="D69" s="44"/>
      <c r="E69" s="44"/>
      <c r="F69" s="65"/>
      <c r="G69" s="45">
        <v>1</v>
      </c>
      <c r="H69" s="47"/>
      <c r="I69" s="45"/>
      <c r="J69" s="48">
        <f t="shared" si="6"/>
        <v>0</v>
      </c>
      <c r="K69" s="49">
        <f t="shared" si="7"/>
        <v>0</v>
      </c>
      <c r="L69" s="49">
        <v>0</v>
      </c>
      <c r="M69" s="50">
        <f t="shared" si="8"/>
        <v>0</v>
      </c>
      <c r="N69" s="50">
        <f t="shared" si="2"/>
        <v>0</v>
      </c>
      <c r="O69" s="49">
        <f t="shared" si="3"/>
        <v>0</v>
      </c>
      <c r="P69" s="51"/>
      <c r="Q69" s="51"/>
      <c r="R69" s="52"/>
      <c r="S69" s="51"/>
      <c r="T69" s="51"/>
      <c r="U69" s="51"/>
      <c r="V69" s="51"/>
      <c r="W69" s="51"/>
      <c r="X69" s="53"/>
    </row>
    <row r="70" spans="2:24">
      <c r="B70" s="132"/>
      <c r="C70" s="132"/>
      <c r="D70" s="44"/>
      <c r="E70" s="44"/>
      <c r="F70" s="54"/>
      <c r="G70" s="45">
        <v>1</v>
      </c>
      <c r="H70" s="47"/>
      <c r="I70" s="45"/>
      <c r="J70" s="48">
        <f t="shared" si="6"/>
        <v>0</v>
      </c>
      <c r="K70" s="49">
        <f t="shared" si="7"/>
        <v>0</v>
      </c>
      <c r="L70" s="49">
        <v>0</v>
      </c>
      <c r="M70" s="50">
        <f t="shared" si="8"/>
        <v>0</v>
      </c>
      <c r="N70" s="50">
        <f t="shared" si="2"/>
        <v>0</v>
      </c>
      <c r="O70" s="49">
        <f t="shared" si="3"/>
        <v>0</v>
      </c>
      <c r="P70" s="51"/>
      <c r="Q70" s="51"/>
      <c r="R70" s="52"/>
      <c r="S70" s="51"/>
      <c r="T70" s="51"/>
      <c r="U70" s="51"/>
      <c r="V70" s="51"/>
      <c r="W70" s="51"/>
      <c r="X70" s="53"/>
    </row>
    <row r="71" spans="2:24">
      <c r="B71" s="132"/>
      <c r="C71" s="132"/>
      <c r="D71" s="44"/>
      <c r="E71" s="44"/>
      <c r="F71" s="65"/>
      <c r="G71" s="45">
        <v>1</v>
      </c>
      <c r="H71" s="47"/>
      <c r="I71" s="45"/>
      <c r="J71" s="48">
        <f t="shared" si="6"/>
        <v>0</v>
      </c>
      <c r="K71" s="49">
        <f t="shared" si="7"/>
        <v>0</v>
      </c>
      <c r="L71" s="49">
        <v>0</v>
      </c>
      <c r="M71" s="50">
        <f t="shared" si="8"/>
        <v>0</v>
      </c>
      <c r="N71" s="50">
        <f t="shared" si="2"/>
        <v>0</v>
      </c>
      <c r="O71" s="49">
        <f t="shared" si="3"/>
        <v>0</v>
      </c>
      <c r="P71" s="51"/>
      <c r="Q71" s="51"/>
      <c r="R71" s="52"/>
      <c r="S71" s="51"/>
      <c r="T71" s="51"/>
      <c r="U71" s="51"/>
      <c r="V71" s="51"/>
      <c r="W71" s="51"/>
      <c r="X71" s="53"/>
    </row>
    <row r="72" spans="2:24">
      <c r="B72" s="132"/>
      <c r="C72" s="132"/>
      <c r="D72" s="44"/>
      <c r="E72" s="44"/>
      <c r="F72" s="65"/>
      <c r="G72" s="45">
        <v>1</v>
      </c>
      <c r="H72" s="47"/>
      <c r="I72" s="45"/>
      <c r="J72" s="48">
        <f t="shared" si="6"/>
        <v>0</v>
      </c>
      <c r="K72" s="49">
        <f t="shared" si="7"/>
        <v>0</v>
      </c>
      <c r="L72" s="49">
        <v>0</v>
      </c>
      <c r="M72" s="50">
        <f t="shared" si="8"/>
        <v>0</v>
      </c>
      <c r="N72" s="50">
        <f t="shared" ref="N72:N96" si="9">M72*$N$6</f>
        <v>0</v>
      </c>
      <c r="O72" s="49">
        <f t="shared" ref="O72:O93" si="10">SUM(J72:L72)*$O$6*$F$6</f>
        <v>0</v>
      </c>
      <c r="P72" s="51"/>
      <c r="Q72" s="51"/>
      <c r="R72" s="52"/>
      <c r="S72" s="51"/>
      <c r="T72" s="51"/>
      <c r="U72" s="51"/>
      <c r="V72" s="51"/>
      <c r="W72" s="51"/>
      <c r="X72" s="53"/>
    </row>
    <row r="73" spans="2:24">
      <c r="B73" s="132"/>
      <c r="C73" s="132"/>
      <c r="D73" s="44"/>
      <c r="E73" s="44"/>
      <c r="F73" s="54"/>
      <c r="G73" s="45">
        <v>1</v>
      </c>
      <c r="H73" s="45"/>
      <c r="I73" s="45"/>
      <c r="J73" s="48">
        <f t="shared" si="6"/>
        <v>0</v>
      </c>
      <c r="K73" s="49">
        <f t="shared" si="7"/>
        <v>0</v>
      </c>
      <c r="L73" s="49">
        <v>0</v>
      </c>
      <c r="M73" s="50">
        <f t="shared" si="8"/>
        <v>0</v>
      </c>
      <c r="N73" s="50">
        <f t="shared" si="9"/>
        <v>0</v>
      </c>
      <c r="O73" s="49">
        <f t="shared" si="10"/>
        <v>0</v>
      </c>
      <c r="P73" s="51"/>
      <c r="Q73" s="51"/>
      <c r="R73" s="52"/>
      <c r="S73" s="51"/>
      <c r="T73" s="51"/>
      <c r="U73" s="51"/>
      <c r="V73" s="51"/>
      <c r="W73" s="51"/>
      <c r="X73" s="53"/>
    </row>
    <row r="74" spans="2:24">
      <c r="B74" s="132"/>
      <c r="C74" s="132"/>
      <c r="D74" s="44"/>
      <c r="E74" s="44"/>
      <c r="F74" s="58"/>
      <c r="G74" s="45">
        <v>1</v>
      </c>
      <c r="H74" s="45"/>
      <c r="I74" s="45"/>
      <c r="J74" s="48">
        <f t="shared" si="6"/>
        <v>0</v>
      </c>
      <c r="K74" s="49">
        <f t="shared" si="7"/>
        <v>0</v>
      </c>
      <c r="L74" s="49">
        <v>0</v>
      </c>
      <c r="M74" s="50">
        <f t="shared" si="8"/>
        <v>0</v>
      </c>
      <c r="N74" s="50">
        <f t="shared" si="9"/>
        <v>0</v>
      </c>
      <c r="O74" s="49">
        <f t="shared" si="10"/>
        <v>0</v>
      </c>
      <c r="P74" s="51"/>
      <c r="Q74" s="51"/>
      <c r="R74" s="52"/>
      <c r="S74" s="51"/>
      <c r="T74" s="51"/>
      <c r="U74" s="51"/>
      <c r="V74" s="51"/>
      <c r="W74" s="51"/>
      <c r="X74" s="53"/>
    </row>
    <row r="75" spans="2:24">
      <c r="B75" s="132"/>
      <c r="C75" s="132"/>
      <c r="D75" s="44"/>
      <c r="E75" s="44"/>
      <c r="F75" s="58"/>
      <c r="G75" s="45">
        <v>1</v>
      </c>
      <c r="H75" s="55"/>
      <c r="I75" s="45"/>
      <c r="J75" s="48">
        <f t="shared" si="6"/>
        <v>0</v>
      </c>
      <c r="K75" s="49">
        <f t="shared" si="7"/>
        <v>0</v>
      </c>
      <c r="L75" s="49">
        <v>0</v>
      </c>
      <c r="M75" s="50">
        <f t="shared" si="8"/>
        <v>0</v>
      </c>
      <c r="N75" s="50">
        <f t="shared" si="9"/>
        <v>0</v>
      </c>
      <c r="O75" s="49">
        <f t="shared" si="10"/>
        <v>0</v>
      </c>
      <c r="P75" s="51"/>
      <c r="Q75" s="51"/>
      <c r="R75" s="52"/>
      <c r="S75" s="51"/>
      <c r="T75" s="51"/>
      <c r="U75" s="51"/>
      <c r="V75" s="51"/>
      <c r="W75" s="51"/>
      <c r="X75" s="53"/>
    </row>
    <row r="76" spans="2:24">
      <c r="B76" s="132"/>
      <c r="C76" s="132"/>
      <c r="D76" s="44"/>
      <c r="E76" s="44"/>
      <c r="F76" s="58"/>
      <c r="G76" s="45">
        <v>1</v>
      </c>
      <c r="H76" s="55"/>
      <c r="I76" s="45"/>
      <c r="J76" s="48">
        <f t="shared" si="6"/>
        <v>0</v>
      </c>
      <c r="K76" s="49">
        <f t="shared" si="7"/>
        <v>0</v>
      </c>
      <c r="L76" s="49">
        <v>0</v>
      </c>
      <c r="M76" s="50">
        <f t="shared" si="8"/>
        <v>0</v>
      </c>
      <c r="N76" s="50">
        <f t="shared" si="9"/>
        <v>0</v>
      </c>
      <c r="O76" s="49">
        <f t="shared" si="10"/>
        <v>0</v>
      </c>
      <c r="P76" s="51"/>
      <c r="Q76" s="51"/>
      <c r="R76" s="52"/>
      <c r="S76" s="51"/>
      <c r="T76" s="51"/>
      <c r="U76" s="51"/>
      <c r="V76" s="51"/>
      <c r="W76" s="51"/>
      <c r="X76" s="53"/>
    </row>
    <row r="77" spans="2:24">
      <c r="B77" s="132"/>
      <c r="C77" s="132"/>
      <c r="D77" s="44"/>
      <c r="E77" s="44"/>
      <c r="F77" s="58"/>
      <c r="G77" s="45">
        <v>1</v>
      </c>
      <c r="H77" s="45"/>
      <c r="I77" s="45"/>
      <c r="J77" s="48">
        <f t="shared" si="6"/>
        <v>0</v>
      </c>
      <c r="K77" s="49">
        <f t="shared" si="7"/>
        <v>0</v>
      </c>
      <c r="L77" s="49">
        <v>0</v>
      </c>
      <c r="M77" s="50">
        <f t="shared" si="8"/>
        <v>0</v>
      </c>
      <c r="N77" s="50">
        <f t="shared" si="9"/>
        <v>0</v>
      </c>
      <c r="O77" s="49">
        <f t="shared" si="10"/>
        <v>0</v>
      </c>
      <c r="P77" s="51"/>
      <c r="Q77" s="51"/>
      <c r="R77" s="52"/>
      <c r="S77" s="51"/>
      <c r="T77" s="51"/>
      <c r="U77" s="51"/>
      <c r="V77" s="51"/>
      <c r="W77" s="51"/>
      <c r="X77" s="53"/>
    </row>
    <row r="78" spans="2:24">
      <c r="B78" s="132"/>
      <c r="C78" s="132"/>
      <c r="D78" s="44"/>
      <c r="E78" s="44"/>
      <c r="F78" s="58"/>
      <c r="G78" s="45">
        <v>1</v>
      </c>
      <c r="H78" s="45"/>
      <c r="I78" s="58"/>
      <c r="J78" s="48">
        <f t="shared" si="6"/>
        <v>0</v>
      </c>
      <c r="K78" s="49">
        <f t="shared" si="7"/>
        <v>0</v>
      </c>
      <c r="L78" s="49">
        <v>0</v>
      </c>
      <c r="M78" s="50">
        <f t="shared" si="8"/>
        <v>0</v>
      </c>
      <c r="N78" s="50">
        <f t="shared" si="9"/>
        <v>0</v>
      </c>
      <c r="O78" s="49">
        <f t="shared" si="10"/>
        <v>0</v>
      </c>
      <c r="P78" s="51"/>
      <c r="Q78" s="51"/>
      <c r="R78" s="52"/>
      <c r="S78" s="51"/>
      <c r="T78" s="51"/>
      <c r="U78" s="51"/>
      <c r="V78" s="51"/>
      <c r="W78" s="51"/>
      <c r="X78" s="53"/>
    </row>
    <row r="79" spans="2:24">
      <c r="B79" s="132"/>
      <c r="C79" s="132"/>
      <c r="D79" s="44"/>
      <c r="E79" s="44"/>
      <c r="F79" s="65"/>
      <c r="G79" s="45">
        <v>1</v>
      </c>
      <c r="H79" s="47"/>
      <c r="I79" s="45"/>
      <c r="J79" s="48">
        <f t="shared" si="6"/>
        <v>0</v>
      </c>
      <c r="K79" s="49">
        <f t="shared" si="7"/>
        <v>0</v>
      </c>
      <c r="L79" s="49">
        <v>0</v>
      </c>
      <c r="M79" s="50">
        <f t="shared" si="8"/>
        <v>0</v>
      </c>
      <c r="N79" s="50">
        <f t="shared" si="9"/>
        <v>0</v>
      </c>
      <c r="O79" s="49">
        <f t="shared" si="10"/>
        <v>0</v>
      </c>
      <c r="P79" s="51"/>
      <c r="Q79" s="51"/>
      <c r="R79" s="52"/>
      <c r="S79" s="51"/>
      <c r="T79" s="51"/>
      <c r="U79" s="51"/>
      <c r="V79" s="51"/>
      <c r="W79" s="51"/>
      <c r="X79" s="53"/>
    </row>
    <row r="80" spans="2:24">
      <c r="B80" s="132"/>
      <c r="C80" s="132"/>
      <c r="D80" s="44"/>
      <c r="E80" s="44"/>
      <c r="F80" s="65"/>
      <c r="G80" s="45">
        <v>1</v>
      </c>
      <c r="H80" s="47"/>
      <c r="I80" s="45"/>
      <c r="J80" s="48">
        <f t="shared" si="6"/>
        <v>0</v>
      </c>
      <c r="K80" s="49">
        <f t="shared" si="7"/>
        <v>0</v>
      </c>
      <c r="L80" s="49">
        <v>0</v>
      </c>
      <c r="M80" s="50">
        <f t="shared" si="8"/>
        <v>0</v>
      </c>
      <c r="N80" s="50">
        <f t="shared" si="9"/>
        <v>0</v>
      </c>
      <c r="O80" s="49">
        <f t="shared" si="10"/>
        <v>0</v>
      </c>
      <c r="P80" s="51"/>
      <c r="Q80" s="51"/>
      <c r="R80" s="52"/>
      <c r="S80" s="51"/>
      <c r="T80" s="51"/>
      <c r="U80" s="51"/>
      <c r="V80" s="51"/>
      <c r="W80" s="51"/>
      <c r="X80" s="53"/>
    </row>
    <row r="81" spans="2:24">
      <c r="B81" s="132"/>
      <c r="C81" s="132"/>
      <c r="D81" s="44"/>
      <c r="E81" s="44"/>
      <c r="F81" s="66"/>
      <c r="G81" s="45">
        <v>1</v>
      </c>
      <c r="H81" s="47"/>
      <c r="I81" s="45"/>
      <c r="J81" s="48">
        <f t="shared" si="6"/>
        <v>0</v>
      </c>
      <c r="K81" s="49">
        <f t="shared" si="7"/>
        <v>0</v>
      </c>
      <c r="L81" s="49">
        <v>0</v>
      </c>
      <c r="M81" s="50">
        <f t="shared" si="8"/>
        <v>0</v>
      </c>
      <c r="N81" s="50">
        <f t="shared" si="9"/>
        <v>0</v>
      </c>
      <c r="O81" s="49">
        <f t="shared" si="10"/>
        <v>0</v>
      </c>
      <c r="P81" s="51"/>
      <c r="Q81" s="51"/>
      <c r="R81" s="52"/>
      <c r="S81" s="51"/>
      <c r="T81" s="51"/>
      <c r="U81" s="51"/>
      <c r="V81" s="51"/>
      <c r="W81" s="51"/>
      <c r="X81" s="53"/>
    </row>
    <row r="82" spans="2:24">
      <c r="B82" s="132"/>
      <c r="C82" s="132"/>
      <c r="D82" s="44"/>
      <c r="E82" s="44"/>
      <c r="F82" s="58"/>
      <c r="G82" s="45">
        <v>1</v>
      </c>
      <c r="H82" s="45"/>
      <c r="I82" s="45"/>
      <c r="J82" s="48">
        <f t="shared" si="6"/>
        <v>0</v>
      </c>
      <c r="K82" s="49">
        <f t="shared" si="7"/>
        <v>0</v>
      </c>
      <c r="L82" s="49">
        <v>0</v>
      </c>
      <c r="M82" s="50">
        <f t="shared" si="8"/>
        <v>0</v>
      </c>
      <c r="N82" s="50">
        <f t="shared" si="9"/>
        <v>0</v>
      </c>
      <c r="O82" s="49">
        <f t="shared" si="10"/>
        <v>0</v>
      </c>
      <c r="P82" s="51"/>
      <c r="Q82" s="51"/>
      <c r="R82" s="52"/>
      <c r="S82" s="51"/>
      <c r="T82" s="51"/>
      <c r="U82" s="51"/>
      <c r="V82" s="51"/>
      <c r="W82" s="51"/>
      <c r="X82" s="53"/>
    </row>
    <row r="83" spans="2:24">
      <c r="B83" s="132"/>
      <c r="C83" s="132"/>
      <c r="D83" s="44"/>
      <c r="E83" s="44"/>
      <c r="F83" s="58"/>
      <c r="G83" s="45">
        <v>1</v>
      </c>
      <c r="H83" s="45"/>
      <c r="I83" s="45"/>
      <c r="J83" s="48">
        <f t="shared" si="6"/>
        <v>0</v>
      </c>
      <c r="K83" s="49">
        <f t="shared" si="7"/>
        <v>0</v>
      </c>
      <c r="L83" s="49">
        <v>0</v>
      </c>
      <c r="M83" s="50">
        <f t="shared" si="8"/>
        <v>0</v>
      </c>
      <c r="N83" s="50">
        <f t="shared" si="9"/>
        <v>0</v>
      </c>
      <c r="O83" s="49">
        <f t="shared" si="10"/>
        <v>0</v>
      </c>
      <c r="P83" s="51"/>
      <c r="Q83" s="51"/>
      <c r="R83" s="52"/>
      <c r="S83" s="51"/>
      <c r="T83" s="51"/>
      <c r="U83" s="51"/>
      <c r="V83" s="51"/>
      <c r="W83" s="51"/>
      <c r="X83" s="53"/>
    </row>
    <row r="84" spans="2:24">
      <c r="B84" s="132"/>
      <c r="C84" s="132"/>
      <c r="D84" s="44"/>
      <c r="E84" s="44"/>
      <c r="F84" s="58"/>
      <c r="G84" s="45">
        <v>1</v>
      </c>
      <c r="H84" s="55"/>
      <c r="I84" s="45"/>
      <c r="J84" s="48">
        <f t="shared" si="6"/>
        <v>0</v>
      </c>
      <c r="K84" s="49">
        <f t="shared" si="7"/>
        <v>0</v>
      </c>
      <c r="L84" s="49">
        <v>0</v>
      </c>
      <c r="M84" s="50">
        <f t="shared" si="8"/>
        <v>0</v>
      </c>
      <c r="N84" s="50">
        <f t="shared" si="9"/>
        <v>0</v>
      </c>
      <c r="O84" s="49">
        <f t="shared" si="10"/>
        <v>0</v>
      </c>
      <c r="P84" s="51"/>
      <c r="Q84" s="51"/>
      <c r="R84" s="52"/>
      <c r="S84" s="51"/>
      <c r="T84" s="51"/>
      <c r="U84" s="51"/>
      <c r="V84" s="51"/>
      <c r="W84" s="51"/>
      <c r="X84" s="53"/>
    </row>
    <row r="85" spans="2:24">
      <c r="B85" s="132"/>
      <c r="C85" s="132"/>
      <c r="D85" s="44"/>
      <c r="E85" s="44"/>
      <c r="F85" s="62"/>
      <c r="G85" s="45">
        <v>1</v>
      </c>
      <c r="H85" s="47"/>
      <c r="I85" s="47"/>
      <c r="J85" s="48">
        <f t="shared" si="6"/>
        <v>0</v>
      </c>
      <c r="K85" s="49">
        <f t="shared" si="7"/>
        <v>0</v>
      </c>
      <c r="L85" s="49">
        <v>0</v>
      </c>
      <c r="M85" s="50">
        <f t="shared" si="8"/>
        <v>0</v>
      </c>
      <c r="N85" s="50">
        <f t="shared" si="9"/>
        <v>0</v>
      </c>
      <c r="O85" s="49">
        <f t="shared" si="10"/>
        <v>0</v>
      </c>
      <c r="P85" s="51"/>
      <c r="Q85" s="51"/>
      <c r="R85" s="52"/>
      <c r="S85" s="51"/>
      <c r="T85" s="51"/>
      <c r="U85" s="51"/>
      <c r="V85" s="51"/>
      <c r="W85" s="51"/>
      <c r="X85" s="53"/>
    </row>
    <row r="86" spans="2:24">
      <c r="B86" s="132"/>
      <c r="C86" s="132"/>
      <c r="D86" s="44"/>
      <c r="E86" s="44"/>
      <c r="F86" s="58"/>
      <c r="G86" s="45">
        <v>1</v>
      </c>
      <c r="H86" s="55"/>
      <c r="I86" s="45"/>
      <c r="J86" s="48">
        <f t="shared" ref="J86:J96" si="11">H86*1/(ROUNDUP($K$6/G86,0))</f>
        <v>0</v>
      </c>
      <c r="K86" s="49">
        <f t="shared" ref="K86:K96" si="12">H86*(ROUNDUP($K$6/G86,0)-1)/(ROUNDUP($K$6/G86,0))</f>
        <v>0</v>
      </c>
      <c r="L86" s="49">
        <v>0</v>
      </c>
      <c r="M86" s="50">
        <f t="shared" si="8"/>
        <v>0</v>
      </c>
      <c r="N86" s="50">
        <f t="shared" si="9"/>
        <v>0</v>
      </c>
      <c r="O86" s="49">
        <f t="shared" si="10"/>
        <v>0</v>
      </c>
      <c r="P86" s="51"/>
      <c r="Q86" s="51"/>
      <c r="R86" s="52"/>
      <c r="S86" s="51"/>
      <c r="T86" s="51"/>
      <c r="U86" s="51"/>
      <c r="V86" s="51"/>
      <c r="W86" s="51"/>
      <c r="X86" s="53"/>
    </row>
    <row r="87" spans="2:24">
      <c r="B87" s="132"/>
      <c r="C87" s="132"/>
      <c r="D87" s="44"/>
      <c r="E87" s="44"/>
      <c r="F87" s="58"/>
      <c r="G87" s="45">
        <v>1</v>
      </c>
      <c r="H87" s="55"/>
      <c r="I87" s="47"/>
      <c r="J87" s="48">
        <f t="shared" si="11"/>
        <v>0</v>
      </c>
      <c r="K87" s="49">
        <f t="shared" si="12"/>
        <v>0</v>
      </c>
      <c r="L87" s="49">
        <v>0</v>
      </c>
      <c r="M87" s="50">
        <f t="shared" si="8"/>
        <v>0</v>
      </c>
      <c r="N87" s="50">
        <f t="shared" si="9"/>
        <v>0</v>
      </c>
      <c r="O87" s="49">
        <f t="shared" si="10"/>
        <v>0</v>
      </c>
      <c r="P87" s="51"/>
      <c r="Q87" s="51"/>
      <c r="R87" s="52"/>
      <c r="S87" s="51"/>
      <c r="T87" s="51"/>
      <c r="U87" s="51"/>
      <c r="V87" s="51"/>
      <c r="W87" s="51"/>
      <c r="X87" s="53"/>
    </row>
    <row r="88" spans="2:24">
      <c r="B88" s="132"/>
      <c r="C88" s="132"/>
      <c r="D88" s="44"/>
      <c r="E88" s="44"/>
      <c r="F88" s="58"/>
      <c r="G88" s="45">
        <v>1</v>
      </c>
      <c r="H88" s="55"/>
      <c r="I88" s="47"/>
      <c r="J88" s="48">
        <f t="shared" si="11"/>
        <v>0</v>
      </c>
      <c r="K88" s="49">
        <f t="shared" si="12"/>
        <v>0</v>
      </c>
      <c r="L88" s="49">
        <v>0</v>
      </c>
      <c r="M88" s="50">
        <f t="shared" si="8"/>
        <v>0</v>
      </c>
      <c r="N88" s="50">
        <f t="shared" si="9"/>
        <v>0</v>
      </c>
      <c r="O88" s="49">
        <f t="shared" si="10"/>
        <v>0</v>
      </c>
      <c r="P88" s="51"/>
      <c r="Q88" s="51"/>
      <c r="R88" s="52"/>
      <c r="S88" s="51"/>
      <c r="T88" s="51"/>
      <c r="U88" s="51"/>
      <c r="V88" s="51"/>
      <c r="W88" s="51"/>
      <c r="X88" s="53"/>
    </row>
    <row r="89" spans="2:24">
      <c r="B89" s="132"/>
      <c r="C89" s="132"/>
      <c r="D89" s="44"/>
      <c r="E89" s="44"/>
      <c r="F89" s="58"/>
      <c r="G89" s="45">
        <v>1</v>
      </c>
      <c r="H89" s="55"/>
      <c r="I89" s="47"/>
      <c r="J89" s="48">
        <f t="shared" si="11"/>
        <v>0</v>
      </c>
      <c r="K89" s="49">
        <f t="shared" si="12"/>
        <v>0</v>
      </c>
      <c r="L89" s="49">
        <v>0</v>
      </c>
      <c r="M89" s="50">
        <f t="shared" si="8"/>
        <v>0</v>
      </c>
      <c r="N89" s="50">
        <f t="shared" si="9"/>
        <v>0</v>
      </c>
      <c r="O89" s="49">
        <f t="shared" si="10"/>
        <v>0</v>
      </c>
      <c r="P89" s="51"/>
      <c r="Q89" s="51"/>
      <c r="R89" s="52"/>
      <c r="S89" s="51"/>
      <c r="T89" s="51"/>
      <c r="U89" s="51"/>
      <c r="V89" s="51"/>
      <c r="W89" s="51"/>
      <c r="X89" s="53"/>
    </row>
    <row r="90" spans="2:24">
      <c r="B90" s="132"/>
      <c r="C90" s="132"/>
      <c r="D90" s="44"/>
      <c r="E90" s="44"/>
      <c r="F90" s="46"/>
      <c r="G90" s="45">
        <v>1</v>
      </c>
      <c r="H90" s="47"/>
      <c r="I90" s="45"/>
      <c r="J90" s="48">
        <f t="shared" si="11"/>
        <v>0</v>
      </c>
      <c r="K90" s="49">
        <f t="shared" si="12"/>
        <v>0</v>
      </c>
      <c r="L90" s="49">
        <v>0</v>
      </c>
      <c r="M90" s="50">
        <f t="shared" si="8"/>
        <v>0</v>
      </c>
      <c r="N90" s="50">
        <f t="shared" si="9"/>
        <v>0</v>
      </c>
      <c r="O90" s="49">
        <f t="shared" si="10"/>
        <v>0</v>
      </c>
      <c r="P90" s="51"/>
      <c r="Q90" s="51"/>
      <c r="R90" s="52"/>
      <c r="S90" s="51"/>
      <c r="T90" s="51"/>
      <c r="U90" s="51"/>
      <c r="V90" s="51"/>
      <c r="W90" s="51"/>
      <c r="X90" s="53"/>
    </row>
    <row r="91" spans="2:24">
      <c r="B91" s="132"/>
      <c r="C91" s="132"/>
      <c r="D91" s="44"/>
      <c r="E91" s="44"/>
      <c r="F91" s="54"/>
      <c r="G91" s="45">
        <v>1</v>
      </c>
      <c r="H91" s="47"/>
      <c r="I91" s="45"/>
      <c r="J91" s="48">
        <f t="shared" si="11"/>
        <v>0</v>
      </c>
      <c r="K91" s="49">
        <f t="shared" si="12"/>
        <v>0</v>
      </c>
      <c r="L91" s="49">
        <v>0</v>
      </c>
      <c r="M91" s="50">
        <f t="shared" si="8"/>
        <v>0</v>
      </c>
      <c r="N91" s="50">
        <f t="shared" si="9"/>
        <v>0</v>
      </c>
      <c r="O91" s="49">
        <f t="shared" si="10"/>
        <v>0</v>
      </c>
      <c r="P91" s="51"/>
      <c r="Q91" s="51"/>
      <c r="R91" s="52"/>
      <c r="S91" s="67"/>
      <c r="T91" s="67"/>
      <c r="U91" s="51"/>
      <c r="V91" s="51"/>
      <c r="W91" s="51"/>
      <c r="X91" s="53"/>
    </row>
    <row r="92" spans="2:24">
      <c r="B92" s="132"/>
      <c r="C92" s="132"/>
      <c r="D92" s="44"/>
      <c r="E92" s="44"/>
      <c r="F92" s="54"/>
      <c r="G92" s="45">
        <v>1</v>
      </c>
      <c r="H92" s="47"/>
      <c r="I92" s="45"/>
      <c r="J92" s="48">
        <f t="shared" si="11"/>
        <v>0</v>
      </c>
      <c r="K92" s="49">
        <f t="shared" si="12"/>
        <v>0</v>
      </c>
      <c r="L92" s="49">
        <v>0</v>
      </c>
      <c r="M92" s="50">
        <f t="shared" si="8"/>
        <v>0</v>
      </c>
      <c r="N92" s="50">
        <f t="shared" si="9"/>
        <v>0</v>
      </c>
      <c r="O92" s="49">
        <f t="shared" si="10"/>
        <v>0</v>
      </c>
      <c r="P92" s="51"/>
      <c r="Q92" s="51"/>
      <c r="R92" s="52"/>
      <c r="S92" s="51"/>
      <c r="T92" s="51"/>
      <c r="U92" s="51"/>
      <c r="V92" s="51"/>
      <c r="W92" s="51"/>
      <c r="X92" s="53"/>
    </row>
    <row r="93" spans="2:24">
      <c r="B93" s="132"/>
      <c r="C93" s="132"/>
      <c r="D93" s="44"/>
      <c r="E93" s="44"/>
      <c r="F93" s="62"/>
      <c r="G93" s="45">
        <v>1</v>
      </c>
      <c r="H93" s="47"/>
      <c r="I93" s="47"/>
      <c r="J93" s="48">
        <f t="shared" si="11"/>
        <v>0</v>
      </c>
      <c r="K93" s="49">
        <f t="shared" si="12"/>
        <v>0</v>
      </c>
      <c r="L93" s="49">
        <v>0</v>
      </c>
      <c r="M93" s="50">
        <f t="shared" si="8"/>
        <v>0</v>
      </c>
      <c r="N93" s="50">
        <f t="shared" si="9"/>
        <v>0</v>
      </c>
      <c r="O93" s="49">
        <f t="shared" si="10"/>
        <v>0</v>
      </c>
      <c r="P93" s="51"/>
      <c r="Q93" s="51"/>
      <c r="R93" s="52"/>
      <c r="S93" s="51"/>
      <c r="T93" s="51"/>
      <c r="U93" s="51"/>
      <c r="V93" s="51"/>
      <c r="W93" s="51"/>
      <c r="X93" s="53"/>
    </row>
    <row r="94" spans="2:24">
      <c r="B94" s="132"/>
      <c r="C94" s="132"/>
      <c r="D94" s="44"/>
      <c r="E94" s="44"/>
      <c r="F94" s="54"/>
      <c r="G94" s="45">
        <v>1</v>
      </c>
      <c r="H94" s="55"/>
      <c r="I94" s="45"/>
      <c r="J94" s="48">
        <f t="shared" si="11"/>
        <v>0</v>
      </c>
      <c r="K94" s="49">
        <f t="shared" si="12"/>
        <v>0</v>
      </c>
      <c r="L94" s="49">
        <v>0</v>
      </c>
      <c r="M94" s="50">
        <f t="shared" si="8"/>
        <v>0</v>
      </c>
      <c r="N94" s="50">
        <f t="shared" si="9"/>
        <v>0</v>
      </c>
      <c r="O94" s="49">
        <f>SUM(J94:L94)*$O$6*$F$6</f>
        <v>0</v>
      </c>
      <c r="P94" s="51"/>
      <c r="Q94" s="51"/>
      <c r="R94" s="52"/>
      <c r="S94" s="51"/>
      <c r="T94" s="51"/>
      <c r="U94" s="51"/>
      <c r="V94" s="51"/>
      <c r="W94" s="51"/>
      <c r="X94" s="53"/>
    </row>
    <row r="95" spans="2:24">
      <c r="B95" s="132"/>
      <c r="C95" s="132"/>
      <c r="D95" s="44"/>
      <c r="E95" s="44"/>
      <c r="F95" s="54"/>
      <c r="G95" s="45">
        <v>1</v>
      </c>
      <c r="H95" s="55"/>
      <c r="I95" s="45"/>
      <c r="J95" s="48">
        <f t="shared" si="11"/>
        <v>0</v>
      </c>
      <c r="K95" s="49">
        <f t="shared" si="12"/>
        <v>0</v>
      </c>
      <c r="L95" s="49">
        <v>0</v>
      </c>
      <c r="M95" s="50">
        <f t="shared" si="8"/>
        <v>0</v>
      </c>
      <c r="N95" s="50">
        <f t="shared" si="9"/>
        <v>0</v>
      </c>
      <c r="O95" s="49">
        <f>SUM(J95:L95)*$O$6*$F$6</f>
        <v>0</v>
      </c>
      <c r="P95" s="51"/>
      <c r="Q95" s="51"/>
      <c r="R95" s="52"/>
      <c r="S95" s="51"/>
      <c r="T95" s="51"/>
      <c r="U95" s="51"/>
      <c r="V95" s="51"/>
      <c r="W95" s="51"/>
      <c r="X95" s="53"/>
    </row>
    <row r="96" spans="2:24">
      <c r="B96" s="132"/>
      <c r="C96" s="133"/>
      <c r="D96" s="44"/>
      <c r="E96" s="44"/>
      <c r="F96" s="54"/>
      <c r="G96" s="45">
        <v>1</v>
      </c>
      <c r="H96" s="55"/>
      <c r="I96" s="47"/>
      <c r="J96" s="48">
        <f t="shared" si="11"/>
        <v>0</v>
      </c>
      <c r="K96" s="49">
        <f t="shared" si="12"/>
        <v>0</v>
      </c>
      <c r="L96" s="49">
        <v>0</v>
      </c>
      <c r="M96" s="50">
        <f t="shared" si="8"/>
        <v>0</v>
      </c>
      <c r="N96" s="50">
        <f t="shared" si="9"/>
        <v>0</v>
      </c>
      <c r="O96" s="49">
        <f>SUM(J96:L96)*$O$6*$F$6</f>
        <v>0</v>
      </c>
      <c r="P96" s="51"/>
      <c r="Q96" s="51"/>
      <c r="R96" s="52"/>
      <c r="S96" s="51"/>
      <c r="T96" s="51"/>
      <c r="U96" s="51"/>
      <c r="V96" s="51"/>
      <c r="W96" s="51"/>
      <c r="X96" s="53"/>
    </row>
    <row r="97" spans="2:23" ht="14">
      <c r="B97" s="132"/>
      <c r="C97" s="70" t="s">
        <v>280</v>
      </c>
      <c r="D97" s="70"/>
      <c r="E97" s="70"/>
      <c r="F97" s="70"/>
      <c r="G97" s="71">
        <v>1</v>
      </c>
      <c r="H97" s="71"/>
      <c r="I97" s="71"/>
      <c r="J97" s="72"/>
      <c r="K97" s="73"/>
      <c r="L97" s="73"/>
      <c r="M97" s="71"/>
      <c r="N97" s="71"/>
      <c r="O97" s="73"/>
      <c r="P97" s="73"/>
      <c r="Q97" s="73"/>
      <c r="R97" s="73"/>
      <c r="S97" s="67"/>
      <c r="T97" s="67"/>
      <c r="U97" s="67"/>
      <c r="V97" s="67"/>
      <c r="W97" s="73"/>
    </row>
    <row r="98" spans="2:23" ht="14">
      <c r="B98" s="133"/>
      <c r="C98" s="70" t="s">
        <v>282</v>
      </c>
      <c r="D98" s="70"/>
      <c r="E98" s="70"/>
      <c r="F98" s="73"/>
      <c r="G98" s="71">
        <v>1</v>
      </c>
      <c r="H98" s="71"/>
      <c r="I98" s="73"/>
      <c r="J98" s="74"/>
      <c r="K98" s="73"/>
      <c r="L98" s="73"/>
      <c r="M98" s="75"/>
      <c r="N98" s="75"/>
      <c r="O98" s="73"/>
      <c r="P98" s="73"/>
      <c r="Q98" s="73"/>
      <c r="R98" s="73"/>
      <c r="S98" s="76"/>
      <c r="T98" s="76"/>
      <c r="U98" s="76"/>
      <c r="V98" s="76"/>
      <c r="W98" s="73"/>
    </row>
    <row r="99" spans="2:23">
      <c r="B99" s="131" t="s">
        <v>410</v>
      </c>
      <c r="C99" s="134" t="s">
        <v>173</v>
      </c>
      <c r="D99" s="45"/>
      <c r="E99" s="45"/>
      <c r="F99" s="58"/>
      <c r="G99" s="45">
        <v>1</v>
      </c>
      <c r="H99" s="45"/>
      <c r="I99" s="47"/>
      <c r="J99" s="48">
        <f t="shared" ref="J99:J144" si="13">H99*1/(ROUNDUP($K$6/G99,0))</f>
        <v>0</v>
      </c>
      <c r="K99" s="49">
        <f t="shared" ref="K99:K144" si="14">H99*(ROUNDUP($K$6/G99,0)-1)/(ROUNDUP($K$6/G99,0))</f>
        <v>0</v>
      </c>
      <c r="L99" s="49">
        <v>0</v>
      </c>
      <c r="M99" s="50">
        <f t="shared" ref="M99:M144" si="15">SUM(J99:L99)</f>
        <v>0</v>
      </c>
      <c r="N99" s="50">
        <f t="shared" ref="N99:N144" si="16">M99*$N$6</f>
        <v>0</v>
      </c>
      <c r="O99" s="49">
        <f t="shared" ref="O99:O140" si="17">SUM(J99:L99)*$O$6*$F$6</f>
        <v>0</v>
      </c>
      <c r="P99" s="51"/>
      <c r="Q99" s="51"/>
      <c r="R99" s="51"/>
      <c r="S99" s="51"/>
      <c r="T99" s="51"/>
      <c r="U99" s="51"/>
      <c r="V99" s="51"/>
      <c r="W99" s="51"/>
    </row>
    <row r="100" spans="2:23">
      <c r="B100" s="132"/>
      <c r="C100" s="134"/>
      <c r="D100" s="45"/>
      <c r="E100" s="45"/>
      <c r="F100" s="58"/>
      <c r="G100" s="45">
        <v>1</v>
      </c>
      <c r="H100" s="45"/>
      <c r="I100" s="47"/>
      <c r="J100" s="48">
        <f t="shared" si="13"/>
        <v>0</v>
      </c>
      <c r="K100" s="49">
        <f t="shared" si="14"/>
        <v>0</v>
      </c>
      <c r="L100" s="49">
        <v>0</v>
      </c>
      <c r="M100" s="50">
        <f t="shared" si="15"/>
        <v>0</v>
      </c>
      <c r="N100" s="50">
        <f t="shared" si="16"/>
        <v>0</v>
      </c>
      <c r="O100" s="49">
        <f t="shared" si="17"/>
        <v>0</v>
      </c>
      <c r="P100" s="51"/>
      <c r="Q100" s="51"/>
      <c r="R100" s="51"/>
      <c r="S100" s="51"/>
      <c r="T100" s="51"/>
      <c r="U100" s="51"/>
      <c r="V100" s="51"/>
      <c r="W100" s="51"/>
    </row>
    <row r="101" spans="2:23">
      <c r="B101" s="132"/>
      <c r="C101" s="134"/>
      <c r="D101" s="45"/>
      <c r="E101" s="45"/>
      <c r="F101" s="58"/>
      <c r="G101" s="45">
        <v>1</v>
      </c>
      <c r="H101" s="45"/>
      <c r="I101" s="47"/>
      <c r="J101" s="48">
        <f t="shared" si="13"/>
        <v>0</v>
      </c>
      <c r="K101" s="49">
        <f t="shared" si="14"/>
        <v>0</v>
      </c>
      <c r="L101" s="49">
        <v>0</v>
      </c>
      <c r="M101" s="50">
        <f t="shared" si="15"/>
        <v>0</v>
      </c>
      <c r="N101" s="50">
        <f t="shared" si="16"/>
        <v>0</v>
      </c>
      <c r="O101" s="49">
        <f t="shared" si="17"/>
        <v>0</v>
      </c>
      <c r="P101" s="51"/>
      <c r="Q101" s="51"/>
      <c r="R101" s="51"/>
      <c r="S101" s="51"/>
      <c r="T101" s="51"/>
      <c r="U101" s="51"/>
      <c r="V101" s="51"/>
      <c r="W101" s="51"/>
    </row>
    <row r="102" spans="2:23">
      <c r="B102" s="132"/>
      <c r="C102" s="134"/>
      <c r="D102" s="45"/>
      <c r="E102" s="45"/>
      <c r="F102" s="58"/>
      <c r="G102" s="45">
        <v>1</v>
      </c>
      <c r="H102" s="45"/>
      <c r="I102" s="47"/>
      <c r="J102" s="48">
        <f t="shared" si="13"/>
        <v>0</v>
      </c>
      <c r="K102" s="49">
        <f t="shared" si="14"/>
        <v>0</v>
      </c>
      <c r="L102" s="49">
        <v>0</v>
      </c>
      <c r="M102" s="50">
        <f t="shared" si="15"/>
        <v>0</v>
      </c>
      <c r="N102" s="50">
        <f t="shared" si="16"/>
        <v>0</v>
      </c>
      <c r="O102" s="49">
        <f t="shared" si="17"/>
        <v>0</v>
      </c>
      <c r="P102" s="51"/>
      <c r="Q102" s="51"/>
      <c r="R102" s="51"/>
      <c r="S102" s="51"/>
      <c r="T102" s="51"/>
      <c r="U102" s="51"/>
      <c r="V102" s="51"/>
      <c r="W102" s="51"/>
    </row>
    <row r="103" spans="2:23">
      <c r="B103" s="132"/>
      <c r="C103" s="134"/>
      <c r="D103" s="45"/>
      <c r="E103" s="45"/>
      <c r="F103" s="58"/>
      <c r="G103" s="45">
        <v>1</v>
      </c>
      <c r="H103" s="45"/>
      <c r="I103" s="47"/>
      <c r="J103" s="48">
        <f t="shared" si="13"/>
        <v>0</v>
      </c>
      <c r="K103" s="49">
        <f t="shared" si="14"/>
        <v>0</v>
      </c>
      <c r="L103" s="49">
        <v>0</v>
      </c>
      <c r="M103" s="50">
        <f t="shared" si="15"/>
        <v>0</v>
      </c>
      <c r="N103" s="50">
        <f t="shared" si="16"/>
        <v>0</v>
      </c>
      <c r="O103" s="49">
        <f t="shared" si="17"/>
        <v>0</v>
      </c>
      <c r="P103" s="51"/>
      <c r="Q103" s="51"/>
      <c r="R103" s="51"/>
      <c r="S103" s="51"/>
      <c r="T103" s="51"/>
      <c r="U103" s="51"/>
      <c r="V103" s="51"/>
      <c r="W103" s="51"/>
    </row>
    <row r="104" spans="2:23">
      <c r="B104" s="132"/>
      <c r="C104" s="134"/>
      <c r="D104" s="45"/>
      <c r="E104" s="45"/>
      <c r="F104" s="58"/>
      <c r="G104" s="45">
        <v>1</v>
      </c>
      <c r="H104" s="45"/>
      <c r="I104" s="47"/>
      <c r="J104" s="48">
        <f t="shared" si="13"/>
        <v>0</v>
      </c>
      <c r="K104" s="49">
        <f t="shared" si="14"/>
        <v>0</v>
      </c>
      <c r="L104" s="49">
        <v>0</v>
      </c>
      <c r="M104" s="50">
        <f t="shared" si="15"/>
        <v>0</v>
      </c>
      <c r="N104" s="50">
        <f t="shared" si="16"/>
        <v>0</v>
      </c>
      <c r="O104" s="49">
        <f t="shared" si="17"/>
        <v>0</v>
      </c>
      <c r="P104" s="51"/>
      <c r="Q104" s="51"/>
      <c r="R104" s="51"/>
      <c r="S104" s="51"/>
      <c r="T104" s="51"/>
      <c r="U104" s="51"/>
      <c r="V104" s="51"/>
      <c r="W104" s="51"/>
    </row>
    <row r="105" spans="2:23">
      <c r="B105" s="132"/>
      <c r="C105" s="134"/>
      <c r="D105" s="45"/>
      <c r="E105" s="45"/>
      <c r="F105" s="58"/>
      <c r="G105" s="45">
        <v>1</v>
      </c>
      <c r="H105" s="45"/>
      <c r="I105" s="47"/>
      <c r="J105" s="48">
        <f t="shared" si="13"/>
        <v>0</v>
      </c>
      <c r="K105" s="49">
        <f t="shared" si="14"/>
        <v>0</v>
      </c>
      <c r="L105" s="49">
        <v>0</v>
      </c>
      <c r="M105" s="50">
        <f t="shared" si="15"/>
        <v>0</v>
      </c>
      <c r="N105" s="50">
        <f t="shared" si="16"/>
        <v>0</v>
      </c>
      <c r="O105" s="49">
        <f t="shared" si="17"/>
        <v>0</v>
      </c>
      <c r="P105" s="51"/>
      <c r="Q105" s="51"/>
      <c r="R105" s="51"/>
      <c r="S105" s="51"/>
      <c r="T105" s="51"/>
      <c r="U105" s="51"/>
      <c r="V105" s="51"/>
      <c r="W105" s="51"/>
    </row>
    <row r="106" spans="2:23">
      <c r="B106" s="132"/>
      <c r="C106" s="134"/>
      <c r="D106" s="45"/>
      <c r="E106" s="45"/>
      <c r="F106" s="58"/>
      <c r="G106" s="45">
        <v>1</v>
      </c>
      <c r="H106" s="45"/>
      <c r="I106" s="47"/>
      <c r="J106" s="48">
        <f t="shared" si="13"/>
        <v>0</v>
      </c>
      <c r="K106" s="49">
        <f t="shared" si="14"/>
        <v>0</v>
      </c>
      <c r="L106" s="49">
        <v>0</v>
      </c>
      <c r="M106" s="50">
        <f t="shared" si="15"/>
        <v>0</v>
      </c>
      <c r="N106" s="50">
        <f t="shared" si="16"/>
        <v>0</v>
      </c>
      <c r="O106" s="49">
        <f t="shared" si="17"/>
        <v>0</v>
      </c>
      <c r="P106" s="51"/>
      <c r="Q106" s="51"/>
      <c r="R106" s="51"/>
      <c r="S106" s="51"/>
      <c r="T106" s="51"/>
      <c r="U106" s="51"/>
      <c r="V106" s="51"/>
      <c r="W106" s="51"/>
    </row>
    <row r="107" spans="2:23">
      <c r="B107" s="132"/>
      <c r="C107" s="134"/>
      <c r="D107" s="45"/>
      <c r="E107" s="45"/>
      <c r="F107" s="58"/>
      <c r="G107" s="45">
        <v>1</v>
      </c>
      <c r="H107" s="45"/>
      <c r="I107" s="47"/>
      <c r="J107" s="48">
        <f t="shared" si="13"/>
        <v>0</v>
      </c>
      <c r="K107" s="49">
        <f t="shared" si="14"/>
        <v>0</v>
      </c>
      <c r="L107" s="49">
        <v>0</v>
      </c>
      <c r="M107" s="50">
        <f t="shared" si="15"/>
        <v>0</v>
      </c>
      <c r="N107" s="50">
        <f t="shared" si="16"/>
        <v>0</v>
      </c>
      <c r="O107" s="49">
        <f t="shared" si="17"/>
        <v>0</v>
      </c>
      <c r="P107" s="51"/>
      <c r="Q107" s="51"/>
      <c r="R107" s="51"/>
      <c r="S107" s="51"/>
      <c r="T107" s="51"/>
      <c r="U107" s="51"/>
      <c r="V107" s="51"/>
      <c r="W107" s="51"/>
    </row>
    <row r="108" spans="2:23">
      <c r="B108" s="132"/>
      <c r="C108" s="134"/>
      <c r="D108" s="45"/>
      <c r="E108" s="45"/>
      <c r="F108" s="58"/>
      <c r="G108" s="45">
        <v>1</v>
      </c>
      <c r="H108" s="45"/>
      <c r="I108" s="47"/>
      <c r="J108" s="48">
        <f t="shared" si="13"/>
        <v>0</v>
      </c>
      <c r="K108" s="49">
        <f t="shared" si="14"/>
        <v>0</v>
      </c>
      <c r="L108" s="49">
        <v>0</v>
      </c>
      <c r="M108" s="50">
        <f t="shared" si="15"/>
        <v>0</v>
      </c>
      <c r="N108" s="50">
        <f t="shared" si="16"/>
        <v>0</v>
      </c>
      <c r="O108" s="49">
        <f t="shared" si="17"/>
        <v>0</v>
      </c>
      <c r="P108" s="51"/>
      <c r="Q108" s="51"/>
      <c r="R108" s="51"/>
      <c r="S108" s="51"/>
      <c r="T108" s="51"/>
      <c r="U108" s="51"/>
      <c r="V108" s="51"/>
      <c r="W108" s="51"/>
    </row>
    <row r="109" spans="2:23">
      <c r="B109" s="132"/>
      <c r="C109" s="134"/>
      <c r="D109" s="45"/>
      <c r="E109" s="45"/>
      <c r="F109" s="58"/>
      <c r="G109" s="45">
        <v>1</v>
      </c>
      <c r="H109" s="45"/>
      <c r="I109" s="47"/>
      <c r="J109" s="48">
        <f t="shared" si="13"/>
        <v>0</v>
      </c>
      <c r="K109" s="49">
        <f t="shared" si="14"/>
        <v>0</v>
      </c>
      <c r="L109" s="49">
        <v>0</v>
      </c>
      <c r="M109" s="50">
        <f t="shared" si="15"/>
        <v>0</v>
      </c>
      <c r="N109" s="50">
        <f t="shared" si="16"/>
        <v>0</v>
      </c>
      <c r="O109" s="49">
        <f t="shared" si="17"/>
        <v>0</v>
      </c>
      <c r="P109" s="51"/>
      <c r="Q109" s="51"/>
      <c r="R109" s="51"/>
      <c r="S109" s="51"/>
      <c r="T109" s="51"/>
      <c r="U109" s="51"/>
      <c r="V109" s="51"/>
      <c r="W109" s="51"/>
    </row>
    <row r="110" spans="2:23">
      <c r="B110" s="132"/>
      <c r="C110" s="134"/>
      <c r="D110" s="45"/>
      <c r="E110" s="45"/>
      <c r="F110" s="58"/>
      <c r="G110" s="45">
        <v>1</v>
      </c>
      <c r="H110" s="45"/>
      <c r="I110" s="47"/>
      <c r="J110" s="48">
        <f t="shared" si="13"/>
        <v>0</v>
      </c>
      <c r="K110" s="49">
        <f t="shared" si="14"/>
        <v>0</v>
      </c>
      <c r="L110" s="49">
        <v>0</v>
      </c>
      <c r="M110" s="50">
        <f t="shared" si="15"/>
        <v>0</v>
      </c>
      <c r="N110" s="50">
        <f t="shared" si="16"/>
        <v>0</v>
      </c>
      <c r="O110" s="49">
        <f t="shared" si="17"/>
        <v>0</v>
      </c>
      <c r="P110" s="51"/>
      <c r="Q110" s="51"/>
      <c r="R110" s="51"/>
      <c r="S110" s="51"/>
      <c r="T110" s="51"/>
      <c r="U110" s="51"/>
      <c r="V110" s="51"/>
      <c r="W110" s="51"/>
    </row>
    <row r="111" spans="2:23">
      <c r="B111" s="132"/>
      <c r="C111" s="134"/>
      <c r="D111" s="45"/>
      <c r="E111" s="45"/>
      <c r="F111" s="58"/>
      <c r="G111" s="45">
        <v>1</v>
      </c>
      <c r="H111" s="45"/>
      <c r="I111" s="47"/>
      <c r="J111" s="48">
        <f t="shared" si="13"/>
        <v>0</v>
      </c>
      <c r="K111" s="49">
        <f t="shared" si="14"/>
        <v>0</v>
      </c>
      <c r="L111" s="49">
        <v>0</v>
      </c>
      <c r="M111" s="50">
        <f t="shared" si="15"/>
        <v>0</v>
      </c>
      <c r="N111" s="50">
        <f t="shared" si="16"/>
        <v>0</v>
      </c>
      <c r="O111" s="49">
        <f t="shared" si="17"/>
        <v>0</v>
      </c>
      <c r="P111" s="51"/>
      <c r="Q111" s="51"/>
      <c r="R111" s="51"/>
      <c r="S111" s="51"/>
      <c r="T111" s="51"/>
      <c r="U111" s="51"/>
      <c r="V111" s="51"/>
      <c r="W111" s="51"/>
    </row>
    <row r="112" spans="2:23">
      <c r="B112" s="132"/>
      <c r="C112" s="134"/>
      <c r="D112" s="45"/>
      <c r="E112" s="45"/>
      <c r="F112" s="58"/>
      <c r="G112" s="45">
        <v>1</v>
      </c>
      <c r="H112" s="45"/>
      <c r="I112" s="47"/>
      <c r="J112" s="48">
        <f t="shared" si="13"/>
        <v>0</v>
      </c>
      <c r="K112" s="49">
        <f t="shared" si="14"/>
        <v>0</v>
      </c>
      <c r="L112" s="49">
        <v>0</v>
      </c>
      <c r="M112" s="50">
        <f t="shared" si="15"/>
        <v>0</v>
      </c>
      <c r="N112" s="50">
        <f t="shared" si="16"/>
        <v>0</v>
      </c>
      <c r="O112" s="49">
        <f t="shared" si="17"/>
        <v>0</v>
      </c>
      <c r="P112" s="51"/>
      <c r="Q112" s="51"/>
      <c r="R112" s="51"/>
      <c r="S112" s="51"/>
      <c r="T112" s="51"/>
      <c r="U112" s="51"/>
      <c r="V112" s="51"/>
      <c r="W112" s="51"/>
    </row>
    <row r="113" spans="2:23">
      <c r="B113" s="132"/>
      <c r="C113" s="134"/>
      <c r="D113" s="45"/>
      <c r="E113" s="45"/>
      <c r="F113" s="58"/>
      <c r="G113" s="45">
        <v>1</v>
      </c>
      <c r="H113" s="45"/>
      <c r="I113" s="47"/>
      <c r="J113" s="48">
        <f t="shared" si="13"/>
        <v>0</v>
      </c>
      <c r="K113" s="49">
        <f t="shared" si="14"/>
        <v>0</v>
      </c>
      <c r="L113" s="49">
        <v>0</v>
      </c>
      <c r="M113" s="50">
        <f t="shared" si="15"/>
        <v>0</v>
      </c>
      <c r="N113" s="50">
        <f t="shared" si="16"/>
        <v>0</v>
      </c>
      <c r="O113" s="49">
        <f t="shared" si="17"/>
        <v>0</v>
      </c>
      <c r="P113" s="51"/>
      <c r="Q113" s="51"/>
      <c r="R113" s="51"/>
      <c r="S113" s="51"/>
      <c r="T113" s="51"/>
      <c r="U113" s="51"/>
      <c r="V113" s="51"/>
      <c r="W113" s="51"/>
    </row>
    <row r="114" spans="2:23">
      <c r="B114" s="132"/>
      <c r="C114" s="134"/>
      <c r="D114" s="45"/>
      <c r="E114" s="45"/>
      <c r="F114" s="58"/>
      <c r="G114" s="45">
        <v>1</v>
      </c>
      <c r="H114" s="45"/>
      <c r="I114" s="47"/>
      <c r="J114" s="48">
        <f t="shared" si="13"/>
        <v>0</v>
      </c>
      <c r="K114" s="49">
        <f t="shared" si="14"/>
        <v>0</v>
      </c>
      <c r="L114" s="49">
        <v>0</v>
      </c>
      <c r="M114" s="50">
        <f t="shared" si="15"/>
        <v>0</v>
      </c>
      <c r="N114" s="50">
        <f t="shared" si="16"/>
        <v>0</v>
      </c>
      <c r="O114" s="49">
        <f t="shared" si="17"/>
        <v>0</v>
      </c>
      <c r="P114" s="51"/>
      <c r="Q114" s="51"/>
      <c r="R114" s="51"/>
      <c r="S114" s="51"/>
      <c r="T114" s="51"/>
      <c r="U114" s="51"/>
      <c r="V114" s="51"/>
      <c r="W114" s="51"/>
    </row>
    <row r="115" spans="2:23">
      <c r="B115" s="132"/>
      <c r="C115" s="134"/>
      <c r="D115" s="45"/>
      <c r="E115" s="45"/>
      <c r="F115" s="58"/>
      <c r="G115" s="45">
        <v>1</v>
      </c>
      <c r="H115" s="45"/>
      <c r="I115" s="47"/>
      <c r="J115" s="48">
        <f t="shared" si="13"/>
        <v>0</v>
      </c>
      <c r="K115" s="49">
        <f t="shared" si="14"/>
        <v>0</v>
      </c>
      <c r="L115" s="49">
        <v>0</v>
      </c>
      <c r="M115" s="50">
        <f t="shared" si="15"/>
        <v>0</v>
      </c>
      <c r="N115" s="50">
        <f t="shared" si="16"/>
        <v>0</v>
      </c>
      <c r="O115" s="49">
        <f t="shared" si="17"/>
        <v>0</v>
      </c>
      <c r="P115" s="51"/>
      <c r="Q115" s="51"/>
      <c r="R115" s="51"/>
      <c r="S115" s="51"/>
      <c r="T115" s="51"/>
      <c r="U115" s="51"/>
      <c r="V115" s="51"/>
      <c r="W115" s="51"/>
    </row>
    <row r="116" spans="2:23">
      <c r="B116" s="132"/>
      <c r="C116" s="134"/>
      <c r="D116" s="45"/>
      <c r="E116" s="45"/>
      <c r="F116" s="58"/>
      <c r="G116" s="45">
        <v>1</v>
      </c>
      <c r="H116" s="45"/>
      <c r="I116" s="47"/>
      <c r="J116" s="48">
        <f t="shared" si="13"/>
        <v>0</v>
      </c>
      <c r="K116" s="49">
        <f t="shared" si="14"/>
        <v>0</v>
      </c>
      <c r="L116" s="49">
        <v>0</v>
      </c>
      <c r="M116" s="50">
        <f t="shared" si="15"/>
        <v>0</v>
      </c>
      <c r="N116" s="50">
        <f t="shared" si="16"/>
        <v>0</v>
      </c>
      <c r="O116" s="49">
        <f t="shared" si="17"/>
        <v>0</v>
      </c>
      <c r="P116" s="51"/>
      <c r="Q116" s="51"/>
      <c r="R116" s="51"/>
      <c r="S116" s="51"/>
      <c r="T116" s="51"/>
      <c r="U116" s="51"/>
      <c r="V116" s="51"/>
      <c r="W116" s="51"/>
    </row>
    <row r="117" spans="2:23">
      <c r="B117" s="132"/>
      <c r="C117" s="134"/>
      <c r="D117" s="45"/>
      <c r="E117" s="45"/>
      <c r="F117" s="58"/>
      <c r="G117" s="45">
        <v>1</v>
      </c>
      <c r="H117" s="45"/>
      <c r="I117" s="47"/>
      <c r="J117" s="48">
        <f t="shared" si="13"/>
        <v>0</v>
      </c>
      <c r="K117" s="49">
        <f t="shared" si="14"/>
        <v>0</v>
      </c>
      <c r="L117" s="49">
        <v>0</v>
      </c>
      <c r="M117" s="50">
        <f t="shared" si="15"/>
        <v>0</v>
      </c>
      <c r="N117" s="50">
        <f t="shared" si="16"/>
        <v>0</v>
      </c>
      <c r="O117" s="49">
        <f t="shared" si="17"/>
        <v>0</v>
      </c>
      <c r="P117" s="51"/>
      <c r="Q117" s="51"/>
      <c r="R117" s="51"/>
      <c r="S117" s="51"/>
      <c r="T117" s="51"/>
      <c r="U117" s="51"/>
      <c r="V117" s="51"/>
      <c r="W117" s="51"/>
    </row>
    <row r="118" spans="2:23">
      <c r="B118" s="132"/>
      <c r="C118" s="134"/>
      <c r="D118" s="45"/>
      <c r="E118" s="45"/>
      <c r="F118" s="58"/>
      <c r="G118" s="45">
        <v>1</v>
      </c>
      <c r="H118" s="45"/>
      <c r="I118" s="47"/>
      <c r="J118" s="48">
        <f t="shared" si="13"/>
        <v>0</v>
      </c>
      <c r="K118" s="49">
        <f t="shared" si="14"/>
        <v>0</v>
      </c>
      <c r="L118" s="49">
        <v>0</v>
      </c>
      <c r="M118" s="50">
        <f t="shared" si="15"/>
        <v>0</v>
      </c>
      <c r="N118" s="50">
        <f t="shared" si="16"/>
        <v>0</v>
      </c>
      <c r="O118" s="49">
        <f t="shared" si="17"/>
        <v>0</v>
      </c>
      <c r="P118" s="51"/>
      <c r="Q118" s="51"/>
      <c r="R118" s="51"/>
      <c r="S118" s="51"/>
      <c r="T118" s="51"/>
      <c r="U118" s="51"/>
      <c r="V118" s="51"/>
      <c r="W118" s="51"/>
    </row>
    <row r="119" spans="2:23">
      <c r="B119" s="132"/>
      <c r="C119" s="134"/>
      <c r="D119" s="45"/>
      <c r="E119" s="45"/>
      <c r="F119" s="58"/>
      <c r="G119" s="45">
        <v>1</v>
      </c>
      <c r="H119" s="45"/>
      <c r="I119" s="47"/>
      <c r="J119" s="48">
        <f t="shared" si="13"/>
        <v>0</v>
      </c>
      <c r="K119" s="49">
        <f t="shared" si="14"/>
        <v>0</v>
      </c>
      <c r="L119" s="49">
        <v>0</v>
      </c>
      <c r="M119" s="50">
        <f t="shared" si="15"/>
        <v>0</v>
      </c>
      <c r="N119" s="50">
        <f t="shared" si="16"/>
        <v>0</v>
      </c>
      <c r="O119" s="49">
        <f t="shared" si="17"/>
        <v>0</v>
      </c>
      <c r="P119" s="51"/>
      <c r="Q119" s="51"/>
      <c r="R119" s="51"/>
      <c r="S119" s="51"/>
      <c r="T119" s="51"/>
      <c r="U119" s="51"/>
      <c r="V119" s="51"/>
      <c r="W119" s="51"/>
    </row>
    <row r="120" spans="2:23">
      <c r="B120" s="132"/>
      <c r="C120" s="134"/>
      <c r="D120" s="45"/>
      <c r="E120" s="45"/>
      <c r="F120" s="58"/>
      <c r="G120" s="45">
        <v>1</v>
      </c>
      <c r="H120" s="45"/>
      <c r="I120" s="47"/>
      <c r="J120" s="48">
        <f t="shared" si="13"/>
        <v>0</v>
      </c>
      <c r="K120" s="49">
        <f t="shared" si="14"/>
        <v>0</v>
      </c>
      <c r="L120" s="49">
        <v>0</v>
      </c>
      <c r="M120" s="50">
        <f t="shared" si="15"/>
        <v>0</v>
      </c>
      <c r="N120" s="50">
        <f t="shared" si="16"/>
        <v>0</v>
      </c>
      <c r="O120" s="49">
        <f t="shared" si="17"/>
        <v>0</v>
      </c>
      <c r="P120" s="51"/>
      <c r="Q120" s="51"/>
      <c r="R120" s="51"/>
      <c r="S120" s="51"/>
      <c r="T120" s="51"/>
      <c r="U120" s="51"/>
      <c r="V120" s="51"/>
      <c r="W120" s="51"/>
    </row>
    <row r="121" spans="2:23">
      <c r="B121" s="132"/>
      <c r="C121" s="134"/>
      <c r="D121" s="45"/>
      <c r="E121" s="45"/>
      <c r="F121" s="58"/>
      <c r="G121" s="45">
        <v>1</v>
      </c>
      <c r="H121" s="45"/>
      <c r="I121" s="47"/>
      <c r="J121" s="48">
        <f t="shared" si="13"/>
        <v>0</v>
      </c>
      <c r="K121" s="49">
        <f t="shared" si="14"/>
        <v>0</v>
      </c>
      <c r="L121" s="49">
        <v>0</v>
      </c>
      <c r="M121" s="50">
        <f t="shared" si="15"/>
        <v>0</v>
      </c>
      <c r="N121" s="50">
        <f t="shared" si="16"/>
        <v>0</v>
      </c>
      <c r="O121" s="49">
        <f t="shared" si="17"/>
        <v>0</v>
      </c>
      <c r="P121" s="51"/>
      <c r="Q121" s="51"/>
      <c r="R121" s="51"/>
      <c r="S121" s="51"/>
      <c r="T121" s="51"/>
      <c r="U121" s="51"/>
      <c r="V121" s="51"/>
      <c r="W121" s="51"/>
    </row>
    <row r="122" spans="2:23">
      <c r="B122" s="132"/>
      <c r="C122" s="134"/>
      <c r="D122" s="45"/>
      <c r="E122" s="45"/>
      <c r="F122" s="58"/>
      <c r="G122" s="45">
        <v>1</v>
      </c>
      <c r="H122" s="45"/>
      <c r="I122" s="47"/>
      <c r="J122" s="48">
        <f t="shared" si="13"/>
        <v>0</v>
      </c>
      <c r="K122" s="49">
        <f t="shared" si="14"/>
        <v>0</v>
      </c>
      <c r="L122" s="49">
        <v>0</v>
      </c>
      <c r="M122" s="50">
        <f t="shared" si="15"/>
        <v>0</v>
      </c>
      <c r="N122" s="50">
        <f t="shared" si="16"/>
        <v>0</v>
      </c>
      <c r="O122" s="49">
        <f t="shared" si="17"/>
        <v>0</v>
      </c>
      <c r="P122" s="51"/>
      <c r="Q122" s="51"/>
      <c r="R122" s="51"/>
      <c r="S122" s="51"/>
      <c r="T122" s="51"/>
      <c r="U122" s="51"/>
      <c r="V122" s="51"/>
      <c r="W122" s="51"/>
    </row>
    <row r="123" spans="2:23">
      <c r="B123" s="132"/>
      <c r="C123" s="134"/>
      <c r="D123" s="45"/>
      <c r="E123" s="45"/>
      <c r="F123" s="58"/>
      <c r="G123" s="45">
        <v>1</v>
      </c>
      <c r="H123" s="45"/>
      <c r="I123" s="47"/>
      <c r="J123" s="48">
        <f t="shared" si="13"/>
        <v>0</v>
      </c>
      <c r="K123" s="49">
        <f t="shared" si="14"/>
        <v>0</v>
      </c>
      <c r="L123" s="49">
        <v>0</v>
      </c>
      <c r="M123" s="50">
        <f t="shared" si="15"/>
        <v>0</v>
      </c>
      <c r="N123" s="50">
        <f t="shared" si="16"/>
        <v>0</v>
      </c>
      <c r="O123" s="49">
        <f t="shared" si="17"/>
        <v>0</v>
      </c>
      <c r="P123" s="51"/>
      <c r="Q123" s="51"/>
      <c r="R123" s="51"/>
      <c r="S123" s="51"/>
      <c r="T123" s="51"/>
      <c r="U123" s="51"/>
      <c r="V123" s="51"/>
      <c r="W123" s="51"/>
    </row>
    <row r="124" spans="2:23">
      <c r="B124" s="132"/>
      <c r="C124" s="134"/>
      <c r="D124" s="45"/>
      <c r="E124" s="45"/>
      <c r="F124" s="58"/>
      <c r="G124" s="45">
        <v>1</v>
      </c>
      <c r="H124" s="45"/>
      <c r="I124" s="47"/>
      <c r="J124" s="48">
        <f t="shared" si="13"/>
        <v>0</v>
      </c>
      <c r="K124" s="49">
        <f t="shared" si="14"/>
        <v>0</v>
      </c>
      <c r="L124" s="49">
        <v>0</v>
      </c>
      <c r="M124" s="50">
        <f t="shared" si="15"/>
        <v>0</v>
      </c>
      <c r="N124" s="50">
        <f t="shared" si="16"/>
        <v>0</v>
      </c>
      <c r="O124" s="49">
        <f t="shared" si="17"/>
        <v>0</v>
      </c>
      <c r="P124" s="51"/>
      <c r="Q124" s="51"/>
      <c r="R124" s="51"/>
      <c r="S124" s="51"/>
      <c r="T124" s="51"/>
      <c r="U124" s="51"/>
      <c r="V124" s="51"/>
      <c r="W124" s="51"/>
    </row>
    <row r="125" spans="2:23">
      <c r="B125" s="132"/>
      <c r="C125" s="134" t="s">
        <v>194</v>
      </c>
      <c r="D125" s="45"/>
      <c r="E125" s="45"/>
      <c r="F125" s="58"/>
      <c r="G125" s="45">
        <v>1</v>
      </c>
      <c r="H125" s="45"/>
      <c r="I125" s="47"/>
      <c r="J125" s="48">
        <f t="shared" si="13"/>
        <v>0</v>
      </c>
      <c r="K125" s="49">
        <f t="shared" si="14"/>
        <v>0</v>
      </c>
      <c r="L125" s="49">
        <v>0</v>
      </c>
      <c r="M125" s="50">
        <f t="shared" si="15"/>
        <v>0</v>
      </c>
      <c r="N125" s="50">
        <f t="shared" si="16"/>
        <v>0</v>
      </c>
      <c r="O125" s="49">
        <f t="shared" si="17"/>
        <v>0</v>
      </c>
      <c r="P125" s="51"/>
      <c r="Q125" s="51"/>
      <c r="R125" s="51"/>
      <c r="S125" s="51"/>
      <c r="T125" s="51"/>
      <c r="U125" s="51"/>
      <c r="V125" s="51"/>
      <c r="W125" s="51"/>
    </row>
    <row r="126" spans="2:23">
      <c r="B126" s="132"/>
      <c r="C126" s="134"/>
      <c r="D126" s="45"/>
      <c r="E126" s="45"/>
      <c r="F126" s="58"/>
      <c r="G126" s="45">
        <v>1</v>
      </c>
      <c r="H126" s="45"/>
      <c r="I126" s="47"/>
      <c r="J126" s="48">
        <f t="shared" si="13"/>
        <v>0</v>
      </c>
      <c r="K126" s="49">
        <f t="shared" si="14"/>
        <v>0</v>
      </c>
      <c r="L126" s="49">
        <v>0</v>
      </c>
      <c r="M126" s="50">
        <f t="shared" si="15"/>
        <v>0</v>
      </c>
      <c r="N126" s="50">
        <f t="shared" si="16"/>
        <v>0</v>
      </c>
      <c r="O126" s="49">
        <f t="shared" si="17"/>
        <v>0</v>
      </c>
      <c r="P126" s="51"/>
      <c r="Q126" s="51"/>
      <c r="R126" s="51"/>
      <c r="S126" s="51"/>
      <c r="T126" s="51"/>
      <c r="U126" s="51"/>
      <c r="V126" s="51"/>
      <c r="W126" s="51"/>
    </row>
    <row r="127" spans="2:23">
      <c r="B127" s="132"/>
      <c r="C127" s="134"/>
      <c r="D127" s="45"/>
      <c r="E127" s="45"/>
      <c r="F127" s="58"/>
      <c r="G127" s="45">
        <v>1</v>
      </c>
      <c r="H127" s="45"/>
      <c r="I127" s="47"/>
      <c r="J127" s="48">
        <f t="shared" si="13"/>
        <v>0</v>
      </c>
      <c r="K127" s="49">
        <f t="shared" si="14"/>
        <v>0</v>
      </c>
      <c r="L127" s="49">
        <v>0</v>
      </c>
      <c r="M127" s="50">
        <f t="shared" si="15"/>
        <v>0</v>
      </c>
      <c r="N127" s="50">
        <f t="shared" si="16"/>
        <v>0</v>
      </c>
      <c r="O127" s="49">
        <f t="shared" si="17"/>
        <v>0</v>
      </c>
      <c r="P127" s="51"/>
      <c r="Q127" s="51"/>
      <c r="R127" s="51"/>
      <c r="S127" s="51"/>
      <c r="T127" s="51"/>
      <c r="U127" s="51"/>
      <c r="V127" s="51"/>
      <c r="W127" s="51"/>
    </row>
    <row r="128" spans="2:23">
      <c r="B128" s="132"/>
      <c r="C128" s="134"/>
      <c r="D128" s="45"/>
      <c r="E128" s="45"/>
      <c r="F128" s="58"/>
      <c r="G128" s="45">
        <v>1</v>
      </c>
      <c r="H128" s="45"/>
      <c r="I128" s="47"/>
      <c r="J128" s="48">
        <f t="shared" si="13"/>
        <v>0</v>
      </c>
      <c r="K128" s="49">
        <f t="shared" si="14"/>
        <v>0</v>
      </c>
      <c r="L128" s="49">
        <v>0</v>
      </c>
      <c r="M128" s="50">
        <f t="shared" si="15"/>
        <v>0</v>
      </c>
      <c r="N128" s="50">
        <f t="shared" si="16"/>
        <v>0</v>
      </c>
      <c r="O128" s="49">
        <f t="shared" si="17"/>
        <v>0</v>
      </c>
      <c r="P128" s="51"/>
      <c r="Q128" s="51"/>
      <c r="R128" s="51"/>
      <c r="S128" s="51"/>
      <c r="T128" s="51"/>
      <c r="U128" s="51"/>
      <c r="V128" s="51"/>
      <c r="W128" s="51"/>
    </row>
    <row r="129" spans="2:23">
      <c r="B129" s="132"/>
      <c r="C129" s="134"/>
      <c r="D129" s="45"/>
      <c r="E129" s="45"/>
      <c r="F129" s="58"/>
      <c r="G129" s="45">
        <v>1</v>
      </c>
      <c r="H129" s="45"/>
      <c r="I129" s="47"/>
      <c r="J129" s="48">
        <f t="shared" si="13"/>
        <v>0</v>
      </c>
      <c r="K129" s="49">
        <f t="shared" si="14"/>
        <v>0</v>
      </c>
      <c r="L129" s="49">
        <v>0</v>
      </c>
      <c r="M129" s="50">
        <f t="shared" si="15"/>
        <v>0</v>
      </c>
      <c r="N129" s="50">
        <f t="shared" si="16"/>
        <v>0</v>
      </c>
      <c r="O129" s="49">
        <f t="shared" si="17"/>
        <v>0</v>
      </c>
      <c r="P129" s="51"/>
      <c r="Q129" s="51"/>
      <c r="R129" s="51"/>
      <c r="S129" s="51"/>
      <c r="T129" s="51"/>
      <c r="U129" s="51"/>
      <c r="V129" s="51"/>
      <c r="W129" s="51"/>
    </row>
    <row r="130" spans="2:23">
      <c r="B130" s="132"/>
      <c r="C130" s="134"/>
      <c r="D130" s="45"/>
      <c r="E130" s="45"/>
      <c r="F130" s="58"/>
      <c r="G130" s="45">
        <v>1</v>
      </c>
      <c r="H130" s="45"/>
      <c r="I130" s="47"/>
      <c r="J130" s="48">
        <f t="shared" si="13"/>
        <v>0</v>
      </c>
      <c r="K130" s="49">
        <f t="shared" si="14"/>
        <v>0</v>
      </c>
      <c r="L130" s="49">
        <v>0</v>
      </c>
      <c r="M130" s="50">
        <f t="shared" si="15"/>
        <v>0</v>
      </c>
      <c r="N130" s="50">
        <f t="shared" si="16"/>
        <v>0</v>
      </c>
      <c r="O130" s="49">
        <f t="shared" si="17"/>
        <v>0</v>
      </c>
      <c r="P130" s="51"/>
      <c r="Q130" s="51"/>
      <c r="R130" s="51"/>
      <c r="S130" s="51"/>
      <c r="T130" s="51"/>
      <c r="U130" s="51"/>
      <c r="V130" s="51"/>
      <c r="W130" s="51"/>
    </row>
    <row r="131" spans="2:23">
      <c r="B131" s="132"/>
      <c r="C131" s="134"/>
      <c r="D131" s="45"/>
      <c r="E131" s="45"/>
      <c r="F131" s="58"/>
      <c r="G131" s="45">
        <v>1</v>
      </c>
      <c r="H131" s="45"/>
      <c r="I131" s="47"/>
      <c r="J131" s="48">
        <f t="shared" si="13"/>
        <v>0</v>
      </c>
      <c r="K131" s="49">
        <f t="shared" si="14"/>
        <v>0</v>
      </c>
      <c r="L131" s="49">
        <v>0</v>
      </c>
      <c r="M131" s="50">
        <f t="shared" si="15"/>
        <v>0</v>
      </c>
      <c r="N131" s="50">
        <f t="shared" si="16"/>
        <v>0</v>
      </c>
      <c r="O131" s="49">
        <f t="shared" si="17"/>
        <v>0</v>
      </c>
      <c r="P131" s="51"/>
      <c r="Q131" s="51"/>
      <c r="R131" s="51"/>
      <c r="S131" s="51"/>
      <c r="T131" s="51"/>
      <c r="U131" s="51"/>
      <c r="V131" s="51"/>
      <c r="W131" s="51"/>
    </row>
    <row r="132" spans="2:23">
      <c r="B132" s="132"/>
      <c r="C132" s="134"/>
      <c r="D132" s="45"/>
      <c r="E132" s="45"/>
      <c r="F132" s="58"/>
      <c r="G132" s="45">
        <v>1</v>
      </c>
      <c r="H132" s="45"/>
      <c r="I132" s="47"/>
      <c r="J132" s="48">
        <f t="shared" si="13"/>
        <v>0</v>
      </c>
      <c r="K132" s="49">
        <f t="shared" si="14"/>
        <v>0</v>
      </c>
      <c r="L132" s="49">
        <v>0</v>
      </c>
      <c r="M132" s="50">
        <f t="shared" si="15"/>
        <v>0</v>
      </c>
      <c r="N132" s="50">
        <f t="shared" si="16"/>
        <v>0</v>
      </c>
      <c r="O132" s="49">
        <f t="shared" si="17"/>
        <v>0</v>
      </c>
      <c r="P132" s="51"/>
      <c r="Q132" s="51"/>
      <c r="R132" s="51"/>
      <c r="S132" s="51"/>
      <c r="T132" s="51"/>
      <c r="U132" s="51"/>
      <c r="V132" s="51"/>
      <c r="W132" s="51"/>
    </row>
    <row r="133" spans="2:23">
      <c r="B133" s="132"/>
      <c r="C133" s="134" t="s">
        <v>199</v>
      </c>
      <c r="D133" s="45"/>
      <c r="E133" s="45"/>
      <c r="F133" s="58"/>
      <c r="G133" s="45">
        <v>1</v>
      </c>
      <c r="H133" s="45"/>
      <c r="I133" s="47"/>
      <c r="J133" s="48">
        <f t="shared" si="13"/>
        <v>0</v>
      </c>
      <c r="K133" s="49">
        <f t="shared" si="14"/>
        <v>0</v>
      </c>
      <c r="L133" s="49">
        <v>0</v>
      </c>
      <c r="M133" s="50">
        <f t="shared" si="15"/>
        <v>0</v>
      </c>
      <c r="N133" s="50">
        <f t="shared" si="16"/>
        <v>0</v>
      </c>
      <c r="O133" s="49">
        <f t="shared" si="17"/>
        <v>0</v>
      </c>
      <c r="P133" s="51"/>
      <c r="Q133" s="51"/>
      <c r="R133" s="51"/>
      <c r="S133" s="51"/>
      <c r="T133" s="51"/>
      <c r="U133" s="51"/>
      <c r="V133" s="51"/>
      <c r="W133" s="51"/>
    </row>
    <row r="134" spans="2:23">
      <c r="B134" s="132"/>
      <c r="C134" s="134"/>
      <c r="D134" s="45"/>
      <c r="E134" s="45"/>
      <c r="F134" s="58"/>
      <c r="G134" s="45">
        <v>1</v>
      </c>
      <c r="H134" s="57"/>
      <c r="I134" s="47"/>
      <c r="J134" s="48">
        <f t="shared" si="13"/>
        <v>0</v>
      </c>
      <c r="K134" s="49">
        <f t="shared" si="14"/>
        <v>0</v>
      </c>
      <c r="L134" s="49">
        <v>0</v>
      </c>
      <c r="M134" s="50">
        <f t="shared" si="15"/>
        <v>0</v>
      </c>
      <c r="N134" s="50">
        <f t="shared" si="16"/>
        <v>0</v>
      </c>
      <c r="O134" s="49">
        <f t="shared" si="17"/>
        <v>0</v>
      </c>
      <c r="P134" s="51"/>
      <c r="Q134" s="51"/>
      <c r="R134" s="51"/>
      <c r="S134" s="51"/>
      <c r="T134" s="51"/>
      <c r="U134" s="51"/>
      <c r="V134" s="51"/>
      <c r="W134" s="51"/>
    </row>
    <row r="135" spans="2:23">
      <c r="B135" s="132"/>
      <c r="C135" s="134"/>
      <c r="D135" s="45"/>
      <c r="E135" s="45"/>
      <c r="F135" s="58"/>
      <c r="G135" s="45">
        <v>1</v>
      </c>
      <c r="H135" s="57"/>
      <c r="I135" s="47"/>
      <c r="J135" s="48">
        <f t="shared" si="13"/>
        <v>0</v>
      </c>
      <c r="K135" s="49">
        <f t="shared" si="14"/>
        <v>0</v>
      </c>
      <c r="L135" s="49">
        <v>0</v>
      </c>
      <c r="M135" s="50">
        <f t="shared" si="15"/>
        <v>0</v>
      </c>
      <c r="N135" s="50">
        <f t="shared" si="16"/>
        <v>0</v>
      </c>
      <c r="O135" s="49">
        <f t="shared" si="17"/>
        <v>0</v>
      </c>
      <c r="P135" s="51"/>
      <c r="Q135" s="51"/>
      <c r="R135" s="51"/>
      <c r="S135" s="51"/>
      <c r="T135" s="51"/>
      <c r="U135" s="51"/>
      <c r="V135" s="51"/>
      <c r="W135" s="51"/>
    </row>
    <row r="136" spans="2:23">
      <c r="B136" s="132"/>
      <c r="C136" s="134" t="s">
        <v>205</v>
      </c>
      <c r="D136" s="45"/>
      <c r="E136" s="45"/>
      <c r="F136" s="58"/>
      <c r="G136" s="45">
        <v>1</v>
      </c>
      <c r="H136" s="45"/>
      <c r="I136" s="47"/>
      <c r="J136" s="48">
        <f t="shared" si="13"/>
        <v>0</v>
      </c>
      <c r="K136" s="49">
        <f t="shared" si="14"/>
        <v>0</v>
      </c>
      <c r="L136" s="49">
        <v>0</v>
      </c>
      <c r="M136" s="50">
        <f t="shared" si="15"/>
        <v>0</v>
      </c>
      <c r="N136" s="50">
        <f t="shared" si="16"/>
        <v>0</v>
      </c>
      <c r="O136" s="49">
        <f t="shared" si="17"/>
        <v>0</v>
      </c>
      <c r="P136" s="51"/>
      <c r="Q136" s="51"/>
      <c r="R136" s="51"/>
      <c r="S136" s="51"/>
      <c r="T136" s="51"/>
      <c r="U136" s="51"/>
      <c r="V136" s="51"/>
      <c r="W136" s="51"/>
    </row>
    <row r="137" spans="2:23">
      <c r="B137" s="132"/>
      <c r="C137" s="134"/>
      <c r="D137" s="45"/>
      <c r="E137" s="45"/>
      <c r="F137" s="58"/>
      <c r="G137" s="45">
        <v>1</v>
      </c>
      <c r="H137" s="45"/>
      <c r="I137" s="47"/>
      <c r="J137" s="48">
        <f t="shared" si="13"/>
        <v>0</v>
      </c>
      <c r="K137" s="49">
        <f t="shared" si="14"/>
        <v>0</v>
      </c>
      <c r="L137" s="49">
        <v>0</v>
      </c>
      <c r="M137" s="50">
        <f t="shared" si="15"/>
        <v>0</v>
      </c>
      <c r="N137" s="50">
        <f t="shared" si="16"/>
        <v>0</v>
      </c>
      <c r="O137" s="49">
        <f t="shared" si="17"/>
        <v>0</v>
      </c>
      <c r="P137" s="51"/>
      <c r="Q137" s="51"/>
      <c r="R137" s="51"/>
      <c r="S137" s="51"/>
      <c r="T137" s="51"/>
      <c r="U137" s="51"/>
      <c r="V137" s="51"/>
      <c r="W137" s="51"/>
    </row>
    <row r="138" spans="2:23">
      <c r="B138" s="132"/>
      <c r="C138" s="134"/>
      <c r="D138" s="45"/>
      <c r="E138" s="45"/>
      <c r="F138" s="58"/>
      <c r="G138" s="45">
        <v>1</v>
      </c>
      <c r="H138" s="45"/>
      <c r="I138" s="47"/>
      <c r="J138" s="48">
        <f t="shared" si="13"/>
        <v>0</v>
      </c>
      <c r="K138" s="49">
        <f t="shared" si="14"/>
        <v>0</v>
      </c>
      <c r="L138" s="49">
        <v>0</v>
      </c>
      <c r="M138" s="50">
        <f t="shared" si="15"/>
        <v>0</v>
      </c>
      <c r="N138" s="50">
        <f t="shared" si="16"/>
        <v>0</v>
      </c>
      <c r="O138" s="49">
        <f t="shared" si="17"/>
        <v>0</v>
      </c>
      <c r="P138" s="51"/>
      <c r="Q138" s="51"/>
      <c r="R138" s="51"/>
      <c r="S138" s="51"/>
      <c r="T138" s="51"/>
      <c r="U138" s="51"/>
      <c r="V138" s="51"/>
      <c r="W138" s="51"/>
    </row>
    <row r="139" spans="2:23">
      <c r="B139" s="132"/>
      <c r="C139" s="131" t="s">
        <v>217</v>
      </c>
      <c r="D139" s="45"/>
      <c r="E139" s="45"/>
      <c r="F139" s="58"/>
      <c r="G139" s="45">
        <v>1</v>
      </c>
      <c r="H139" s="45"/>
      <c r="I139" s="45"/>
      <c r="J139" s="48">
        <f t="shared" si="13"/>
        <v>0</v>
      </c>
      <c r="K139" s="49">
        <f t="shared" si="14"/>
        <v>0</v>
      </c>
      <c r="L139" s="49">
        <v>0</v>
      </c>
      <c r="M139" s="50">
        <f t="shared" si="15"/>
        <v>0</v>
      </c>
      <c r="N139" s="50">
        <f t="shared" si="16"/>
        <v>0</v>
      </c>
      <c r="O139" s="49">
        <f t="shared" si="17"/>
        <v>0</v>
      </c>
      <c r="P139" s="51"/>
      <c r="Q139" s="51"/>
      <c r="R139" s="51"/>
      <c r="S139" s="51"/>
      <c r="T139" s="51"/>
      <c r="U139" s="51"/>
      <c r="V139" s="51"/>
      <c r="W139" s="51"/>
    </row>
    <row r="140" spans="2:23">
      <c r="B140" s="132"/>
      <c r="C140" s="132"/>
      <c r="D140" s="45"/>
      <c r="E140" s="45"/>
      <c r="F140" s="58"/>
      <c r="G140" s="45">
        <v>1</v>
      </c>
      <c r="H140" s="45"/>
      <c r="I140" s="45"/>
      <c r="J140" s="48">
        <f t="shared" si="13"/>
        <v>0</v>
      </c>
      <c r="K140" s="49">
        <f t="shared" si="14"/>
        <v>0</v>
      </c>
      <c r="L140" s="49">
        <v>0</v>
      </c>
      <c r="M140" s="50">
        <f t="shared" si="15"/>
        <v>0</v>
      </c>
      <c r="N140" s="50">
        <f t="shared" si="16"/>
        <v>0</v>
      </c>
      <c r="O140" s="49">
        <f t="shared" si="17"/>
        <v>0</v>
      </c>
      <c r="P140" s="51"/>
      <c r="Q140" s="51"/>
      <c r="R140" s="51"/>
      <c r="S140" s="51"/>
      <c r="T140" s="51"/>
      <c r="U140" s="51"/>
      <c r="V140" s="51"/>
      <c r="W140" s="51"/>
    </row>
    <row r="141" spans="2:23">
      <c r="B141" s="132"/>
      <c r="C141" s="132"/>
      <c r="D141" s="45"/>
      <c r="E141" s="45"/>
      <c r="F141" s="58"/>
      <c r="G141" s="45">
        <v>1</v>
      </c>
      <c r="H141" s="45"/>
      <c r="I141" s="45"/>
      <c r="J141" s="48">
        <f t="shared" si="13"/>
        <v>0</v>
      </c>
      <c r="K141" s="49">
        <f t="shared" si="14"/>
        <v>0</v>
      </c>
      <c r="L141" s="49">
        <v>0</v>
      </c>
      <c r="M141" s="50">
        <f t="shared" si="15"/>
        <v>0</v>
      </c>
      <c r="N141" s="50">
        <f t="shared" si="16"/>
        <v>0</v>
      </c>
      <c r="O141" s="49">
        <f>SUM(J141:L141)*$O$6*$F$6</f>
        <v>0</v>
      </c>
      <c r="P141" s="51"/>
      <c r="Q141" s="51"/>
      <c r="R141" s="51"/>
      <c r="S141" s="51"/>
      <c r="T141" s="51"/>
      <c r="U141" s="51"/>
      <c r="V141" s="51"/>
      <c r="W141" s="51"/>
    </row>
    <row r="142" spans="2:23">
      <c r="B142" s="132"/>
      <c r="C142" s="132"/>
      <c r="D142" s="45"/>
      <c r="E142" s="45"/>
      <c r="F142" s="58"/>
      <c r="G142" s="45">
        <v>1</v>
      </c>
      <c r="H142" s="45"/>
      <c r="I142" s="45"/>
      <c r="J142" s="48">
        <f t="shared" si="13"/>
        <v>0</v>
      </c>
      <c r="K142" s="49">
        <f t="shared" si="14"/>
        <v>0</v>
      </c>
      <c r="L142" s="49">
        <v>0</v>
      </c>
      <c r="M142" s="50">
        <f t="shared" si="15"/>
        <v>0</v>
      </c>
      <c r="N142" s="50">
        <f t="shared" si="16"/>
        <v>0</v>
      </c>
      <c r="O142" s="49">
        <f>SUM(J142:L142)*$O$6*$F$6</f>
        <v>0</v>
      </c>
      <c r="P142" s="51"/>
      <c r="Q142" s="51"/>
      <c r="R142" s="63"/>
      <c r="S142" s="51"/>
      <c r="T142" s="51"/>
      <c r="U142" s="51"/>
      <c r="V142" s="51"/>
      <c r="W142" s="51"/>
    </row>
    <row r="143" spans="2:23">
      <c r="B143" s="132"/>
      <c r="C143" s="132"/>
      <c r="D143" s="45"/>
      <c r="E143" s="45"/>
      <c r="F143" s="54"/>
      <c r="G143" s="45">
        <v>1</v>
      </c>
      <c r="H143" s="45"/>
      <c r="I143" s="45"/>
      <c r="J143" s="48">
        <f t="shared" si="13"/>
        <v>0</v>
      </c>
      <c r="K143" s="49">
        <f t="shared" si="14"/>
        <v>0</v>
      </c>
      <c r="L143" s="49">
        <v>0</v>
      </c>
      <c r="M143" s="50">
        <f t="shared" si="15"/>
        <v>0</v>
      </c>
      <c r="N143" s="50">
        <f t="shared" si="16"/>
        <v>0</v>
      </c>
      <c r="O143" s="49">
        <f>SUM(J143:L143)*$O$6*$F$6</f>
        <v>0</v>
      </c>
      <c r="P143" s="51"/>
      <c r="Q143" s="51"/>
      <c r="R143" s="51"/>
      <c r="S143" s="51"/>
      <c r="T143" s="51"/>
      <c r="U143" s="51"/>
      <c r="V143" s="51"/>
      <c r="W143" s="51"/>
    </row>
    <row r="144" spans="2:23">
      <c r="B144" s="132"/>
      <c r="C144" s="133"/>
      <c r="D144" s="45"/>
      <c r="E144" s="45"/>
      <c r="F144" s="77"/>
      <c r="G144" s="45">
        <v>1</v>
      </c>
      <c r="H144" s="45"/>
      <c r="I144" s="45"/>
      <c r="J144" s="48">
        <f t="shared" si="13"/>
        <v>0</v>
      </c>
      <c r="K144" s="49">
        <f t="shared" si="14"/>
        <v>0</v>
      </c>
      <c r="L144" s="49">
        <v>0</v>
      </c>
      <c r="M144" s="50">
        <f t="shared" si="15"/>
        <v>0</v>
      </c>
      <c r="N144" s="50">
        <f t="shared" si="16"/>
        <v>0</v>
      </c>
      <c r="O144" s="49">
        <f>SUM(J144:L144)*$O$6*$F$6</f>
        <v>0</v>
      </c>
      <c r="P144" s="51"/>
      <c r="Q144" s="51"/>
      <c r="R144" s="51"/>
      <c r="S144" s="51"/>
      <c r="T144" s="51"/>
      <c r="U144" s="51"/>
      <c r="V144" s="64"/>
      <c r="W144" s="51"/>
    </row>
    <row r="145" spans="2:23" ht="14">
      <c r="B145" s="133"/>
      <c r="C145" s="73" t="s">
        <v>280</v>
      </c>
      <c r="D145" s="73"/>
      <c r="E145" s="73"/>
      <c r="F145" s="70"/>
      <c r="G145" s="71">
        <v>1</v>
      </c>
      <c r="H145" s="71"/>
      <c r="I145" s="71"/>
      <c r="J145" s="71"/>
      <c r="K145" s="78"/>
      <c r="L145" s="73"/>
      <c r="M145" s="78"/>
      <c r="N145" s="78"/>
      <c r="O145" s="73"/>
      <c r="P145" s="73"/>
      <c r="Q145" s="73"/>
      <c r="R145" s="73"/>
      <c r="S145" s="73"/>
      <c r="T145" s="73"/>
      <c r="U145" s="73"/>
      <c r="V145" s="73"/>
      <c r="W145" s="73"/>
    </row>
  </sheetData>
  <mergeCells count="19">
    <mergeCell ref="J5:J6"/>
    <mergeCell ref="L5:L6"/>
    <mergeCell ref="M5:M6"/>
    <mergeCell ref="S6:V6"/>
    <mergeCell ref="B8:B98"/>
    <mergeCell ref="C8:C15"/>
    <mergeCell ref="C16:C20"/>
    <mergeCell ref="C21:C25"/>
    <mergeCell ref="C26:C35"/>
    <mergeCell ref="C36:C47"/>
    <mergeCell ref="C48:C57"/>
    <mergeCell ref="C58:C68"/>
    <mergeCell ref="C69:C96"/>
    <mergeCell ref="B99:B145"/>
    <mergeCell ref="C99:C124"/>
    <mergeCell ref="C125:C132"/>
    <mergeCell ref="C133:C135"/>
    <mergeCell ref="C136:C138"/>
    <mergeCell ref="C139:C144"/>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xr:uid="{BB1C0B0F-F715-5D43-A2D1-01EA473AE40A}">
          <x14:formula1>
            <xm:f>_xlfn.ANCHORARRAY(#REF!)</xm:f>
          </x14:formula1>
          <xm:sqref>S3 R8:R34</xm:sqref>
        </x14:dataValidation>
        <x14:dataValidation type="list" allowBlank="1" showInputMessage="1" xr:uid="{E36BAD46-21BB-3B46-A545-3541B4313821}">
          <x14:formula1>
            <xm:f>#REF!</xm:f>
          </x14:formula1>
          <xm:sqref>T3</xm:sqref>
        </x14:dataValidation>
        <x14:dataValidation type="list" allowBlank="1" showInputMessage="1" xr:uid="{9E401276-8964-6448-8999-F8E2250294BB}">
          <x14:formula1>
            <xm:f>_xlfn.ANCHORARRAY(#REF!)</xm:f>
          </x14:formula1>
          <xm:sqref>V3</xm:sqref>
        </x14:dataValidation>
        <x14:dataValidation type="list" allowBlank="1" showInputMessage="1" showErrorMessage="1" xr:uid="{B1E2BAE6-3944-0F4C-8201-58D448E80554}">
          <x14:formula1>
            <xm:f>#REF!</xm:f>
          </x14:formula1>
          <xm:sqref>U3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FDA40-B52E-CC4E-9E97-D7195799DDC6}">
  <sheetPr>
    <tabColor theme="8" tint="-0.499984740745262"/>
  </sheetPr>
  <dimension ref="B1:AW142"/>
  <sheetViews>
    <sheetView zoomScale="109" zoomScaleNormal="50" workbookViewId="0">
      <selection activeCell="N16" sqref="N16"/>
    </sheetView>
  </sheetViews>
  <sheetFormatPr baseColWidth="10" defaultColWidth="8.83203125" defaultRowHeight="14"/>
  <cols>
    <col min="1" max="1" width="8.83203125" style="18"/>
    <col min="2" max="2" width="10" style="18" customWidth="1"/>
    <col min="3" max="3" width="29.33203125" style="18" customWidth="1"/>
    <col min="4" max="4" width="39.33203125" style="18" customWidth="1"/>
    <col min="5" max="5" width="31" style="18" customWidth="1"/>
    <col min="6" max="6" width="55.1640625" style="18" customWidth="1"/>
    <col min="7" max="7" width="7" style="18" customWidth="1"/>
    <col min="8" max="8" width="12.1640625" style="80" bestFit="1" customWidth="1"/>
    <col min="9" max="9" width="24.1640625" style="18" bestFit="1" customWidth="1"/>
    <col min="10" max="10" width="11.83203125" style="18" bestFit="1" customWidth="1"/>
    <col min="11" max="11" width="10" style="18" customWidth="1"/>
    <col min="12" max="12" width="9.6640625" style="18" customWidth="1"/>
    <col min="13" max="13" width="10.33203125" style="18" customWidth="1"/>
    <col min="14" max="14" width="13.83203125" style="18" customWidth="1"/>
    <col min="15" max="15" width="11.33203125" style="18" customWidth="1"/>
    <col min="16" max="16" width="7.5" style="18" bestFit="1" customWidth="1"/>
    <col min="17" max="17" width="14.33203125" style="18" bestFit="1" customWidth="1"/>
    <col min="18" max="20" width="44.1640625" style="18" customWidth="1"/>
    <col min="21" max="21" width="75" style="18" customWidth="1"/>
    <col min="22" max="22" width="14" style="18" customWidth="1"/>
    <col min="23" max="30" width="12.6640625" style="18" bestFit="1" customWidth="1"/>
    <col min="31" max="34" width="9.33203125" style="18" bestFit="1" customWidth="1"/>
    <col min="35" max="35" width="12.6640625" style="18" bestFit="1" customWidth="1"/>
    <col min="36" max="36" width="9.33203125" style="18" bestFit="1" customWidth="1"/>
    <col min="37" max="37" width="11.6640625" style="18" bestFit="1" customWidth="1"/>
    <col min="38" max="42" width="9.1640625" style="18" bestFit="1" customWidth="1"/>
    <col min="43" max="43" width="12.5" style="18" bestFit="1" customWidth="1"/>
    <col min="44" max="49" width="9.1640625" style="18" bestFit="1" customWidth="1"/>
    <col min="50" max="16384" width="8.83203125" style="18"/>
  </cols>
  <sheetData>
    <row r="1" spans="2:49">
      <c r="B1" s="79"/>
      <c r="I1" s="80"/>
    </row>
    <row r="2" spans="2:49">
      <c r="B2" s="79"/>
      <c r="F2" s="81"/>
      <c r="H2" s="79"/>
    </row>
    <row r="3" spans="2:49">
      <c r="B3" s="79"/>
    </row>
    <row r="4" spans="2:49">
      <c r="B4" s="79"/>
    </row>
    <row r="5" spans="2:49">
      <c r="B5" s="82"/>
      <c r="C5" s="83"/>
      <c r="D5" s="83"/>
      <c r="E5" s="83"/>
      <c r="F5" s="83"/>
      <c r="G5" s="83"/>
      <c r="H5" s="83"/>
      <c r="I5" s="83"/>
      <c r="J5" s="83"/>
      <c r="K5" s="137"/>
      <c r="L5" s="137"/>
      <c r="M5" s="137"/>
      <c r="N5" s="137">
        <f>System_LCI!N6</f>
        <v>1</v>
      </c>
      <c r="O5" s="137"/>
      <c r="P5" s="84"/>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4"/>
    </row>
    <row r="6" spans="2:49">
      <c r="B6" s="85"/>
      <c r="C6" s="86"/>
      <c r="D6" s="86"/>
      <c r="E6" s="86"/>
      <c r="F6" s="86"/>
      <c r="G6" s="86"/>
      <c r="H6" s="86"/>
      <c r="I6" s="86"/>
      <c r="J6" s="86"/>
      <c r="K6" s="138"/>
      <c r="L6" s="138"/>
      <c r="M6" s="138"/>
      <c r="N6" s="138"/>
      <c r="O6" s="138"/>
      <c r="P6" s="87"/>
      <c r="Q6" s="87"/>
      <c r="R6" s="88"/>
      <c r="S6" s="88"/>
      <c r="T6" s="88"/>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row>
    <row r="7" spans="2:49" ht="33" customHeight="1">
      <c r="B7" s="90" t="s">
        <v>347</v>
      </c>
      <c r="C7" s="91" t="s">
        <v>348</v>
      </c>
      <c r="D7" s="91" t="str">
        <f>System_LCI!C7</f>
        <v>Subsystem</v>
      </c>
      <c r="E7" s="91" t="s">
        <v>349</v>
      </c>
      <c r="F7" s="91" t="str">
        <f>System_LCI!F7</f>
        <v>Materials / processes</v>
      </c>
      <c r="G7" s="91" t="str">
        <f>System_LCI!G7</f>
        <v>lifetime</v>
      </c>
      <c r="H7" s="91" t="str">
        <f>System_LCI!H7</f>
        <v>Aux value</v>
      </c>
      <c r="I7" s="91" t="str">
        <f>System_LCI!I7</f>
        <v>Aux Unit</v>
      </c>
      <c r="J7" s="91" t="str">
        <f>System_LCI!J7</f>
        <v>C, Per unit</v>
      </c>
      <c r="K7" s="91" t="str">
        <f>System_LCI!K7</f>
        <v>O, Per unit</v>
      </c>
      <c r="L7" s="91" t="str">
        <f>System_LCI!L7</f>
        <v>D, Per unit</v>
      </c>
      <c r="M7" s="91" t="str">
        <f>System_LCI!M7</f>
        <v>T, Per unitA</v>
      </c>
      <c r="N7" s="91" t="str">
        <f>System_LCI!N7</f>
        <v>T, Per unitB</v>
      </c>
      <c r="O7" s="91" t="str">
        <f>System_LCI!O7</f>
        <v>Per lifetime</v>
      </c>
      <c r="P7" s="91" t="str">
        <f>System_LCI!P7</f>
        <v>Unit</v>
      </c>
      <c r="Q7" s="91" t="str">
        <f>System_LCI!Q7</f>
        <v>Source</v>
      </c>
      <c r="R7" s="91" t="str">
        <f>System_LCI!S7</f>
        <v>Activity / Exchange name</v>
      </c>
      <c r="S7" s="91" t="str">
        <f>System_LCI!T7</f>
        <v>Reference product / Compartment</v>
      </c>
      <c r="T7" s="91" t="str">
        <f>System_LCI!U7</f>
        <v>Location / Subcompartment</v>
      </c>
      <c r="U7" s="91" t="s">
        <v>350</v>
      </c>
      <c r="V7" s="92" t="s">
        <v>351</v>
      </c>
      <c r="W7" s="91" t="s">
        <v>352</v>
      </c>
      <c r="X7" s="91" t="s">
        <v>353</v>
      </c>
      <c r="Y7" s="91" t="s">
        <v>354</v>
      </c>
      <c r="Z7" s="91" t="s">
        <v>355</v>
      </c>
      <c r="AA7" s="91" t="s">
        <v>356</v>
      </c>
      <c r="AB7" s="91" t="s">
        <v>357</v>
      </c>
      <c r="AC7" s="91" t="s">
        <v>358</v>
      </c>
      <c r="AD7" s="91" t="s">
        <v>359</v>
      </c>
      <c r="AE7" s="91" t="s">
        <v>360</v>
      </c>
      <c r="AF7" s="91" t="s">
        <v>361</v>
      </c>
      <c r="AG7" s="91" t="s">
        <v>362</v>
      </c>
      <c r="AH7" s="91" t="s">
        <v>363</v>
      </c>
      <c r="AI7" s="91" t="s">
        <v>364</v>
      </c>
      <c r="AJ7" s="91" t="s">
        <v>365</v>
      </c>
      <c r="AK7" s="91" t="s">
        <v>366</v>
      </c>
      <c r="AL7" s="91" t="s">
        <v>367</v>
      </c>
      <c r="AM7" s="91" t="s">
        <v>368</v>
      </c>
      <c r="AN7" s="91" t="s">
        <v>369</v>
      </c>
      <c r="AO7" s="91" t="s">
        <v>370</v>
      </c>
      <c r="AP7" s="91" t="s">
        <v>371</v>
      </c>
      <c r="AQ7" s="91" t="s">
        <v>372</v>
      </c>
      <c r="AR7" s="91" t="s">
        <v>373</v>
      </c>
      <c r="AS7" s="91" t="s">
        <v>374</v>
      </c>
      <c r="AT7" s="91" t="s">
        <v>375</v>
      </c>
      <c r="AU7" s="91" t="s">
        <v>376</v>
      </c>
      <c r="AV7" s="91" t="s">
        <v>377</v>
      </c>
      <c r="AW7" s="91" t="s">
        <v>378</v>
      </c>
    </row>
    <row r="8" spans="2:49" ht="15" customHeight="1">
      <c r="B8" s="93" t="s">
        <v>379</v>
      </c>
      <c r="C8" s="94" t="str">
        <f>System_LCI!B$8</f>
        <v>System 1</v>
      </c>
      <c r="D8" s="95" t="str">
        <f>System_LCI!C8</f>
        <v>Sub-subsystem 1</v>
      </c>
      <c r="E8" s="94" t="s">
        <v>380</v>
      </c>
      <c r="F8" s="96">
        <f>System_LCI!F8</f>
        <v>0</v>
      </c>
      <c r="G8" s="96">
        <f>System_LCI!G8</f>
        <v>1</v>
      </c>
      <c r="H8" s="96">
        <f>System_LCI!H8</f>
        <v>0</v>
      </c>
      <c r="I8" s="96">
        <f>System_LCI!I8</f>
        <v>0</v>
      </c>
      <c r="J8" s="96">
        <f>System_LCI!J8</f>
        <v>0</v>
      </c>
      <c r="K8" s="96">
        <f>System_LCI!K8</f>
        <v>0</v>
      </c>
      <c r="L8" s="96">
        <f>System_LCI!L8</f>
        <v>0</v>
      </c>
      <c r="M8" s="96">
        <f>System_LCI!M8</f>
        <v>0</v>
      </c>
      <c r="N8" s="96">
        <f>System_LCI!N8</f>
        <v>0</v>
      </c>
      <c r="O8" s="96">
        <f>System_LCI!O8</f>
        <v>0</v>
      </c>
      <c r="P8" s="96">
        <f>System_LCI!P8</f>
        <v>0</v>
      </c>
      <c r="Q8" s="96">
        <f>System_LCI!Q8</f>
        <v>0</v>
      </c>
      <c r="R8" s="96">
        <f>System_LCI!S8</f>
        <v>0</v>
      </c>
      <c r="S8" s="96">
        <f>System_LCI!T8</f>
        <v>0</v>
      </c>
      <c r="T8" s="96">
        <f>System_LCI!U8</f>
        <v>0</v>
      </c>
      <c r="U8" s="96"/>
    </row>
    <row r="9" spans="2:49" ht="15" customHeight="1">
      <c r="B9" s="93" t="s">
        <v>379</v>
      </c>
      <c r="C9" s="94" t="str">
        <f>System_LCI!B$8</f>
        <v>System 1</v>
      </c>
      <c r="D9" s="95">
        <f>System_LCI!C9</f>
        <v>0</v>
      </c>
      <c r="E9" s="94" t="s">
        <v>381</v>
      </c>
      <c r="F9" s="96">
        <f>System_LCI!F9</f>
        <v>0</v>
      </c>
      <c r="G9" s="96">
        <f>System_LCI!G9</f>
        <v>1</v>
      </c>
      <c r="H9" s="96">
        <f>System_LCI!H9</f>
        <v>0</v>
      </c>
      <c r="I9" s="96">
        <f>System_LCI!I9</f>
        <v>0</v>
      </c>
      <c r="J9" s="96">
        <f>System_LCI!J9</f>
        <v>0</v>
      </c>
      <c r="K9" s="96">
        <f>System_LCI!K9</f>
        <v>0</v>
      </c>
      <c r="L9" s="96">
        <f>System_LCI!L9</f>
        <v>0</v>
      </c>
      <c r="M9" s="96">
        <f>System_LCI!M9</f>
        <v>0</v>
      </c>
      <c r="N9" s="96">
        <f>System_LCI!N9</f>
        <v>0</v>
      </c>
      <c r="O9" s="96">
        <f>System_LCI!O9</f>
        <v>0</v>
      </c>
      <c r="P9" s="96">
        <f>System_LCI!P9</f>
        <v>0</v>
      </c>
      <c r="Q9" s="96">
        <f>System_LCI!Q9</f>
        <v>0</v>
      </c>
      <c r="R9" s="96">
        <f>System_LCI!S9</f>
        <v>0</v>
      </c>
      <c r="S9" s="96">
        <f>System_LCI!T9</f>
        <v>0</v>
      </c>
      <c r="T9" s="96">
        <f>System_LCI!U9</f>
        <v>0</v>
      </c>
      <c r="U9" s="96"/>
    </row>
    <row r="10" spans="2:49" ht="15" customHeight="1">
      <c r="B10" s="93" t="s">
        <v>379</v>
      </c>
      <c r="C10" s="94" t="str">
        <f>System_LCI!B$8</f>
        <v>System 1</v>
      </c>
      <c r="D10" s="95">
        <f>System_LCI!C10</f>
        <v>0</v>
      </c>
      <c r="E10" s="94" t="s">
        <v>381</v>
      </c>
      <c r="F10" s="96">
        <f>System_LCI!F10</f>
        <v>0</v>
      </c>
      <c r="G10" s="96">
        <f>System_LCI!G10</f>
        <v>1</v>
      </c>
      <c r="H10" s="96">
        <f>System_LCI!H10</f>
        <v>0</v>
      </c>
      <c r="I10" s="96">
        <f>System_LCI!I10</f>
        <v>0</v>
      </c>
      <c r="J10" s="96">
        <f>System_LCI!J10</f>
        <v>0</v>
      </c>
      <c r="K10" s="96">
        <f>System_LCI!K10</f>
        <v>0</v>
      </c>
      <c r="L10" s="96">
        <f>System_LCI!L10</f>
        <v>0</v>
      </c>
      <c r="M10" s="96">
        <f>System_LCI!M10</f>
        <v>0</v>
      </c>
      <c r="N10" s="96">
        <f>System_LCI!N10</f>
        <v>0</v>
      </c>
      <c r="O10" s="96">
        <f>System_LCI!O10</f>
        <v>0</v>
      </c>
      <c r="P10" s="96">
        <f>System_LCI!P10</f>
        <v>0</v>
      </c>
      <c r="Q10" s="96">
        <f>System_LCI!Q10</f>
        <v>0</v>
      </c>
      <c r="R10" s="96">
        <f>System_LCI!S10</f>
        <v>0</v>
      </c>
      <c r="S10" s="96">
        <f>System_LCI!T10</f>
        <v>0</v>
      </c>
      <c r="T10" s="96">
        <f>System_LCI!U10</f>
        <v>0</v>
      </c>
      <c r="U10" s="96"/>
    </row>
    <row r="11" spans="2:49" ht="15" customHeight="1">
      <c r="B11" s="93" t="s">
        <v>379</v>
      </c>
      <c r="C11" s="94" t="str">
        <f>System_LCI!B$8</f>
        <v>System 1</v>
      </c>
      <c r="D11" s="95">
        <f>System_LCI!C11</f>
        <v>0</v>
      </c>
      <c r="E11" s="94" t="s">
        <v>382</v>
      </c>
      <c r="F11" s="96">
        <f>System_LCI!F11</f>
        <v>0</v>
      </c>
      <c r="G11" s="96">
        <f>System_LCI!G11</f>
        <v>1</v>
      </c>
      <c r="H11" s="96">
        <f>System_LCI!H11</f>
        <v>0</v>
      </c>
      <c r="I11" s="96">
        <f>System_LCI!I11</f>
        <v>0</v>
      </c>
      <c r="J11" s="96">
        <f>System_LCI!J11</f>
        <v>0</v>
      </c>
      <c r="K11" s="96">
        <f>System_LCI!K11</f>
        <v>0</v>
      </c>
      <c r="L11" s="96">
        <f>System_LCI!L11</f>
        <v>0</v>
      </c>
      <c r="M11" s="96">
        <f>System_LCI!M11</f>
        <v>0</v>
      </c>
      <c r="N11" s="96">
        <f>System_LCI!N11</f>
        <v>0</v>
      </c>
      <c r="O11" s="96">
        <f>System_LCI!O11</f>
        <v>0</v>
      </c>
      <c r="P11" s="96">
        <f>System_LCI!P11</f>
        <v>0</v>
      </c>
      <c r="Q11" s="96">
        <f>System_LCI!Q11</f>
        <v>0</v>
      </c>
      <c r="R11" s="96">
        <f>System_LCI!S11</f>
        <v>0</v>
      </c>
      <c r="S11" s="96">
        <f>System_LCI!T11</f>
        <v>0</v>
      </c>
      <c r="T11" s="96">
        <f>System_LCI!U11</f>
        <v>0</v>
      </c>
      <c r="U11" s="96"/>
    </row>
    <row r="12" spans="2:49" ht="15" customHeight="1">
      <c r="B12" s="93" t="s">
        <v>379</v>
      </c>
      <c r="C12" s="94" t="str">
        <f>System_LCI!B$8</f>
        <v>System 1</v>
      </c>
      <c r="D12" s="95">
        <f>System_LCI!C12</f>
        <v>0</v>
      </c>
      <c r="E12" s="94" t="s">
        <v>383</v>
      </c>
      <c r="F12" s="96">
        <f>System_LCI!F12</f>
        <v>0</v>
      </c>
      <c r="G12" s="96">
        <f>System_LCI!G12</f>
        <v>1</v>
      </c>
      <c r="H12" s="96">
        <f>System_LCI!H12</f>
        <v>0</v>
      </c>
      <c r="I12" s="96">
        <f>System_LCI!I12</f>
        <v>0</v>
      </c>
      <c r="J12" s="96">
        <f>System_LCI!J12</f>
        <v>0</v>
      </c>
      <c r="K12" s="96">
        <f>System_LCI!K12</f>
        <v>0</v>
      </c>
      <c r="L12" s="96">
        <f>System_LCI!L12</f>
        <v>0</v>
      </c>
      <c r="M12" s="96">
        <f>System_LCI!M12</f>
        <v>0</v>
      </c>
      <c r="N12" s="96">
        <f>System_LCI!N12</f>
        <v>0</v>
      </c>
      <c r="O12" s="96">
        <f>System_LCI!O12</f>
        <v>0</v>
      </c>
      <c r="P12" s="96">
        <f>System_LCI!P12</f>
        <v>0</v>
      </c>
      <c r="Q12" s="96">
        <f>System_LCI!Q12</f>
        <v>0</v>
      </c>
      <c r="R12" s="96">
        <f>System_LCI!S12</f>
        <v>0</v>
      </c>
      <c r="S12" s="96">
        <f>System_LCI!T12</f>
        <v>0</v>
      </c>
      <c r="T12" s="96">
        <f>System_LCI!U12</f>
        <v>0</v>
      </c>
      <c r="U12" s="96"/>
    </row>
    <row r="13" spans="2:49" ht="15" customHeight="1">
      <c r="B13" s="93" t="s">
        <v>379</v>
      </c>
      <c r="C13" s="94" t="str">
        <f>System_LCI!B$8</f>
        <v>System 1</v>
      </c>
      <c r="D13" s="95">
        <f>System_LCI!C13</f>
        <v>0</v>
      </c>
      <c r="E13" s="94" t="s">
        <v>383</v>
      </c>
      <c r="F13" s="96">
        <f>System_LCI!F13</f>
        <v>0</v>
      </c>
      <c r="G13" s="96">
        <f>System_LCI!G13</f>
        <v>1</v>
      </c>
      <c r="H13" s="96">
        <f>System_LCI!H13</f>
        <v>0</v>
      </c>
      <c r="I13" s="96">
        <f>System_LCI!I13</f>
        <v>0</v>
      </c>
      <c r="J13" s="96">
        <f>System_LCI!J13</f>
        <v>0</v>
      </c>
      <c r="K13" s="96">
        <f>System_LCI!K13</f>
        <v>0</v>
      </c>
      <c r="L13" s="96">
        <f>System_LCI!L13</f>
        <v>0</v>
      </c>
      <c r="M13" s="96">
        <f>System_LCI!M13</f>
        <v>0</v>
      </c>
      <c r="N13" s="96">
        <f>System_LCI!N13</f>
        <v>0</v>
      </c>
      <c r="O13" s="96">
        <f>System_LCI!O13</f>
        <v>0</v>
      </c>
      <c r="P13" s="96">
        <f>System_LCI!P13</f>
        <v>0</v>
      </c>
      <c r="Q13" s="96">
        <f>System_LCI!Q13</f>
        <v>0</v>
      </c>
      <c r="R13" s="96">
        <f>System_LCI!S13</f>
        <v>0</v>
      </c>
      <c r="S13" s="96">
        <f>System_LCI!T13</f>
        <v>0</v>
      </c>
      <c r="T13" s="96">
        <f>System_LCI!U13</f>
        <v>0</v>
      </c>
      <c r="U13" s="96"/>
    </row>
    <row r="14" spans="2:49" ht="15" customHeight="1">
      <c r="B14" s="93" t="s">
        <v>379</v>
      </c>
      <c r="C14" s="94" t="str">
        <f>System_LCI!B$8</f>
        <v>System 1</v>
      </c>
      <c r="D14" s="95">
        <f>System_LCI!C14</f>
        <v>0</v>
      </c>
      <c r="E14" s="94" t="s">
        <v>384</v>
      </c>
      <c r="F14" s="96">
        <f>System_LCI!F14</f>
        <v>0</v>
      </c>
      <c r="G14" s="96">
        <f>System_LCI!G14</f>
        <v>1</v>
      </c>
      <c r="H14" s="96">
        <f>System_LCI!H14</f>
        <v>0</v>
      </c>
      <c r="I14" s="96">
        <f>System_LCI!I14</f>
        <v>0</v>
      </c>
      <c r="J14" s="96">
        <f>System_LCI!J14</f>
        <v>0</v>
      </c>
      <c r="K14" s="96">
        <f>System_LCI!K14</f>
        <v>0</v>
      </c>
      <c r="L14" s="96">
        <f>System_LCI!L14</f>
        <v>0</v>
      </c>
      <c r="M14" s="96">
        <f>System_LCI!M14</f>
        <v>0</v>
      </c>
      <c r="N14" s="96">
        <f>System_LCI!N14</f>
        <v>0</v>
      </c>
      <c r="O14" s="96">
        <f>System_LCI!O14</f>
        <v>0</v>
      </c>
      <c r="P14" s="96">
        <f>System_LCI!P14</f>
        <v>0</v>
      </c>
      <c r="Q14" s="96">
        <f>System_LCI!Q14</f>
        <v>0</v>
      </c>
      <c r="R14" s="96">
        <f>System_LCI!S14</f>
        <v>0</v>
      </c>
      <c r="S14" s="96">
        <f>System_LCI!T14</f>
        <v>0</v>
      </c>
      <c r="T14" s="96">
        <f>System_LCI!U14</f>
        <v>0</v>
      </c>
      <c r="U14" s="96"/>
    </row>
    <row r="15" spans="2:49" ht="15">
      <c r="B15" s="93" t="s">
        <v>379</v>
      </c>
      <c r="C15" s="94" t="str">
        <f>System_LCI!B$8</f>
        <v>System 1</v>
      </c>
      <c r="D15" s="95">
        <f>System_LCI!C15</f>
        <v>0</v>
      </c>
      <c r="E15" s="94" t="s">
        <v>384</v>
      </c>
      <c r="F15" s="96">
        <f>System_LCI!F15</f>
        <v>0</v>
      </c>
      <c r="G15" s="96">
        <f>System_LCI!G15</f>
        <v>1</v>
      </c>
      <c r="H15" s="96">
        <f>System_LCI!H15</f>
        <v>0</v>
      </c>
      <c r="I15" s="96">
        <f>System_LCI!I15</f>
        <v>0</v>
      </c>
      <c r="J15" s="96">
        <f>System_LCI!J15</f>
        <v>0</v>
      </c>
      <c r="K15" s="96">
        <f>System_LCI!K15</f>
        <v>0</v>
      </c>
      <c r="L15" s="96">
        <f>System_LCI!L15</f>
        <v>0</v>
      </c>
      <c r="M15" s="96">
        <f>System_LCI!M15</f>
        <v>0</v>
      </c>
      <c r="N15" s="96">
        <f>System_LCI!N15</f>
        <v>0</v>
      </c>
      <c r="O15" s="96">
        <f>System_LCI!O15</f>
        <v>0</v>
      </c>
      <c r="P15" s="96">
        <f>System_LCI!P15</f>
        <v>0</v>
      </c>
      <c r="Q15" s="96">
        <f>System_LCI!Q15</f>
        <v>0</v>
      </c>
      <c r="R15" s="96">
        <f>System_LCI!S15</f>
        <v>0</v>
      </c>
      <c r="S15" s="96">
        <f>System_LCI!T15</f>
        <v>0</v>
      </c>
      <c r="T15" s="96">
        <f>System_LCI!U15</f>
        <v>0</v>
      </c>
      <c r="U15" s="96"/>
    </row>
    <row r="16" spans="2:49" ht="15" customHeight="1">
      <c r="B16" s="93" t="s">
        <v>379</v>
      </c>
      <c r="C16" s="94" t="str">
        <f>System_LCI!B$8</f>
        <v>System 1</v>
      </c>
      <c r="D16" s="95" t="str">
        <f>System_LCI!C16</f>
        <v>Sub-subsystem 2</v>
      </c>
      <c r="E16" s="94" t="s">
        <v>380</v>
      </c>
      <c r="F16" s="96">
        <f>System_LCI!F16</f>
        <v>0</v>
      </c>
      <c r="G16" s="96">
        <f>System_LCI!G16</f>
        <v>1</v>
      </c>
      <c r="H16" s="96">
        <f>System_LCI!H16</f>
        <v>0</v>
      </c>
      <c r="I16" s="96">
        <f>System_LCI!I16</f>
        <v>0</v>
      </c>
      <c r="J16" s="96">
        <f>System_LCI!J16</f>
        <v>0</v>
      </c>
      <c r="K16" s="96">
        <f>System_LCI!K16</f>
        <v>0</v>
      </c>
      <c r="L16" s="96">
        <f>System_LCI!L16</f>
        <v>0</v>
      </c>
      <c r="M16" s="96">
        <f>System_LCI!M16</f>
        <v>0</v>
      </c>
      <c r="N16" s="96">
        <f>System_LCI!N16</f>
        <v>0</v>
      </c>
      <c r="O16" s="96">
        <f>System_LCI!O16</f>
        <v>0</v>
      </c>
      <c r="P16" s="96">
        <f>System_LCI!P16</f>
        <v>0</v>
      </c>
      <c r="Q16" s="96">
        <f>System_LCI!Q16</f>
        <v>0</v>
      </c>
      <c r="R16" s="96">
        <f>System_LCI!S16</f>
        <v>0</v>
      </c>
      <c r="S16" s="96">
        <f>System_LCI!T16</f>
        <v>0</v>
      </c>
      <c r="T16" s="96">
        <f>System_LCI!U16</f>
        <v>0</v>
      </c>
      <c r="U16" s="96"/>
    </row>
    <row r="17" spans="2:21" ht="15">
      <c r="B17" s="93" t="s">
        <v>379</v>
      </c>
      <c r="C17" s="94" t="str">
        <f>System_LCI!B$8</f>
        <v>System 1</v>
      </c>
      <c r="D17" s="95">
        <f>System_LCI!C17</f>
        <v>0</v>
      </c>
      <c r="E17" s="94" t="s">
        <v>382</v>
      </c>
      <c r="F17" s="96">
        <f>System_LCI!F17</f>
        <v>0</v>
      </c>
      <c r="G17" s="96">
        <f>System_LCI!G17</f>
        <v>1</v>
      </c>
      <c r="H17" s="96">
        <f>System_LCI!H17</f>
        <v>0</v>
      </c>
      <c r="I17" s="96">
        <f>System_LCI!I17</f>
        <v>0</v>
      </c>
      <c r="J17" s="96">
        <f>System_LCI!J17</f>
        <v>0</v>
      </c>
      <c r="K17" s="96">
        <f>System_LCI!K17</f>
        <v>0</v>
      </c>
      <c r="L17" s="96">
        <f>System_LCI!L17</f>
        <v>0</v>
      </c>
      <c r="M17" s="96">
        <f>System_LCI!M17</f>
        <v>0</v>
      </c>
      <c r="N17" s="96">
        <f>System_LCI!N17</f>
        <v>0</v>
      </c>
      <c r="O17" s="96">
        <f>System_LCI!O17</f>
        <v>0</v>
      </c>
      <c r="P17" s="96">
        <f>System_LCI!P17</f>
        <v>0</v>
      </c>
      <c r="Q17" s="96">
        <f>System_LCI!Q17</f>
        <v>0</v>
      </c>
      <c r="R17" s="96">
        <f>System_LCI!S17</f>
        <v>0</v>
      </c>
      <c r="S17" s="96">
        <f>System_LCI!T17</f>
        <v>0</v>
      </c>
      <c r="T17" s="96">
        <f>System_LCI!U17</f>
        <v>0</v>
      </c>
      <c r="U17" s="96"/>
    </row>
    <row r="18" spans="2:21" ht="15">
      <c r="B18" s="93" t="s">
        <v>379</v>
      </c>
      <c r="C18" s="94" t="str">
        <f>System_LCI!B$8</f>
        <v>System 1</v>
      </c>
      <c r="D18" s="95">
        <f>System_LCI!C18</f>
        <v>0</v>
      </c>
      <c r="E18" s="94" t="s">
        <v>383</v>
      </c>
      <c r="F18" s="96">
        <f>System_LCI!F18</f>
        <v>0</v>
      </c>
      <c r="G18" s="96">
        <f>System_LCI!G18</f>
        <v>1</v>
      </c>
      <c r="H18" s="96">
        <f>System_LCI!H18</f>
        <v>0</v>
      </c>
      <c r="I18" s="96">
        <f>System_LCI!I18</f>
        <v>0</v>
      </c>
      <c r="J18" s="96">
        <f>System_LCI!J18</f>
        <v>0</v>
      </c>
      <c r="K18" s="96">
        <f>System_LCI!K18</f>
        <v>0</v>
      </c>
      <c r="L18" s="96">
        <f>System_LCI!L18</f>
        <v>0</v>
      </c>
      <c r="M18" s="96">
        <f>System_LCI!M18</f>
        <v>0</v>
      </c>
      <c r="N18" s="96">
        <f>System_LCI!N18</f>
        <v>0</v>
      </c>
      <c r="O18" s="96">
        <f>System_LCI!O18</f>
        <v>0</v>
      </c>
      <c r="P18" s="96">
        <f>System_LCI!P18</f>
        <v>0</v>
      </c>
      <c r="Q18" s="96">
        <f>System_LCI!Q18</f>
        <v>0</v>
      </c>
      <c r="R18" s="96">
        <f>System_LCI!S18</f>
        <v>0</v>
      </c>
      <c r="S18" s="96">
        <f>System_LCI!T18</f>
        <v>0</v>
      </c>
      <c r="T18" s="96">
        <f>System_LCI!U18</f>
        <v>0</v>
      </c>
      <c r="U18" s="96"/>
    </row>
    <row r="19" spans="2:21" ht="15">
      <c r="B19" s="93" t="s">
        <v>379</v>
      </c>
      <c r="C19" s="94" t="str">
        <f>System_LCI!B$8</f>
        <v>System 1</v>
      </c>
      <c r="D19" s="95">
        <f>System_LCI!C19</f>
        <v>0</v>
      </c>
      <c r="E19" s="94" t="s">
        <v>384</v>
      </c>
      <c r="F19" s="96">
        <f>System_LCI!F19</f>
        <v>0</v>
      </c>
      <c r="G19" s="96">
        <f>System_LCI!G19</f>
        <v>1</v>
      </c>
      <c r="H19" s="96">
        <f>System_LCI!H19</f>
        <v>0</v>
      </c>
      <c r="I19" s="96">
        <f>System_LCI!I19</f>
        <v>0</v>
      </c>
      <c r="J19" s="96">
        <f>System_LCI!J19</f>
        <v>0</v>
      </c>
      <c r="K19" s="96">
        <f>System_LCI!K19</f>
        <v>0</v>
      </c>
      <c r="L19" s="96">
        <f>System_LCI!L19</f>
        <v>0</v>
      </c>
      <c r="M19" s="96">
        <f>System_LCI!M19</f>
        <v>0</v>
      </c>
      <c r="N19" s="96">
        <f>System_LCI!N19</f>
        <v>0</v>
      </c>
      <c r="O19" s="96">
        <f>System_LCI!O19</f>
        <v>0</v>
      </c>
      <c r="P19" s="96">
        <f>System_LCI!P19</f>
        <v>0</v>
      </c>
      <c r="Q19" s="96">
        <f>System_LCI!Q19</f>
        <v>0</v>
      </c>
      <c r="R19" s="96">
        <f>System_LCI!S19</f>
        <v>0</v>
      </c>
      <c r="S19" s="96">
        <f>System_LCI!T19</f>
        <v>0</v>
      </c>
      <c r="T19" s="96">
        <f>System_LCI!U19</f>
        <v>0</v>
      </c>
      <c r="U19" s="96"/>
    </row>
    <row r="20" spans="2:21" ht="15">
      <c r="B20" s="93" t="s">
        <v>379</v>
      </c>
      <c r="C20" s="94" t="str">
        <f>System_LCI!B$8</f>
        <v>System 1</v>
      </c>
      <c r="D20" s="95">
        <f>System_LCI!C20</f>
        <v>0</v>
      </c>
      <c r="E20" s="94" t="s">
        <v>384</v>
      </c>
      <c r="F20" s="96">
        <f>System_LCI!F20</f>
        <v>0</v>
      </c>
      <c r="G20" s="96">
        <f>System_LCI!G20</f>
        <v>1</v>
      </c>
      <c r="H20" s="96">
        <f>System_LCI!H20</f>
        <v>0</v>
      </c>
      <c r="I20" s="96">
        <f>System_LCI!I20</f>
        <v>0</v>
      </c>
      <c r="J20" s="96">
        <f>System_LCI!J20</f>
        <v>0</v>
      </c>
      <c r="K20" s="96">
        <f>System_LCI!K20</f>
        <v>0</v>
      </c>
      <c r="L20" s="96">
        <f>System_LCI!L20</f>
        <v>0</v>
      </c>
      <c r="M20" s="96">
        <f>System_LCI!M20</f>
        <v>0</v>
      </c>
      <c r="N20" s="96">
        <f>System_LCI!N20</f>
        <v>0</v>
      </c>
      <c r="O20" s="96">
        <f>System_LCI!O20</f>
        <v>0</v>
      </c>
      <c r="P20" s="96">
        <f>System_LCI!P20</f>
        <v>0</v>
      </c>
      <c r="Q20" s="96">
        <f>System_LCI!Q20</f>
        <v>0</v>
      </c>
      <c r="R20" s="96">
        <f>System_LCI!S20</f>
        <v>0</v>
      </c>
      <c r="S20" s="96">
        <f>System_LCI!T20</f>
        <v>0</v>
      </c>
      <c r="T20" s="96">
        <f>System_LCI!U20</f>
        <v>0</v>
      </c>
      <c r="U20" s="96"/>
    </row>
    <row r="21" spans="2:21" ht="16" customHeight="1">
      <c r="B21" s="93" t="s">
        <v>379</v>
      </c>
      <c r="C21" s="94" t="str">
        <f>System_LCI!B$8</f>
        <v>System 1</v>
      </c>
      <c r="D21" s="95" t="str">
        <f>System_LCI!C21</f>
        <v>Sub-subsystem 3</v>
      </c>
      <c r="E21" s="97" t="s">
        <v>380</v>
      </c>
      <c r="F21" s="96">
        <f>System_LCI!F21</f>
        <v>0</v>
      </c>
      <c r="G21" s="96">
        <f>System_LCI!G21</f>
        <v>1</v>
      </c>
      <c r="H21" s="96">
        <f>System_LCI!H21</f>
        <v>0</v>
      </c>
      <c r="I21" s="96">
        <f>System_LCI!I21</f>
        <v>0</v>
      </c>
      <c r="J21" s="96">
        <f>System_LCI!J21</f>
        <v>0</v>
      </c>
      <c r="K21" s="96">
        <f>System_LCI!K21</f>
        <v>0</v>
      </c>
      <c r="L21" s="96">
        <f>System_LCI!L21</f>
        <v>0</v>
      </c>
      <c r="M21" s="96">
        <f>System_LCI!M21</f>
        <v>0</v>
      </c>
      <c r="N21" s="96">
        <f>System_LCI!N21</f>
        <v>0</v>
      </c>
      <c r="O21" s="96">
        <f>System_LCI!O21</f>
        <v>0</v>
      </c>
      <c r="P21" s="96">
        <f>System_LCI!P21</f>
        <v>0</v>
      </c>
      <c r="Q21" s="96">
        <f>System_LCI!Q21</f>
        <v>0</v>
      </c>
      <c r="R21" s="96">
        <f>System_LCI!S21</f>
        <v>0</v>
      </c>
      <c r="S21" s="96">
        <f>System_LCI!T21</f>
        <v>0</v>
      </c>
      <c r="T21" s="96">
        <f>System_LCI!U21</f>
        <v>0</v>
      </c>
      <c r="U21" s="96"/>
    </row>
    <row r="22" spans="2:21" ht="15">
      <c r="B22" s="93" t="s">
        <v>379</v>
      </c>
      <c r="C22" s="94" t="str">
        <f>System_LCI!B$8</f>
        <v>System 1</v>
      </c>
      <c r="D22" s="95">
        <f>System_LCI!C22</f>
        <v>0</v>
      </c>
      <c r="E22" s="97" t="s">
        <v>381</v>
      </c>
      <c r="F22" s="96">
        <f>System_LCI!F22</f>
        <v>0</v>
      </c>
      <c r="G22" s="96">
        <f>System_LCI!G22</f>
        <v>1</v>
      </c>
      <c r="H22" s="96">
        <f>System_LCI!H22</f>
        <v>0</v>
      </c>
      <c r="I22" s="96">
        <f>System_LCI!I22</f>
        <v>0</v>
      </c>
      <c r="J22" s="96">
        <f>System_LCI!J22</f>
        <v>0</v>
      </c>
      <c r="K22" s="96">
        <f>System_LCI!K22</f>
        <v>0</v>
      </c>
      <c r="L22" s="96">
        <f>System_LCI!L22</f>
        <v>0</v>
      </c>
      <c r="M22" s="96">
        <f>System_LCI!M22</f>
        <v>0</v>
      </c>
      <c r="N22" s="96">
        <f>System_LCI!N22</f>
        <v>0</v>
      </c>
      <c r="O22" s="96">
        <f>System_LCI!O22</f>
        <v>0</v>
      </c>
      <c r="P22" s="96">
        <f>System_LCI!P22</f>
        <v>0</v>
      </c>
      <c r="Q22" s="96">
        <f>System_LCI!Q22</f>
        <v>0</v>
      </c>
      <c r="R22" s="96">
        <f>System_LCI!S22</f>
        <v>0</v>
      </c>
      <c r="S22" s="96">
        <f>System_LCI!T22</f>
        <v>0</v>
      </c>
      <c r="T22" s="96">
        <f>System_LCI!U22</f>
        <v>0</v>
      </c>
      <c r="U22" s="96"/>
    </row>
    <row r="23" spans="2:21" ht="15">
      <c r="B23" s="93" t="s">
        <v>379</v>
      </c>
      <c r="C23" s="94" t="str">
        <f>System_LCI!B$8</f>
        <v>System 1</v>
      </c>
      <c r="D23" s="95">
        <f>System_LCI!C23</f>
        <v>0</v>
      </c>
      <c r="E23" s="97" t="s">
        <v>382</v>
      </c>
      <c r="F23" s="96">
        <f>System_LCI!F23</f>
        <v>0</v>
      </c>
      <c r="G23" s="96">
        <f>System_LCI!G23</f>
        <v>1</v>
      </c>
      <c r="H23" s="96">
        <f>System_LCI!H23</f>
        <v>0</v>
      </c>
      <c r="I23" s="96">
        <f>System_LCI!I23</f>
        <v>0</v>
      </c>
      <c r="J23" s="96">
        <f>System_LCI!J23</f>
        <v>0</v>
      </c>
      <c r="K23" s="96">
        <f>System_LCI!K23</f>
        <v>0</v>
      </c>
      <c r="L23" s="96">
        <f>System_LCI!L23</f>
        <v>0</v>
      </c>
      <c r="M23" s="96">
        <f>System_LCI!M23</f>
        <v>0</v>
      </c>
      <c r="N23" s="96">
        <f>System_LCI!N23</f>
        <v>0</v>
      </c>
      <c r="O23" s="96">
        <f>System_LCI!O23</f>
        <v>0</v>
      </c>
      <c r="P23" s="96">
        <f>System_LCI!P23</f>
        <v>0</v>
      </c>
      <c r="Q23" s="96">
        <f>System_LCI!Q23</f>
        <v>0</v>
      </c>
      <c r="R23" s="96">
        <f>System_LCI!S23</f>
        <v>0</v>
      </c>
      <c r="S23" s="96">
        <f>System_LCI!T23</f>
        <v>0</v>
      </c>
      <c r="T23" s="96">
        <f>System_LCI!U23</f>
        <v>0</v>
      </c>
      <c r="U23" s="96"/>
    </row>
    <row r="24" spans="2:21" ht="15">
      <c r="B24" s="93" t="s">
        <v>379</v>
      </c>
      <c r="C24" s="94" t="str">
        <f>System_LCI!B$8</f>
        <v>System 1</v>
      </c>
      <c r="D24" s="95">
        <f>System_LCI!C24</f>
        <v>0</v>
      </c>
      <c r="E24" s="97" t="s">
        <v>384</v>
      </c>
      <c r="F24" s="96">
        <f>System_LCI!F24</f>
        <v>0</v>
      </c>
      <c r="G24" s="96">
        <f>System_LCI!G24</f>
        <v>1</v>
      </c>
      <c r="H24" s="96">
        <f>System_LCI!H24</f>
        <v>0</v>
      </c>
      <c r="I24" s="96">
        <f>System_LCI!I24</f>
        <v>0</v>
      </c>
      <c r="J24" s="96">
        <f>System_LCI!J24</f>
        <v>0</v>
      </c>
      <c r="K24" s="96">
        <f>System_LCI!K24</f>
        <v>0</v>
      </c>
      <c r="L24" s="96">
        <f>System_LCI!L24</f>
        <v>0</v>
      </c>
      <c r="M24" s="96">
        <f>System_LCI!M24</f>
        <v>0</v>
      </c>
      <c r="N24" s="96">
        <f>System_LCI!N24</f>
        <v>0</v>
      </c>
      <c r="O24" s="96">
        <f>System_LCI!O24</f>
        <v>0</v>
      </c>
      <c r="P24" s="96">
        <f>System_LCI!P24</f>
        <v>0</v>
      </c>
      <c r="Q24" s="96">
        <f>System_LCI!Q24</f>
        <v>0</v>
      </c>
      <c r="R24" s="96">
        <f>System_LCI!S24</f>
        <v>0</v>
      </c>
      <c r="S24" s="96">
        <f>System_LCI!T24</f>
        <v>0</v>
      </c>
      <c r="T24" s="96">
        <f>System_LCI!U24</f>
        <v>0</v>
      </c>
      <c r="U24" s="96"/>
    </row>
    <row r="25" spans="2:21" ht="15">
      <c r="B25" s="93" t="s">
        <v>379</v>
      </c>
      <c r="C25" s="94" t="str">
        <f>System_LCI!B$8</f>
        <v>System 1</v>
      </c>
      <c r="D25" s="95">
        <f>System_LCI!C25</f>
        <v>0</v>
      </c>
      <c r="E25" s="97" t="s">
        <v>384</v>
      </c>
      <c r="F25" s="96">
        <f>System_LCI!F25</f>
        <v>0</v>
      </c>
      <c r="G25" s="96">
        <f>System_LCI!G25</f>
        <v>1</v>
      </c>
      <c r="H25" s="96">
        <f>System_LCI!H25</f>
        <v>0</v>
      </c>
      <c r="I25" s="96">
        <f>System_LCI!I25</f>
        <v>0</v>
      </c>
      <c r="J25" s="96">
        <f>System_LCI!J25</f>
        <v>0</v>
      </c>
      <c r="K25" s="96">
        <f>System_LCI!K25</f>
        <v>0</v>
      </c>
      <c r="L25" s="96">
        <f>System_LCI!L25</f>
        <v>0</v>
      </c>
      <c r="M25" s="96">
        <f>System_LCI!M25</f>
        <v>0</v>
      </c>
      <c r="N25" s="96">
        <f>System_LCI!N25</f>
        <v>0</v>
      </c>
      <c r="O25" s="96">
        <f>System_LCI!O25</f>
        <v>0</v>
      </c>
      <c r="P25" s="96">
        <f>System_LCI!P25</f>
        <v>0</v>
      </c>
      <c r="Q25" s="96">
        <f>System_LCI!Q25</f>
        <v>0</v>
      </c>
      <c r="R25" s="96">
        <f>System_LCI!S25</f>
        <v>0</v>
      </c>
      <c r="S25" s="96">
        <f>System_LCI!T25</f>
        <v>0</v>
      </c>
      <c r="T25" s="96">
        <f>System_LCI!U25</f>
        <v>0</v>
      </c>
      <c r="U25" s="96"/>
    </row>
    <row r="26" spans="2:21" ht="15" customHeight="1">
      <c r="B26" s="93" t="s">
        <v>379</v>
      </c>
      <c r="C26" s="94" t="str">
        <f>System_LCI!B$8</f>
        <v>System 1</v>
      </c>
      <c r="D26" s="95" t="str">
        <f>System_LCI!C26</f>
        <v>Sub-subsystem 4</v>
      </c>
      <c r="E26" s="97" t="s">
        <v>380</v>
      </c>
      <c r="F26" s="96">
        <f>System_LCI!F26</f>
        <v>0</v>
      </c>
      <c r="G26" s="96">
        <f>System_LCI!G26</f>
        <v>1</v>
      </c>
      <c r="H26" s="96">
        <f>System_LCI!H26</f>
        <v>0</v>
      </c>
      <c r="I26" s="96">
        <f>System_LCI!I26</f>
        <v>0</v>
      </c>
      <c r="J26" s="96">
        <f>System_LCI!J26</f>
        <v>0</v>
      </c>
      <c r="K26" s="96">
        <f>System_LCI!K26</f>
        <v>0</v>
      </c>
      <c r="L26" s="96">
        <f>System_LCI!L26</f>
        <v>0</v>
      </c>
      <c r="M26" s="96">
        <f>System_LCI!M26</f>
        <v>0</v>
      </c>
      <c r="N26" s="96">
        <f>System_LCI!N26</f>
        <v>0</v>
      </c>
      <c r="O26" s="96">
        <f>System_LCI!O26</f>
        <v>0</v>
      </c>
      <c r="P26" s="96">
        <f>System_LCI!P26</f>
        <v>0</v>
      </c>
      <c r="Q26" s="96">
        <f>System_LCI!Q26</f>
        <v>0</v>
      </c>
      <c r="R26" s="96">
        <f>System_LCI!S26</f>
        <v>0</v>
      </c>
      <c r="S26" s="96">
        <f>System_LCI!T26</f>
        <v>0</v>
      </c>
      <c r="T26" s="96">
        <f>System_LCI!U26</f>
        <v>0</v>
      </c>
      <c r="U26" s="96"/>
    </row>
    <row r="27" spans="2:21" ht="15">
      <c r="B27" s="93" t="s">
        <v>379</v>
      </c>
      <c r="C27" s="94" t="str">
        <f>System_LCI!B$8</f>
        <v>System 1</v>
      </c>
      <c r="D27" s="95">
        <f>System_LCI!C27</f>
        <v>0</v>
      </c>
      <c r="E27" s="97" t="s">
        <v>380</v>
      </c>
      <c r="F27" s="96">
        <f>System_LCI!F27</f>
        <v>0</v>
      </c>
      <c r="G27" s="96">
        <f>System_LCI!G27</f>
        <v>1</v>
      </c>
      <c r="H27" s="96">
        <f>System_LCI!H27</f>
        <v>0</v>
      </c>
      <c r="I27" s="96">
        <f>System_LCI!I27</f>
        <v>0</v>
      </c>
      <c r="J27" s="96">
        <f>System_LCI!J27</f>
        <v>0</v>
      </c>
      <c r="K27" s="96">
        <f>System_LCI!K27</f>
        <v>0</v>
      </c>
      <c r="L27" s="96">
        <f>System_LCI!L27</f>
        <v>0</v>
      </c>
      <c r="M27" s="96">
        <f>System_LCI!M27</f>
        <v>0</v>
      </c>
      <c r="N27" s="96">
        <f>System_LCI!N27</f>
        <v>0</v>
      </c>
      <c r="O27" s="96">
        <f>System_LCI!O27</f>
        <v>0</v>
      </c>
      <c r="P27" s="96">
        <f>System_LCI!P27</f>
        <v>0</v>
      </c>
      <c r="Q27" s="96">
        <f>System_LCI!Q27</f>
        <v>0</v>
      </c>
      <c r="R27" s="96">
        <f>System_LCI!S27</f>
        <v>0</v>
      </c>
      <c r="S27" s="96">
        <f>System_LCI!T27</f>
        <v>0</v>
      </c>
      <c r="T27" s="96">
        <f>System_LCI!U27</f>
        <v>0</v>
      </c>
      <c r="U27" s="96"/>
    </row>
    <row r="28" spans="2:21" ht="15">
      <c r="B28" s="93" t="s">
        <v>379</v>
      </c>
      <c r="C28" s="94" t="str">
        <f>System_LCI!B$8</f>
        <v>System 1</v>
      </c>
      <c r="D28" s="95">
        <f>System_LCI!C28</f>
        <v>0</v>
      </c>
      <c r="E28" s="97" t="s">
        <v>380</v>
      </c>
      <c r="F28" s="96">
        <f>System_LCI!F28</f>
        <v>0</v>
      </c>
      <c r="G28" s="96">
        <f>System_LCI!G28</f>
        <v>1</v>
      </c>
      <c r="H28" s="96">
        <f>System_LCI!H28</f>
        <v>0</v>
      </c>
      <c r="I28" s="96">
        <f>System_LCI!I28</f>
        <v>0</v>
      </c>
      <c r="J28" s="96">
        <f>System_LCI!J28</f>
        <v>0</v>
      </c>
      <c r="K28" s="96">
        <f>System_LCI!K28</f>
        <v>0</v>
      </c>
      <c r="L28" s="96">
        <f>System_LCI!L28</f>
        <v>0</v>
      </c>
      <c r="M28" s="96">
        <f>System_LCI!M28</f>
        <v>0</v>
      </c>
      <c r="N28" s="96">
        <f>System_LCI!N28</f>
        <v>0</v>
      </c>
      <c r="O28" s="96">
        <f>System_LCI!O28</f>
        <v>0</v>
      </c>
      <c r="P28" s="96">
        <f>System_LCI!P28</f>
        <v>0</v>
      </c>
      <c r="Q28" s="96">
        <f>System_LCI!Q28</f>
        <v>0</v>
      </c>
      <c r="R28" s="96">
        <f>System_LCI!S28</f>
        <v>0</v>
      </c>
      <c r="S28" s="96">
        <f>System_LCI!T28</f>
        <v>0</v>
      </c>
      <c r="T28" s="96">
        <f>System_LCI!U28</f>
        <v>0</v>
      </c>
      <c r="U28" s="96"/>
    </row>
    <row r="29" spans="2:21" ht="15">
      <c r="B29" s="93" t="s">
        <v>379</v>
      </c>
      <c r="C29" s="94" t="str">
        <f>System_LCI!B$8</f>
        <v>System 1</v>
      </c>
      <c r="D29" s="95">
        <f>System_LCI!C29</f>
        <v>0</v>
      </c>
      <c r="E29" s="97" t="s">
        <v>381</v>
      </c>
      <c r="F29" s="96">
        <f>System_LCI!F29</f>
        <v>0</v>
      </c>
      <c r="G29" s="96">
        <f>System_LCI!G29</f>
        <v>1</v>
      </c>
      <c r="H29" s="96">
        <f>System_LCI!H29</f>
        <v>0</v>
      </c>
      <c r="I29" s="96">
        <f>System_LCI!I29</f>
        <v>0</v>
      </c>
      <c r="J29" s="96">
        <f>System_LCI!J29</f>
        <v>0</v>
      </c>
      <c r="K29" s="96">
        <f>System_LCI!K29</f>
        <v>0</v>
      </c>
      <c r="L29" s="96">
        <f>System_LCI!L29</f>
        <v>0</v>
      </c>
      <c r="M29" s="96">
        <f>System_LCI!M29</f>
        <v>0</v>
      </c>
      <c r="N29" s="96">
        <f>System_LCI!N29</f>
        <v>0</v>
      </c>
      <c r="O29" s="96">
        <f>System_LCI!O29</f>
        <v>0</v>
      </c>
      <c r="P29" s="96">
        <f>System_LCI!P29</f>
        <v>0</v>
      </c>
      <c r="Q29" s="96">
        <f>System_LCI!Q29</f>
        <v>0</v>
      </c>
      <c r="R29" s="96">
        <f>System_LCI!S29</f>
        <v>0</v>
      </c>
      <c r="S29" s="96">
        <f>System_LCI!T29</f>
        <v>0</v>
      </c>
      <c r="T29" s="96">
        <f>System_LCI!U29</f>
        <v>0</v>
      </c>
      <c r="U29" s="96"/>
    </row>
    <row r="30" spans="2:21" ht="15">
      <c r="B30" s="93" t="s">
        <v>379</v>
      </c>
      <c r="C30" s="94" t="str">
        <f>System_LCI!B$8</f>
        <v>System 1</v>
      </c>
      <c r="D30" s="95">
        <f>System_LCI!C30</f>
        <v>0</v>
      </c>
      <c r="E30" s="97" t="s">
        <v>381</v>
      </c>
      <c r="F30" s="96">
        <f>System_LCI!F30</f>
        <v>0</v>
      </c>
      <c r="G30" s="96">
        <f>System_LCI!G30</f>
        <v>1</v>
      </c>
      <c r="H30" s="96">
        <f>System_LCI!H30</f>
        <v>0</v>
      </c>
      <c r="I30" s="96">
        <f>System_LCI!I30</f>
        <v>0</v>
      </c>
      <c r="J30" s="96">
        <f>System_LCI!J30</f>
        <v>0</v>
      </c>
      <c r="K30" s="96">
        <f>System_LCI!K30</f>
        <v>0</v>
      </c>
      <c r="L30" s="96">
        <f>System_LCI!L30</f>
        <v>0</v>
      </c>
      <c r="M30" s="96">
        <f>System_LCI!M30</f>
        <v>0</v>
      </c>
      <c r="N30" s="96">
        <f>System_LCI!N30</f>
        <v>0</v>
      </c>
      <c r="O30" s="96">
        <f>System_LCI!O30</f>
        <v>0</v>
      </c>
      <c r="P30" s="96">
        <f>System_LCI!P30</f>
        <v>0</v>
      </c>
      <c r="Q30" s="96">
        <f>System_LCI!Q30</f>
        <v>0</v>
      </c>
      <c r="R30" s="96">
        <f>System_LCI!S30</f>
        <v>0</v>
      </c>
      <c r="S30" s="96">
        <f>System_LCI!T30</f>
        <v>0</v>
      </c>
      <c r="T30" s="96">
        <f>System_LCI!U30</f>
        <v>0</v>
      </c>
      <c r="U30" s="96"/>
    </row>
    <row r="31" spans="2:21" ht="15">
      <c r="B31" s="93" t="s">
        <v>379</v>
      </c>
      <c r="C31" s="94" t="str">
        <f>System_LCI!B$8</f>
        <v>System 1</v>
      </c>
      <c r="D31" s="95">
        <f>System_LCI!C31</f>
        <v>0</v>
      </c>
      <c r="E31" s="97" t="s">
        <v>382</v>
      </c>
      <c r="F31" s="96">
        <f>System_LCI!F31</f>
        <v>0</v>
      </c>
      <c r="G31" s="96">
        <f>System_LCI!G31</f>
        <v>1</v>
      </c>
      <c r="H31" s="96">
        <f>System_LCI!H31</f>
        <v>0</v>
      </c>
      <c r="I31" s="96">
        <f>System_LCI!I31</f>
        <v>0</v>
      </c>
      <c r="J31" s="96">
        <f>System_LCI!J31</f>
        <v>0</v>
      </c>
      <c r="K31" s="96">
        <f>System_LCI!K31</f>
        <v>0</v>
      </c>
      <c r="L31" s="96">
        <f>System_LCI!L31</f>
        <v>0</v>
      </c>
      <c r="M31" s="96">
        <f>System_LCI!M31</f>
        <v>0</v>
      </c>
      <c r="N31" s="96">
        <f>System_LCI!N31</f>
        <v>0</v>
      </c>
      <c r="O31" s="96">
        <f>System_LCI!O31</f>
        <v>0</v>
      </c>
      <c r="P31" s="96">
        <f>System_LCI!P31</f>
        <v>0</v>
      </c>
      <c r="Q31" s="96">
        <f>System_LCI!Q31</f>
        <v>0</v>
      </c>
      <c r="R31" s="96">
        <f>System_LCI!S31</f>
        <v>0</v>
      </c>
      <c r="S31" s="96">
        <f>System_LCI!T31</f>
        <v>0</v>
      </c>
      <c r="T31" s="96">
        <f>System_LCI!U31</f>
        <v>0</v>
      </c>
      <c r="U31" s="96"/>
    </row>
    <row r="32" spans="2:21" ht="15">
      <c r="B32" s="93" t="s">
        <v>379</v>
      </c>
      <c r="C32" s="94" t="str">
        <f>System_LCI!B$8</f>
        <v>System 1</v>
      </c>
      <c r="D32" s="95">
        <f>System_LCI!C32</f>
        <v>0</v>
      </c>
      <c r="E32" s="97" t="s">
        <v>385</v>
      </c>
      <c r="F32" s="96">
        <f>System_LCI!F32</f>
        <v>0</v>
      </c>
      <c r="G32" s="96">
        <f>System_LCI!G32</f>
        <v>1</v>
      </c>
      <c r="H32" s="96">
        <f>System_LCI!H32</f>
        <v>0</v>
      </c>
      <c r="I32" s="96">
        <f>System_LCI!I32</f>
        <v>0</v>
      </c>
      <c r="J32" s="96">
        <f>System_LCI!J32</f>
        <v>0</v>
      </c>
      <c r="K32" s="96">
        <f>System_LCI!K32</f>
        <v>0</v>
      </c>
      <c r="L32" s="96">
        <f>System_LCI!L32</f>
        <v>0</v>
      </c>
      <c r="M32" s="96">
        <f>System_LCI!M32</f>
        <v>0</v>
      </c>
      <c r="N32" s="96">
        <f>System_LCI!N32</f>
        <v>0</v>
      </c>
      <c r="O32" s="96">
        <f>System_LCI!O32</f>
        <v>0</v>
      </c>
      <c r="P32" s="96">
        <f>System_LCI!P32</f>
        <v>0</v>
      </c>
      <c r="Q32" s="96">
        <f>System_LCI!Q32</f>
        <v>0</v>
      </c>
      <c r="R32" s="96">
        <f>System_LCI!S32</f>
        <v>0</v>
      </c>
      <c r="S32" s="96">
        <f>System_LCI!T32</f>
        <v>0</v>
      </c>
      <c r="T32" s="96">
        <f>System_LCI!U32</f>
        <v>0</v>
      </c>
      <c r="U32" s="96"/>
    </row>
    <row r="33" spans="2:21" ht="15">
      <c r="B33" s="93" t="s">
        <v>379</v>
      </c>
      <c r="C33" s="94" t="str">
        <f>System_LCI!B$8</f>
        <v>System 1</v>
      </c>
      <c r="D33" s="95">
        <f>System_LCI!C33</f>
        <v>0</v>
      </c>
      <c r="E33" s="97" t="s">
        <v>384</v>
      </c>
      <c r="F33" s="96">
        <f>System_LCI!F33</f>
        <v>0</v>
      </c>
      <c r="G33" s="96">
        <f>System_LCI!G33</f>
        <v>1</v>
      </c>
      <c r="H33" s="96">
        <f>System_LCI!H33</f>
        <v>0</v>
      </c>
      <c r="I33" s="96">
        <f>System_LCI!I33</f>
        <v>0</v>
      </c>
      <c r="J33" s="96">
        <f>System_LCI!J33</f>
        <v>0</v>
      </c>
      <c r="K33" s="96">
        <f>System_LCI!K33</f>
        <v>0</v>
      </c>
      <c r="L33" s="96">
        <f>System_LCI!L33</f>
        <v>0</v>
      </c>
      <c r="M33" s="96">
        <f>System_LCI!M33</f>
        <v>0</v>
      </c>
      <c r="N33" s="96">
        <f>System_LCI!N33</f>
        <v>0</v>
      </c>
      <c r="O33" s="96">
        <f>System_LCI!O33</f>
        <v>0</v>
      </c>
      <c r="P33" s="96">
        <f>System_LCI!P33</f>
        <v>0</v>
      </c>
      <c r="Q33" s="96">
        <f>System_LCI!Q33</f>
        <v>0</v>
      </c>
      <c r="R33" s="96">
        <f>System_LCI!S33</f>
        <v>0</v>
      </c>
      <c r="S33" s="96">
        <f>System_LCI!T33</f>
        <v>0</v>
      </c>
      <c r="T33" s="96">
        <f>System_LCI!U33</f>
        <v>0</v>
      </c>
      <c r="U33" s="96"/>
    </row>
    <row r="34" spans="2:21" ht="15">
      <c r="B34" s="93" t="s">
        <v>379</v>
      </c>
      <c r="C34" s="94" t="str">
        <f>System_LCI!B$8</f>
        <v>System 1</v>
      </c>
      <c r="D34" s="95">
        <f>System_LCI!C34</f>
        <v>0</v>
      </c>
      <c r="E34" s="97" t="s">
        <v>384</v>
      </c>
      <c r="F34" s="96">
        <f>System_LCI!F34</f>
        <v>0</v>
      </c>
      <c r="G34" s="96">
        <f>System_LCI!G34</f>
        <v>1</v>
      </c>
      <c r="H34" s="96">
        <f>System_LCI!H34</f>
        <v>0</v>
      </c>
      <c r="I34" s="96">
        <f>System_LCI!I34</f>
        <v>0</v>
      </c>
      <c r="J34" s="96">
        <f>System_LCI!J34</f>
        <v>0</v>
      </c>
      <c r="K34" s="96">
        <f>System_LCI!K34</f>
        <v>0</v>
      </c>
      <c r="L34" s="96">
        <f>System_LCI!L34</f>
        <v>0</v>
      </c>
      <c r="M34" s="96">
        <f>System_LCI!M34</f>
        <v>0</v>
      </c>
      <c r="N34" s="96">
        <f>System_LCI!N34</f>
        <v>0</v>
      </c>
      <c r="O34" s="96">
        <f>System_LCI!O34</f>
        <v>0</v>
      </c>
      <c r="P34" s="96">
        <f>System_LCI!P34</f>
        <v>0</v>
      </c>
      <c r="Q34" s="96">
        <f>System_LCI!Q34</f>
        <v>0</v>
      </c>
      <c r="R34" s="96">
        <f>System_LCI!S34</f>
        <v>0</v>
      </c>
      <c r="S34" s="96">
        <f>System_LCI!T34</f>
        <v>0</v>
      </c>
      <c r="T34" s="96">
        <f>System_LCI!U34</f>
        <v>0</v>
      </c>
      <c r="U34" s="96"/>
    </row>
    <row r="35" spans="2:21" ht="15">
      <c r="B35" s="93" t="s">
        <v>379</v>
      </c>
      <c r="C35" s="94" t="str">
        <f>System_LCI!B$8</f>
        <v>System 1</v>
      </c>
      <c r="D35" s="95">
        <f>System_LCI!C35</f>
        <v>0</v>
      </c>
      <c r="E35" s="97" t="s">
        <v>384</v>
      </c>
      <c r="F35" s="96">
        <f>System_LCI!F35</f>
        <v>0</v>
      </c>
      <c r="G35" s="96">
        <f>System_LCI!G35</f>
        <v>1</v>
      </c>
      <c r="H35" s="96">
        <f>System_LCI!H35</f>
        <v>0</v>
      </c>
      <c r="I35" s="96">
        <f>System_LCI!I35</f>
        <v>0</v>
      </c>
      <c r="J35" s="96">
        <f>System_LCI!J35</f>
        <v>0</v>
      </c>
      <c r="K35" s="96">
        <f>System_LCI!K35</f>
        <v>0</v>
      </c>
      <c r="L35" s="96">
        <f>System_LCI!L35</f>
        <v>0</v>
      </c>
      <c r="M35" s="96">
        <f>System_LCI!M35</f>
        <v>0</v>
      </c>
      <c r="N35" s="96">
        <f>System_LCI!N35</f>
        <v>0</v>
      </c>
      <c r="O35" s="96">
        <f>System_LCI!O35</f>
        <v>0</v>
      </c>
      <c r="P35" s="96">
        <f>System_LCI!P35</f>
        <v>0</v>
      </c>
      <c r="Q35" s="96">
        <f>System_LCI!Q35</f>
        <v>0</v>
      </c>
      <c r="R35" s="96">
        <f>System_LCI!S35</f>
        <v>0</v>
      </c>
      <c r="S35" s="96">
        <f>System_LCI!T35</f>
        <v>0</v>
      </c>
      <c r="T35" s="96">
        <f>System_LCI!U35</f>
        <v>0</v>
      </c>
      <c r="U35" s="96"/>
    </row>
    <row r="36" spans="2:21" ht="15" customHeight="1">
      <c r="B36" s="93" t="s">
        <v>379</v>
      </c>
      <c r="C36" s="94" t="str">
        <f>System_LCI!B$8</f>
        <v>System 1</v>
      </c>
      <c r="D36" s="95" t="str">
        <f>System_LCI!C36</f>
        <v>Sub-subsystem 5</v>
      </c>
      <c r="E36" s="94" t="s">
        <v>380</v>
      </c>
      <c r="F36" s="96">
        <f>System_LCI!F36</f>
        <v>0</v>
      </c>
      <c r="G36" s="96">
        <f>System_LCI!G36</f>
        <v>1</v>
      </c>
      <c r="H36" s="96">
        <f>System_LCI!H36</f>
        <v>0</v>
      </c>
      <c r="I36" s="96">
        <f>System_LCI!I36</f>
        <v>0</v>
      </c>
      <c r="J36" s="96">
        <f>System_LCI!J36</f>
        <v>0</v>
      </c>
      <c r="K36" s="96">
        <f>System_LCI!K36</f>
        <v>0</v>
      </c>
      <c r="L36" s="96">
        <f>System_LCI!L36</f>
        <v>0</v>
      </c>
      <c r="M36" s="96">
        <f>System_LCI!M36</f>
        <v>0</v>
      </c>
      <c r="N36" s="96">
        <f>System_LCI!N36</f>
        <v>0</v>
      </c>
      <c r="O36" s="96">
        <f>System_LCI!O36</f>
        <v>0</v>
      </c>
      <c r="P36" s="96">
        <f>System_LCI!P36</f>
        <v>0</v>
      </c>
      <c r="Q36" s="96">
        <f>System_LCI!Q36</f>
        <v>0</v>
      </c>
      <c r="R36" s="96">
        <f>System_LCI!S36</f>
        <v>0</v>
      </c>
      <c r="S36" s="96">
        <f>System_LCI!T36</f>
        <v>0</v>
      </c>
      <c r="T36" s="96">
        <f>System_LCI!U36</f>
        <v>0</v>
      </c>
      <c r="U36" s="96"/>
    </row>
    <row r="37" spans="2:21" ht="15">
      <c r="B37" s="93" t="s">
        <v>379</v>
      </c>
      <c r="C37" s="94" t="str">
        <f>System_LCI!B$8</f>
        <v>System 1</v>
      </c>
      <c r="D37" s="95">
        <f>System_LCI!C37</f>
        <v>0</v>
      </c>
      <c r="E37" s="94" t="s">
        <v>381</v>
      </c>
      <c r="F37" s="96">
        <f>System_LCI!F37</f>
        <v>0</v>
      </c>
      <c r="G37" s="96">
        <f>System_LCI!G37</f>
        <v>1</v>
      </c>
      <c r="H37" s="96">
        <f>System_LCI!H37</f>
        <v>0</v>
      </c>
      <c r="I37" s="96">
        <f>System_LCI!I37</f>
        <v>0</v>
      </c>
      <c r="J37" s="96">
        <f>System_LCI!J37</f>
        <v>0</v>
      </c>
      <c r="K37" s="96">
        <f>System_LCI!K37</f>
        <v>0</v>
      </c>
      <c r="L37" s="96">
        <f>System_LCI!L37</f>
        <v>0</v>
      </c>
      <c r="M37" s="96">
        <f>System_LCI!M37</f>
        <v>0</v>
      </c>
      <c r="N37" s="96">
        <f>System_LCI!N37</f>
        <v>0</v>
      </c>
      <c r="O37" s="96">
        <f>System_LCI!O37</f>
        <v>0</v>
      </c>
      <c r="P37" s="96">
        <f>System_LCI!P37</f>
        <v>0</v>
      </c>
      <c r="Q37" s="96">
        <f>System_LCI!Q37</f>
        <v>0</v>
      </c>
      <c r="R37" s="96">
        <f>System_LCI!S37</f>
        <v>0</v>
      </c>
      <c r="S37" s="96">
        <f>System_LCI!T37</f>
        <v>0</v>
      </c>
      <c r="T37" s="96">
        <f>System_LCI!U37</f>
        <v>0</v>
      </c>
      <c r="U37" s="96"/>
    </row>
    <row r="38" spans="2:21" ht="15">
      <c r="B38" s="93" t="s">
        <v>379</v>
      </c>
      <c r="C38" s="94" t="str">
        <f>System_LCI!B$8</f>
        <v>System 1</v>
      </c>
      <c r="D38" s="95">
        <f>System_LCI!C38</f>
        <v>0</v>
      </c>
      <c r="E38" s="94" t="s">
        <v>382</v>
      </c>
      <c r="F38" s="96">
        <f>System_LCI!F38</f>
        <v>0</v>
      </c>
      <c r="G38" s="96">
        <f>System_LCI!G38</f>
        <v>1</v>
      </c>
      <c r="H38" s="96">
        <f>System_LCI!H38</f>
        <v>0</v>
      </c>
      <c r="I38" s="96">
        <f>System_LCI!I38</f>
        <v>0</v>
      </c>
      <c r="J38" s="96">
        <f>System_LCI!J38</f>
        <v>0</v>
      </c>
      <c r="K38" s="96">
        <f>System_LCI!K38</f>
        <v>0</v>
      </c>
      <c r="L38" s="96">
        <f>System_LCI!L38</f>
        <v>0</v>
      </c>
      <c r="M38" s="96">
        <f>System_LCI!M38</f>
        <v>0</v>
      </c>
      <c r="N38" s="96">
        <f>System_LCI!N38</f>
        <v>0</v>
      </c>
      <c r="O38" s="96">
        <f>System_LCI!O38</f>
        <v>0</v>
      </c>
      <c r="P38" s="96">
        <f>System_LCI!P38</f>
        <v>0</v>
      </c>
      <c r="Q38" s="96">
        <f>System_LCI!Q38</f>
        <v>0</v>
      </c>
      <c r="R38" s="96">
        <f>System_LCI!S38</f>
        <v>0</v>
      </c>
      <c r="S38" s="96">
        <f>System_LCI!T38</f>
        <v>0</v>
      </c>
      <c r="T38" s="96">
        <f>System_LCI!U38</f>
        <v>0</v>
      </c>
      <c r="U38" s="96"/>
    </row>
    <row r="39" spans="2:21" ht="15">
      <c r="B39" s="93" t="s">
        <v>379</v>
      </c>
      <c r="C39" s="94" t="str">
        <f>System_LCI!B$8</f>
        <v>System 1</v>
      </c>
      <c r="D39" s="95">
        <f>System_LCI!C39</f>
        <v>0</v>
      </c>
      <c r="E39" s="94" t="s">
        <v>382</v>
      </c>
      <c r="F39" s="96">
        <f>System_LCI!F39</f>
        <v>0</v>
      </c>
      <c r="G39" s="96">
        <f>System_LCI!G39</f>
        <v>1</v>
      </c>
      <c r="H39" s="96">
        <f>System_LCI!H39</f>
        <v>0</v>
      </c>
      <c r="I39" s="96">
        <f>System_LCI!I39</f>
        <v>0</v>
      </c>
      <c r="J39" s="96">
        <f>System_LCI!J39</f>
        <v>0</v>
      </c>
      <c r="K39" s="96">
        <f>System_LCI!K39</f>
        <v>0</v>
      </c>
      <c r="L39" s="96">
        <f>System_LCI!L39</f>
        <v>0</v>
      </c>
      <c r="M39" s="96">
        <f>System_LCI!M39</f>
        <v>0</v>
      </c>
      <c r="N39" s="96">
        <f>System_LCI!N39</f>
        <v>0</v>
      </c>
      <c r="O39" s="96">
        <f>System_LCI!O39</f>
        <v>0</v>
      </c>
      <c r="P39" s="96">
        <f>System_LCI!P39</f>
        <v>0</v>
      </c>
      <c r="Q39" s="96">
        <f>System_LCI!Q39</f>
        <v>0</v>
      </c>
      <c r="R39" s="96">
        <f>System_LCI!S39</f>
        <v>0</v>
      </c>
      <c r="S39" s="96">
        <f>System_LCI!T39</f>
        <v>0</v>
      </c>
      <c r="T39" s="96">
        <f>System_LCI!U39</f>
        <v>0</v>
      </c>
      <c r="U39" s="96"/>
    </row>
    <row r="40" spans="2:21" ht="15">
      <c r="B40" s="93" t="s">
        <v>379</v>
      </c>
      <c r="C40" s="94" t="str">
        <f>System_LCI!B$8</f>
        <v>System 1</v>
      </c>
      <c r="D40" s="95">
        <f>System_LCI!C40</f>
        <v>0</v>
      </c>
      <c r="E40" s="94" t="s">
        <v>380</v>
      </c>
      <c r="F40" s="96">
        <f>System_LCI!F40</f>
        <v>0</v>
      </c>
      <c r="G40" s="96">
        <f>System_LCI!G40</f>
        <v>1</v>
      </c>
      <c r="H40" s="96">
        <f>System_LCI!H40</f>
        <v>0</v>
      </c>
      <c r="I40" s="96">
        <f>System_LCI!I40</f>
        <v>0</v>
      </c>
      <c r="J40" s="96">
        <f>System_LCI!J40</f>
        <v>0</v>
      </c>
      <c r="K40" s="96">
        <f>System_LCI!K40</f>
        <v>0</v>
      </c>
      <c r="L40" s="96">
        <f>System_LCI!L40</f>
        <v>0</v>
      </c>
      <c r="M40" s="96">
        <f>System_LCI!M40</f>
        <v>0</v>
      </c>
      <c r="N40" s="96">
        <f>System_LCI!N40</f>
        <v>0</v>
      </c>
      <c r="O40" s="96">
        <f>System_LCI!O40</f>
        <v>0</v>
      </c>
      <c r="P40" s="96">
        <f>System_LCI!P40</f>
        <v>0</v>
      </c>
      <c r="Q40" s="96">
        <f>System_LCI!Q40</f>
        <v>0</v>
      </c>
      <c r="R40" s="96">
        <f>System_LCI!S40</f>
        <v>0</v>
      </c>
      <c r="S40" s="96">
        <f>System_LCI!T40</f>
        <v>0</v>
      </c>
      <c r="T40" s="96">
        <f>System_LCI!U40</f>
        <v>0</v>
      </c>
      <c r="U40" s="96"/>
    </row>
    <row r="41" spans="2:21" ht="15">
      <c r="B41" s="93" t="s">
        <v>379</v>
      </c>
      <c r="C41" s="94" t="str">
        <f>System_LCI!B$8</f>
        <v>System 1</v>
      </c>
      <c r="D41" s="95">
        <f>System_LCI!C41</f>
        <v>0</v>
      </c>
      <c r="E41" s="94" t="s">
        <v>381</v>
      </c>
      <c r="F41" s="96">
        <f>System_LCI!F41</f>
        <v>0</v>
      </c>
      <c r="G41" s="96">
        <f>System_LCI!G41</f>
        <v>1</v>
      </c>
      <c r="H41" s="96">
        <f>System_LCI!H41</f>
        <v>0</v>
      </c>
      <c r="I41" s="96">
        <f>System_LCI!I41</f>
        <v>0</v>
      </c>
      <c r="J41" s="96">
        <f>System_LCI!J41</f>
        <v>0</v>
      </c>
      <c r="K41" s="96">
        <f>System_LCI!K41</f>
        <v>0</v>
      </c>
      <c r="L41" s="96">
        <f>System_LCI!L41</f>
        <v>0</v>
      </c>
      <c r="M41" s="96">
        <f>System_LCI!M41</f>
        <v>0</v>
      </c>
      <c r="N41" s="96">
        <f>System_LCI!N41</f>
        <v>0</v>
      </c>
      <c r="O41" s="96">
        <f>System_LCI!O41</f>
        <v>0</v>
      </c>
      <c r="P41" s="96">
        <f>System_LCI!P41</f>
        <v>0</v>
      </c>
      <c r="Q41" s="96">
        <f>System_LCI!Q41</f>
        <v>0</v>
      </c>
      <c r="R41" s="96">
        <f>System_LCI!S41</f>
        <v>0</v>
      </c>
      <c r="S41" s="96">
        <f>System_LCI!T41</f>
        <v>0</v>
      </c>
      <c r="T41" s="96">
        <f>System_LCI!U41</f>
        <v>0</v>
      </c>
      <c r="U41" s="96"/>
    </row>
    <row r="42" spans="2:21" ht="15">
      <c r="B42" s="93" t="s">
        <v>379</v>
      </c>
      <c r="C42" s="94" t="str">
        <f>System_LCI!B$8</f>
        <v>System 1</v>
      </c>
      <c r="D42" s="95">
        <f>System_LCI!C42</f>
        <v>0</v>
      </c>
      <c r="E42" s="94" t="s">
        <v>382</v>
      </c>
      <c r="F42" s="96">
        <f>System_LCI!F42</f>
        <v>0</v>
      </c>
      <c r="G42" s="96">
        <f>System_LCI!G42</f>
        <v>1</v>
      </c>
      <c r="H42" s="96">
        <f>System_LCI!H42</f>
        <v>0</v>
      </c>
      <c r="I42" s="96">
        <f>System_LCI!I42</f>
        <v>0</v>
      </c>
      <c r="J42" s="96">
        <f>System_LCI!J42</f>
        <v>0</v>
      </c>
      <c r="K42" s="96">
        <f>System_LCI!K42</f>
        <v>0</v>
      </c>
      <c r="L42" s="96">
        <f>System_LCI!L42</f>
        <v>0</v>
      </c>
      <c r="M42" s="96">
        <f>System_LCI!M42</f>
        <v>0</v>
      </c>
      <c r="N42" s="96">
        <f>System_LCI!N42</f>
        <v>0</v>
      </c>
      <c r="O42" s="96">
        <f>System_LCI!O42</f>
        <v>0</v>
      </c>
      <c r="P42" s="96">
        <f>System_LCI!P42</f>
        <v>0</v>
      </c>
      <c r="Q42" s="96">
        <f>System_LCI!Q42</f>
        <v>0</v>
      </c>
      <c r="R42" s="96">
        <f>System_LCI!S42</f>
        <v>0</v>
      </c>
      <c r="S42" s="96">
        <f>System_LCI!T42</f>
        <v>0</v>
      </c>
      <c r="T42" s="96">
        <f>System_LCI!U42</f>
        <v>0</v>
      </c>
      <c r="U42" s="96"/>
    </row>
    <row r="43" spans="2:21" ht="15">
      <c r="B43" s="93" t="s">
        <v>379</v>
      </c>
      <c r="C43" s="94" t="str">
        <f>System_LCI!B$8</f>
        <v>System 1</v>
      </c>
      <c r="D43" s="95">
        <f>System_LCI!C43</f>
        <v>0</v>
      </c>
      <c r="E43" s="94" t="s">
        <v>383</v>
      </c>
      <c r="F43" s="96">
        <f>System_LCI!F43</f>
        <v>0</v>
      </c>
      <c r="G43" s="96">
        <f>System_LCI!G43</f>
        <v>1</v>
      </c>
      <c r="H43" s="96">
        <f>System_LCI!H43</f>
        <v>0</v>
      </c>
      <c r="I43" s="96">
        <f>System_LCI!I43</f>
        <v>0</v>
      </c>
      <c r="J43" s="96">
        <f>System_LCI!J43</f>
        <v>0</v>
      </c>
      <c r="K43" s="96">
        <f>System_LCI!K43</f>
        <v>0</v>
      </c>
      <c r="L43" s="96">
        <f>System_LCI!L43</f>
        <v>0</v>
      </c>
      <c r="M43" s="96">
        <f>System_LCI!M43</f>
        <v>0</v>
      </c>
      <c r="N43" s="96">
        <f>System_LCI!N43</f>
        <v>0</v>
      </c>
      <c r="O43" s="96">
        <f>System_LCI!O43</f>
        <v>0</v>
      </c>
      <c r="P43" s="96">
        <f>System_LCI!P43</f>
        <v>0</v>
      </c>
      <c r="Q43" s="96">
        <f>System_LCI!Q43</f>
        <v>0</v>
      </c>
      <c r="R43" s="96">
        <f>System_LCI!S43</f>
        <v>0</v>
      </c>
      <c r="S43" s="96">
        <f>System_LCI!T43</f>
        <v>0</v>
      </c>
      <c r="T43" s="96">
        <f>System_LCI!U43</f>
        <v>0</v>
      </c>
      <c r="U43" s="96"/>
    </row>
    <row r="44" spans="2:21" ht="16" customHeight="1">
      <c r="B44" s="93" t="s">
        <v>379</v>
      </c>
      <c r="C44" s="94" t="str">
        <f>System_LCI!B$8</f>
        <v>System 1</v>
      </c>
      <c r="D44" s="95">
        <f>System_LCI!C44</f>
        <v>0</v>
      </c>
      <c r="E44" s="94" t="s">
        <v>383</v>
      </c>
      <c r="F44" s="96">
        <f>System_LCI!F44</f>
        <v>0</v>
      </c>
      <c r="G44" s="96">
        <f>System_LCI!G44</f>
        <v>1</v>
      </c>
      <c r="H44" s="96">
        <f>System_LCI!H44</f>
        <v>0</v>
      </c>
      <c r="I44" s="96">
        <f>System_LCI!I44</f>
        <v>0</v>
      </c>
      <c r="J44" s="96">
        <f>System_LCI!J44</f>
        <v>0</v>
      </c>
      <c r="K44" s="96">
        <f>System_LCI!K44</f>
        <v>0</v>
      </c>
      <c r="L44" s="96">
        <f>System_LCI!L44</f>
        <v>0</v>
      </c>
      <c r="M44" s="96">
        <f>System_LCI!M44</f>
        <v>0</v>
      </c>
      <c r="N44" s="96">
        <f>System_LCI!N44</f>
        <v>0</v>
      </c>
      <c r="O44" s="96">
        <f>System_LCI!O44</f>
        <v>0</v>
      </c>
      <c r="P44" s="96">
        <f>System_LCI!P44</f>
        <v>0</v>
      </c>
      <c r="Q44" s="96">
        <f>System_LCI!Q44</f>
        <v>0</v>
      </c>
      <c r="R44" s="96">
        <f>System_LCI!S44</f>
        <v>0</v>
      </c>
      <c r="S44" s="96">
        <f>System_LCI!T44</f>
        <v>0</v>
      </c>
      <c r="T44" s="96">
        <f>System_LCI!U44</f>
        <v>0</v>
      </c>
      <c r="U44" s="96"/>
    </row>
    <row r="45" spans="2:21" ht="15" customHeight="1">
      <c r="B45" s="93" t="s">
        <v>379</v>
      </c>
      <c r="C45" s="94" t="str">
        <f>System_LCI!B$8</f>
        <v>System 1</v>
      </c>
      <c r="D45" s="95">
        <f>System_LCI!C45</f>
        <v>0</v>
      </c>
      <c r="E45" s="94" t="s">
        <v>383</v>
      </c>
      <c r="F45" s="96">
        <f>System_LCI!F45</f>
        <v>0</v>
      </c>
      <c r="G45" s="96">
        <f>System_LCI!G45</f>
        <v>1</v>
      </c>
      <c r="H45" s="96">
        <f>System_LCI!H45</f>
        <v>0</v>
      </c>
      <c r="I45" s="96">
        <f>System_LCI!I45</f>
        <v>0</v>
      </c>
      <c r="J45" s="96">
        <f>System_LCI!J45</f>
        <v>0</v>
      </c>
      <c r="K45" s="96">
        <f>System_LCI!K45</f>
        <v>0</v>
      </c>
      <c r="L45" s="96">
        <f>System_LCI!L45</f>
        <v>0</v>
      </c>
      <c r="M45" s="96">
        <f>System_LCI!M45</f>
        <v>0</v>
      </c>
      <c r="N45" s="96">
        <f>System_LCI!N45</f>
        <v>0</v>
      </c>
      <c r="O45" s="96">
        <f>System_LCI!O45</f>
        <v>0</v>
      </c>
      <c r="P45" s="96">
        <f>System_LCI!P45</f>
        <v>0</v>
      </c>
      <c r="Q45" s="96">
        <f>System_LCI!Q45</f>
        <v>0</v>
      </c>
      <c r="R45" s="96">
        <f>System_LCI!S45</f>
        <v>0</v>
      </c>
      <c r="S45" s="96">
        <f>System_LCI!T45</f>
        <v>0</v>
      </c>
      <c r="T45" s="96">
        <f>System_LCI!U45</f>
        <v>0</v>
      </c>
      <c r="U45" s="96"/>
    </row>
    <row r="46" spans="2:21" ht="15" customHeight="1">
      <c r="B46" s="93" t="s">
        <v>379</v>
      </c>
      <c r="C46" s="94" t="str">
        <f>System_LCI!B$8</f>
        <v>System 1</v>
      </c>
      <c r="D46" s="95">
        <f>System_LCI!C46</f>
        <v>0</v>
      </c>
      <c r="E46" s="94" t="s">
        <v>384</v>
      </c>
      <c r="F46" s="96">
        <f>System_LCI!F46</f>
        <v>0</v>
      </c>
      <c r="G46" s="96">
        <f>System_LCI!G46</f>
        <v>1</v>
      </c>
      <c r="H46" s="96">
        <f>System_LCI!H46</f>
        <v>0</v>
      </c>
      <c r="I46" s="96">
        <f>System_LCI!I46</f>
        <v>0</v>
      </c>
      <c r="J46" s="96">
        <f>System_LCI!J46</f>
        <v>0</v>
      </c>
      <c r="K46" s="96">
        <f>System_LCI!K46</f>
        <v>0</v>
      </c>
      <c r="L46" s="96">
        <f>System_LCI!L46</f>
        <v>0</v>
      </c>
      <c r="M46" s="96">
        <f>System_LCI!M46</f>
        <v>0</v>
      </c>
      <c r="N46" s="96">
        <f>System_LCI!N46</f>
        <v>0</v>
      </c>
      <c r="O46" s="96">
        <f>System_LCI!O46</f>
        <v>0</v>
      </c>
      <c r="P46" s="96">
        <f>System_LCI!P46</f>
        <v>0</v>
      </c>
      <c r="Q46" s="96">
        <f>System_LCI!Q46</f>
        <v>0</v>
      </c>
      <c r="R46" s="96">
        <f>System_LCI!S46</f>
        <v>0</v>
      </c>
      <c r="S46" s="96">
        <f>System_LCI!T46</f>
        <v>0</v>
      </c>
      <c r="T46" s="96">
        <f>System_LCI!U46</f>
        <v>0</v>
      </c>
      <c r="U46" s="96"/>
    </row>
    <row r="47" spans="2:21" ht="15" customHeight="1">
      <c r="B47" s="93" t="s">
        <v>379</v>
      </c>
      <c r="C47" s="94" t="str">
        <f>System_LCI!B$8</f>
        <v>System 1</v>
      </c>
      <c r="D47" s="95">
        <f>System_LCI!C47</f>
        <v>0</v>
      </c>
      <c r="E47" s="94" t="s">
        <v>384</v>
      </c>
      <c r="F47" s="96">
        <f>System_LCI!F47</f>
        <v>0</v>
      </c>
      <c r="G47" s="96">
        <f>System_LCI!G47</f>
        <v>1</v>
      </c>
      <c r="H47" s="96">
        <f>System_LCI!H47</f>
        <v>0</v>
      </c>
      <c r="I47" s="96">
        <f>System_LCI!I47</f>
        <v>0</v>
      </c>
      <c r="J47" s="96">
        <f>System_LCI!J47</f>
        <v>0</v>
      </c>
      <c r="K47" s="96">
        <f>System_LCI!K47</f>
        <v>0</v>
      </c>
      <c r="L47" s="96">
        <f>System_LCI!L47</f>
        <v>0</v>
      </c>
      <c r="M47" s="96">
        <f>System_LCI!M47</f>
        <v>0</v>
      </c>
      <c r="N47" s="96">
        <f>System_LCI!N47</f>
        <v>0</v>
      </c>
      <c r="O47" s="96">
        <f>System_LCI!O47</f>
        <v>0</v>
      </c>
      <c r="P47" s="96">
        <f>System_LCI!P47</f>
        <v>0</v>
      </c>
      <c r="Q47" s="96">
        <f>System_LCI!Q47</f>
        <v>0</v>
      </c>
      <c r="R47" s="96">
        <f>System_LCI!S47</f>
        <v>0</v>
      </c>
      <c r="S47" s="96">
        <f>System_LCI!T47</f>
        <v>0</v>
      </c>
      <c r="T47" s="96">
        <f>System_LCI!U47</f>
        <v>0</v>
      </c>
      <c r="U47" s="96"/>
    </row>
    <row r="48" spans="2:21" ht="16" customHeight="1">
      <c r="B48" s="93" t="s">
        <v>379</v>
      </c>
      <c r="C48" s="94" t="str">
        <f>System_LCI!B$8</f>
        <v>System 1</v>
      </c>
      <c r="D48" s="95" t="str">
        <f>System_LCI!C48</f>
        <v>Sub-subsystem 6</v>
      </c>
      <c r="E48" s="97" t="s">
        <v>380</v>
      </c>
      <c r="F48" s="96">
        <f>System_LCI!F48</f>
        <v>0</v>
      </c>
      <c r="G48" s="96">
        <f>System_LCI!G48</f>
        <v>1</v>
      </c>
      <c r="H48" s="96">
        <f>System_LCI!H48</f>
        <v>0</v>
      </c>
      <c r="I48" s="96">
        <f>System_LCI!I48</f>
        <v>0</v>
      </c>
      <c r="J48" s="96">
        <f>System_LCI!J48</f>
        <v>0</v>
      </c>
      <c r="K48" s="96">
        <f>System_LCI!K48</f>
        <v>0</v>
      </c>
      <c r="L48" s="96">
        <f>System_LCI!L48</f>
        <v>0</v>
      </c>
      <c r="M48" s="96">
        <f>System_LCI!M48</f>
        <v>0</v>
      </c>
      <c r="N48" s="96">
        <f>System_LCI!N48</f>
        <v>0</v>
      </c>
      <c r="O48" s="96">
        <f>System_LCI!O48</f>
        <v>0</v>
      </c>
      <c r="P48" s="96">
        <f>System_LCI!P48</f>
        <v>0</v>
      </c>
      <c r="Q48" s="96">
        <f>System_LCI!Q48</f>
        <v>0</v>
      </c>
      <c r="R48" s="96">
        <f>System_LCI!S48</f>
        <v>0</v>
      </c>
      <c r="S48" s="96">
        <f>System_LCI!T48</f>
        <v>0</v>
      </c>
      <c r="T48" s="96">
        <f>System_LCI!U48</f>
        <v>0</v>
      </c>
      <c r="U48" s="96"/>
    </row>
    <row r="49" spans="2:21" ht="15">
      <c r="B49" s="93" t="s">
        <v>379</v>
      </c>
      <c r="C49" s="94" t="str">
        <f>System_LCI!B$8</f>
        <v>System 1</v>
      </c>
      <c r="D49" s="95">
        <f>System_LCI!C49</f>
        <v>0</v>
      </c>
      <c r="E49" s="97" t="s">
        <v>381</v>
      </c>
      <c r="F49" s="96">
        <f>System_LCI!F49</f>
        <v>0</v>
      </c>
      <c r="G49" s="96">
        <f>System_LCI!G49</f>
        <v>1</v>
      </c>
      <c r="H49" s="96">
        <f>System_LCI!H49</f>
        <v>0</v>
      </c>
      <c r="I49" s="96">
        <f>System_LCI!I49</f>
        <v>0</v>
      </c>
      <c r="J49" s="96">
        <f>System_LCI!J49</f>
        <v>0</v>
      </c>
      <c r="K49" s="96">
        <f>System_LCI!K49</f>
        <v>0</v>
      </c>
      <c r="L49" s="96">
        <f>System_LCI!L49</f>
        <v>0</v>
      </c>
      <c r="M49" s="96">
        <f>System_LCI!M49</f>
        <v>0</v>
      </c>
      <c r="N49" s="96">
        <f>System_LCI!N49</f>
        <v>0</v>
      </c>
      <c r="O49" s="96">
        <f>System_LCI!O49</f>
        <v>0</v>
      </c>
      <c r="P49" s="96">
        <f>System_LCI!P49</f>
        <v>0</v>
      </c>
      <c r="Q49" s="96">
        <f>System_LCI!Q49</f>
        <v>0</v>
      </c>
      <c r="R49" s="96">
        <f>System_LCI!S49</f>
        <v>0</v>
      </c>
      <c r="S49" s="96">
        <f>System_LCI!T49</f>
        <v>0</v>
      </c>
      <c r="T49" s="96">
        <f>System_LCI!U49</f>
        <v>0</v>
      </c>
      <c r="U49" s="96"/>
    </row>
    <row r="50" spans="2:21" ht="15">
      <c r="B50" s="93" t="s">
        <v>379</v>
      </c>
      <c r="C50" s="94" t="str">
        <f>System_LCI!B$8</f>
        <v>System 1</v>
      </c>
      <c r="D50" s="95">
        <f>System_LCI!C50</f>
        <v>0</v>
      </c>
      <c r="E50" s="97" t="s">
        <v>382</v>
      </c>
      <c r="F50" s="96">
        <f>System_LCI!F50</f>
        <v>0</v>
      </c>
      <c r="G50" s="96">
        <f>System_LCI!G50</f>
        <v>1</v>
      </c>
      <c r="H50" s="96">
        <f>System_LCI!H50</f>
        <v>0</v>
      </c>
      <c r="I50" s="96">
        <f>System_LCI!I50</f>
        <v>0</v>
      </c>
      <c r="J50" s="96">
        <f>System_LCI!J50</f>
        <v>0</v>
      </c>
      <c r="K50" s="96">
        <f>System_LCI!K50</f>
        <v>0</v>
      </c>
      <c r="L50" s="96">
        <f>System_LCI!L50</f>
        <v>0</v>
      </c>
      <c r="M50" s="96">
        <f>System_LCI!M50</f>
        <v>0</v>
      </c>
      <c r="N50" s="96">
        <f>System_LCI!N50</f>
        <v>0</v>
      </c>
      <c r="O50" s="96">
        <f>System_LCI!O50</f>
        <v>0</v>
      </c>
      <c r="P50" s="96">
        <f>System_LCI!P50</f>
        <v>0</v>
      </c>
      <c r="Q50" s="96">
        <f>System_LCI!Q50</f>
        <v>0</v>
      </c>
      <c r="R50" s="96">
        <f>System_LCI!S50</f>
        <v>0</v>
      </c>
      <c r="S50" s="96">
        <f>System_LCI!T50</f>
        <v>0</v>
      </c>
      <c r="T50" s="96">
        <f>System_LCI!U50</f>
        <v>0</v>
      </c>
      <c r="U50" s="96"/>
    </row>
    <row r="51" spans="2:21" ht="15">
      <c r="B51" s="93" t="s">
        <v>379</v>
      </c>
      <c r="C51" s="94" t="str">
        <f>System_LCI!B$8</f>
        <v>System 1</v>
      </c>
      <c r="D51" s="95">
        <f>System_LCI!C51</f>
        <v>0</v>
      </c>
      <c r="E51" s="97" t="s">
        <v>384</v>
      </c>
      <c r="F51" s="96">
        <f>System_LCI!F51</f>
        <v>0</v>
      </c>
      <c r="G51" s="96">
        <f>System_LCI!G51</f>
        <v>1</v>
      </c>
      <c r="H51" s="96">
        <f>System_LCI!H51</f>
        <v>0</v>
      </c>
      <c r="I51" s="96">
        <f>System_LCI!I51</f>
        <v>0</v>
      </c>
      <c r="J51" s="96">
        <f>System_LCI!J51</f>
        <v>0</v>
      </c>
      <c r="K51" s="96">
        <f>System_LCI!K51</f>
        <v>0</v>
      </c>
      <c r="L51" s="96">
        <f>System_LCI!L51</f>
        <v>0</v>
      </c>
      <c r="M51" s="96">
        <f>System_LCI!M51</f>
        <v>0</v>
      </c>
      <c r="N51" s="96">
        <f>System_LCI!N51</f>
        <v>0</v>
      </c>
      <c r="O51" s="96">
        <f>System_LCI!O51</f>
        <v>0</v>
      </c>
      <c r="P51" s="96">
        <f>System_LCI!P51</f>
        <v>0</v>
      </c>
      <c r="Q51" s="96">
        <f>System_LCI!Q51</f>
        <v>0</v>
      </c>
      <c r="R51" s="96">
        <f>System_LCI!S51</f>
        <v>0</v>
      </c>
      <c r="S51" s="96">
        <f>System_LCI!T51</f>
        <v>0</v>
      </c>
      <c r="T51" s="96">
        <f>System_LCI!U51</f>
        <v>0</v>
      </c>
      <c r="U51" s="96"/>
    </row>
    <row r="52" spans="2:21" ht="15">
      <c r="B52" s="93" t="s">
        <v>379</v>
      </c>
      <c r="C52" s="94" t="str">
        <f>System_LCI!B$8</f>
        <v>System 1</v>
      </c>
      <c r="D52" s="95">
        <f>System_LCI!C52</f>
        <v>0</v>
      </c>
      <c r="E52" s="97" t="s">
        <v>384</v>
      </c>
      <c r="F52" s="96">
        <f>System_LCI!F52</f>
        <v>0</v>
      </c>
      <c r="G52" s="96">
        <f>System_LCI!G52</f>
        <v>1</v>
      </c>
      <c r="H52" s="96">
        <f>System_LCI!H52</f>
        <v>0</v>
      </c>
      <c r="I52" s="96">
        <f>System_LCI!I52</f>
        <v>0</v>
      </c>
      <c r="J52" s="96">
        <f>System_LCI!J52</f>
        <v>0</v>
      </c>
      <c r="K52" s="96">
        <f>System_LCI!K52</f>
        <v>0</v>
      </c>
      <c r="L52" s="96">
        <f>System_LCI!L52</f>
        <v>0</v>
      </c>
      <c r="M52" s="96">
        <f>System_LCI!M52</f>
        <v>0</v>
      </c>
      <c r="N52" s="96">
        <f>System_LCI!N52</f>
        <v>0</v>
      </c>
      <c r="O52" s="96">
        <f>System_LCI!O52</f>
        <v>0</v>
      </c>
      <c r="P52" s="96">
        <f>System_LCI!P52</f>
        <v>0</v>
      </c>
      <c r="Q52" s="96">
        <f>System_LCI!Q52</f>
        <v>0</v>
      </c>
      <c r="R52" s="96">
        <f>System_LCI!S52</f>
        <v>0</v>
      </c>
      <c r="S52" s="96">
        <f>System_LCI!T52</f>
        <v>0</v>
      </c>
      <c r="T52" s="96">
        <f>System_LCI!U52</f>
        <v>0</v>
      </c>
      <c r="U52" s="96"/>
    </row>
    <row r="53" spans="2:21" ht="15">
      <c r="B53" s="93" t="s">
        <v>379</v>
      </c>
      <c r="C53" s="94" t="str">
        <f>System_LCI!B$8</f>
        <v>System 1</v>
      </c>
      <c r="D53" s="95">
        <f>System_LCI!C53</f>
        <v>0</v>
      </c>
      <c r="E53" s="97" t="s">
        <v>380</v>
      </c>
      <c r="F53" s="96">
        <f>System_LCI!F53</f>
        <v>0</v>
      </c>
      <c r="G53" s="96">
        <f>System_LCI!G53</f>
        <v>1</v>
      </c>
      <c r="H53" s="96">
        <f>System_LCI!H53</f>
        <v>0</v>
      </c>
      <c r="I53" s="96">
        <f>System_LCI!I53</f>
        <v>0</v>
      </c>
      <c r="J53" s="96">
        <f>System_LCI!J53</f>
        <v>0</v>
      </c>
      <c r="K53" s="96">
        <f>System_LCI!K53</f>
        <v>0</v>
      </c>
      <c r="L53" s="96">
        <f>System_LCI!L53</f>
        <v>0</v>
      </c>
      <c r="M53" s="96">
        <f>System_LCI!M53</f>
        <v>0</v>
      </c>
      <c r="N53" s="96">
        <f>System_LCI!N53</f>
        <v>0</v>
      </c>
      <c r="O53" s="96">
        <f>System_LCI!O53</f>
        <v>0</v>
      </c>
      <c r="P53" s="96">
        <f>System_LCI!P53</f>
        <v>0</v>
      </c>
      <c r="Q53" s="96">
        <f>System_LCI!Q53</f>
        <v>0</v>
      </c>
      <c r="R53" s="96">
        <f>System_LCI!S53</f>
        <v>0</v>
      </c>
      <c r="S53" s="96">
        <f>System_LCI!T53</f>
        <v>0</v>
      </c>
      <c r="T53" s="96">
        <f>System_LCI!U53</f>
        <v>0</v>
      </c>
      <c r="U53" s="96"/>
    </row>
    <row r="54" spans="2:21" ht="15">
      <c r="B54" s="93" t="s">
        <v>379</v>
      </c>
      <c r="C54" s="94" t="str">
        <f>System_LCI!B$8</f>
        <v>System 1</v>
      </c>
      <c r="D54" s="95">
        <f>System_LCI!C54</f>
        <v>0</v>
      </c>
      <c r="E54" s="97" t="s">
        <v>381</v>
      </c>
      <c r="F54" s="96">
        <f>System_LCI!F54</f>
        <v>0</v>
      </c>
      <c r="G54" s="96">
        <f>System_LCI!G54</f>
        <v>1</v>
      </c>
      <c r="H54" s="96">
        <f>System_LCI!H54</f>
        <v>0</v>
      </c>
      <c r="I54" s="96">
        <f>System_LCI!I54</f>
        <v>0</v>
      </c>
      <c r="J54" s="96">
        <f>System_LCI!J54</f>
        <v>0</v>
      </c>
      <c r="K54" s="96">
        <f>System_LCI!K54</f>
        <v>0</v>
      </c>
      <c r="L54" s="96">
        <f>System_LCI!L54</f>
        <v>0</v>
      </c>
      <c r="M54" s="96">
        <f>System_LCI!M54</f>
        <v>0</v>
      </c>
      <c r="N54" s="96">
        <f>System_LCI!N54</f>
        <v>0</v>
      </c>
      <c r="O54" s="96">
        <f>System_LCI!O54</f>
        <v>0</v>
      </c>
      <c r="P54" s="96">
        <f>System_LCI!P54</f>
        <v>0</v>
      </c>
      <c r="Q54" s="96">
        <f>System_LCI!Q54</f>
        <v>0</v>
      </c>
      <c r="R54" s="96">
        <f>System_LCI!S54</f>
        <v>0</v>
      </c>
      <c r="S54" s="96">
        <f>System_LCI!T54</f>
        <v>0</v>
      </c>
      <c r="T54" s="96">
        <f>System_LCI!U54</f>
        <v>0</v>
      </c>
      <c r="U54" s="96"/>
    </row>
    <row r="55" spans="2:21" ht="15" customHeight="1">
      <c r="B55" s="93" t="s">
        <v>379</v>
      </c>
      <c r="C55" s="94" t="str">
        <f>System_LCI!B$8</f>
        <v>System 1</v>
      </c>
      <c r="D55" s="95">
        <f>System_LCI!C55</f>
        <v>0</v>
      </c>
      <c r="E55" s="97" t="s">
        <v>382</v>
      </c>
      <c r="F55" s="96">
        <f>System_LCI!F55</f>
        <v>0</v>
      </c>
      <c r="G55" s="96">
        <f>System_LCI!G55</f>
        <v>1</v>
      </c>
      <c r="H55" s="96">
        <f>System_LCI!H55</f>
        <v>0</v>
      </c>
      <c r="I55" s="96">
        <f>System_LCI!I55</f>
        <v>0</v>
      </c>
      <c r="J55" s="96">
        <f>System_LCI!J55</f>
        <v>0</v>
      </c>
      <c r="K55" s="96">
        <f>System_LCI!K55</f>
        <v>0</v>
      </c>
      <c r="L55" s="96">
        <f>System_LCI!L55</f>
        <v>0</v>
      </c>
      <c r="M55" s="96">
        <f>System_LCI!M55</f>
        <v>0</v>
      </c>
      <c r="N55" s="96">
        <f>System_LCI!N55</f>
        <v>0</v>
      </c>
      <c r="O55" s="96">
        <f>System_LCI!O55</f>
        <v>0</v>
      </c>
      <c r="P55" s="96">
        <f>System_LCI!P55</f>
        <v>0</v>
      </c>
      <c r="Q55" s="96">
        <f>System_LCI!Q55</f>
        <v>0</v>
      </c>
      <c r="R55" s="96">
        <f>System_LCI!S55</f>
        <v>0</v>
      </c>
      <c r="S55" s="96">
        <f>System_LCI!T55</f>
        <v>0</v>
      </c>
      <c r="T55" s="96">
        <f>System_LCI!U55</f>
        <v>0</v>
      </c>
      <c r="U55" s="96"/>
    </row>
    <row r="56" spans="2:21" ht="15" customHeight="1">
      <c r="B56" s="93" t="s">
        <v>379</v>
      </c>
      <c r="C56" s="94" t="str">
        <f>System_LCI!B$8</f>
        <v>System 1</v>
      </c>
      <c r="D56" s="95">
        <f>System_LCI!C56</f>
        <v>0</v>
      </c>
      <c r="E56" s="97" t="s">
        <v>384</v>
      </c>
      <c r="F56" s="96">
        <f>System_LCI!F56</f>
        <v>0</v>
      </c>
      <c r="G56" s="96">
        <f>System_LCI!G56</f>
        <v>1</v>
      </c>
      <c r="H56" s="96">
        <f>System_LCI!H56</f>
        <v>0</v>
      </c>
      <c r="I56" s="96">
        <f>System_LCI!I56</f>
        <v>0</v>
      </c>
      <c r="J56" s="96">
        <f>System_LCI!J56</f>
        <v>0</v>
      </c>
      <c r="K56" s="96">
        <f>System_LCI!K56</f>
        <v>0</v>
      </c>
      <c r="L56" s="96">
        <f>System_LCI!L56</f>
        <v>0</v>
      </c>
      <c r="M56" s="96">
        <f>System_LCI!M56</f>
        <v>0</v>
      </c>
      <c r="N56" s="96">
        <f>System_LCI!N56</f>
        <v>0</v>
      </c>
      <c r="O56" s="96">
        <f>System_LCI!O56</f>
        <v>0</v>
      </c>
      <c r="P56" s="96">
        <f>System_LCI!P56</f>
        <v>0</v>
      </c>
      <c r="Q56" s="96">
        <f>System_LCI!Q56</f>
        <v>0</v>
      </c>
      <c r="R56" s="96">
        <f>System_LCI!S56</f>
        <v>0</v>
      </c>
      <c r="S56" s="96">
        <f>System_LCI!T56</f>
        <v>0</v>
      </c>
      <c r="T56" s="96">
        <f>System_LCI!U56</f>
        <v>0</v>
      </c>
      <c r="U56" s="96"/>
    </row>
    <row r="57" spans="2:21" ht="15" customHeight="1">
      <c r="B57" s="93" t="s">
        <v>379</v>
      </c>
      <c r="C57" s="94" t="str">
        <f>System_LCI!B$8</f>
        <v>System 1</v>
      </c>
      <c r="D57" s="95">
        <f>System_LCI!C57</f>
        <v>0</v>
      </c>
      <c r="E57" s="97" t="s">
        <v>384</v>
      </c>
      <c r="F57" s="96">
        <f>System_LCI!F57</f>
        <v>0</v>
      </c>
      <c r="G57" s="96">
        <f>System_LCI!G57</f>
        <v>1</v>
      </c>
      <c r="H57" s="96">
        <f>System_LCI!H57</f>
        <v>0</v>
      </c>
      <c r="I57" s="96">
        <f>System_LCI!I57</f>
        <v>0</v>
      </c>
      <c r="J57" s="96">
        <f>System_LCI!J57</f>
        <v>0</v>
      </c>
      <c r="K57" s="96">
        <f>System_LCI!K57</f>
        <v>0</v>
      </c>
      <c r="L57" s="96">
        <f>System_LCI!L57</f>
        <v>0</v>
      </c>
      <c r="M57" s="96">
        <f>System_LCI!M57</f>
        <v>0</v>
      </c>
      <c r="N57" s="96">
        <f>System_LCI!N57</f>
        <v>0</v>
      </c>
      <c r="O57" s="96">
        <f>System_LCI!O57</f>
        <v>0</v>
      </c>
      <c r="P57" s="96">
        <f>System_LCI!P57</f>
        <v>0</v>
      </c>
      <c r="Q57" s="96">
        <f>System_LCI!Q57</f>
        <v>0</v>
      </c>
      <c r="R57" s="96">
        <f>System_LCI!S57</f>
        <v>0</v>
      </c>
      <c r="S57" s="96">
        <f>System_LCI!T57</f>
        <v>0</v>
      </c>
      <c r="T57" s="96">
        <f>System_LCI!U57</f>
        <v>0</v>
      </c>
      <c r="U57" s="96"/>
    </row>
    <row r="58" spans="2:21" ht="15" customHeight="1">
      <c r="B58" s="93" t="s">
        <v>379</v>
      </c>
      <c r="C58" s="94" t="str">
        <f>System_LCI!B$8</f>
        <v>System 1</v>
      </c>
      <c r="D58" s="95" t="str">
        <f>System_LCI!C58</f>
        <v>Sub-subsystem 7</v>
      </c>
      <c r="E58" s="97" t="s">
        <v>380</v>
      </c>
      <c r="F58" s="96">
        <f>System_LCI!F58</f>
        <v>0</v>
      </c>
      <c r="G58" s="96">
        <f>System_LCI!G58</f>
        <v>1</v>
      </c>
      <c r="H58" s="96">
        <f>System_LCI!H58</f>
        <v>0</v>
      </c>
      <c r="I58" s="96">
        <f>System_LCI!I58</f>
        <v>0</v>
      </c>
      <c r="J58" s="96">
        <f>System_LCI!J58</f>
        <v>0</v>
      </c>
      <c r="K58" s="96">
        <f>System_LCI!K58</f>
        <v>0</v>
      </c>
      <c r="L58" s="96">
        <f>System_LCI!L58</f>
        <v>0</v>
      </c>
      <c r="M58" s="96">
        <f>System_LCI!M58</f>
        <v>0</v>
      </c>
      <c r="N58" s="96">
        <f>System_LCI!N58</f>
        <v>0</v>
      </c>
      <c r="O58" s="96">
        <f>System_LCI!O58</f>
        <v>0</v>
      </c>
      <c r="P58" s="96">
        <f>System_LCI!P58</f>
        <v>0</v>
      </c>
      <c r="Q58" s="96">
        <f>System_LCI!Q58</f>
        <v>0</v>
      </c>
      <c r="R58" s="96">
        <f>System_LCI!S58</f>
        <v>0</v>
      </c>
      <c r="S58" s="96">
        <f>System_LCI!T58</f>
        <v>0</v>
      </c>
      <c r="T58" s="96">
        <f>System_LCI!U58</f>
        <v>0</v>
      </c>
      <c r="U58" s="96"/>
    </row>
    <row r="59" spans="2:21" ht="15" customHeight="1">
      <c r="B59" s="93" t="s">
        <v>379</v>
      </c>
      <c r="C59" s="94" t="str">
        <f>System_LCI!B$8</f>
        <v>System 1</v>
      </c>
      <c r="D59" s="95">
        <f>System_LCI!C59</f>
        <v>0</v>
      </c>
      <c r="E59" s="97" t="s">
        <v>380</v>
      </c>
      <c r="F59" s="96">
        <f>System_LCI!F59</f>
        <v>0</v>
      </c>
      <c r="G59" s="96">
        <f>System_LCI!G59</f>
        <v>1</v>
      </c>
      <c r="H59" s="96">
        <f>System_LCI!H59</f>
        <v>0</v>
      </c>
      <c r="I59" s="96">
        <f>System_LCI!I59</f>
        <v>0</v>
      </c>
      <c r="J59" s="96">
        <f>System_LCI!J59</f>
        <v>0</v>
      </c>
      <c r="K59" s="96">
        <f>System_LCI!K59</f>
        <v>0</v>
      </c>
      <c r="L59" s="96">
        <f>System_LCI!L59</f>
        <v>0</v>
      </c>
      <c r="M59" s="96">
        <f>System_LCI!M59</f>
        <v>0</v>
      </c>
      <c r="N59" s="96">
        <f>System_LCI!N59</f>
        <v>0</v>
      </c>
      <c r="O59" s="96">
        <f>System_LCI!O59</f>
        <v>0</v>
      </c>
      <c r="P59" s="96">
        <f>System_LCI!P59</f>
        <v>0</v>
      </c>
      <c r="Q59" s="96">
        <f>System_LCI!Q59</f>
        <v>0</v>
      </c>
      <c r="R59" s="96">
        <f>System_LCI!S59</f>
        <v>0</v>
      </c>
      <c r="S59" s="96">
        <f>System_LCI!T59</f>
        <v>0</v>
      </c>
      <c r="T59" s="96">
        <f>System_LCI!U59</f>
        <v>0</v>
      </c>
      <c r="U59" s="96"/>
    </row>
    <row r="60" spans="2:21" ht="15" customHeight="1">
      <c r="B60" s="93" t="s">
        <v>379</v>
      </c>
      <c r="C60" s="94" t="str">
        <f>System_LCI!B$8</f>
        <v>System 1</v>
      </c>
      <c r="D60" s="95">
        <f>System_LCI!C60</f>
        <v>0</v>
      </c>
      <c r="E60" s="97" t="s">
        <v>380</v>
      </c>
      <c r="F60" s="96">
        <f>System_LCI!F60</f>
        <v>0</v>
      </c>
      <c r="G60" s="96">
        <f>System_LCI!G60</f>
        <v>1</v>
      </c>
      <c r="H60" s="96">
        <f>System_LCI!H60</f>
        <v>0</v>
      </c>
      <c r="I60" s="96">
        <f>System_LCI!I60</f>
        <v>0</v>
      </c>
      <c r="J60" s="96">
        <f>System_LCI!J60</f>
        <v>0</v>
      </c>
      <c r="K60" s="96">
        <f>System_LCI!K60</f>
        <v>0</v>
      </c>
      <c r="L60" s="96">
        <f>System_LCI!L60</f>
        <v>0</v>
      </c>
      <c r="M60" s="96">
        <f>System_LCI!M60</f>
        <v>0</v>
      </c>
      <c r="N60" s="96">
        <f>System_LCI!N60</f>
        <v>0</v>
      </c>
      <c r="O60" s="96">
        <f>System_LCI!O60</f>
        <v>0</v>
      </c>
      <c r="P60" s="96">
        <f>System_LCI!P60</f>
        <v>0</v>
      </c>
      <c r="Q60" s="96">
        <f>System_LCI!Q60</f>
        <v>0</v>
      </c>
      <c r="R60" s="96">
        <f>System_LCI!S60</f>
        <v>0</v>
      </c>
      <c r="S60" s="96">
        <f>System_LCI!T60</f>
        <v>0</v>
      </c>
      <c r="T60" s="96">
        <f>System_LCI!U60</f>
        <v>0</v>
      </c>
      <c r="U60" s="96"/>
    </row>
    <row r="61" spans="2:21" ht="15" customHeight="1">
      <c r="B61" s="93" t="s">
        <v>379</v>
      </c>
      <c r="C61" s="94" t="str">
        <f>System_LCI!B$8</f>
        <v>System 1</v>
      </c>
      <c r="D61" s="95">
        <f>System_LCI!C61</f>
        <v>0</v>
      </c>
      <c r="E61" s="97" t="s">
        <v>381</v>
      </c>
      <c r="F61" s="96">
        <f>System_LCI!F61</f>
        <v>0</v>
      </c>
      <c r="G61" s="96">
        <f>System_LCI!G61</f>
        <v>1</v>
      </c>
      <c r="H61" s="96">
        <f>System_LCI!H61</f>
        <v>0</v>
      </c>
      <c r="I61" s="96">
        <f>System_LCI!I61</f>
        <v>0</v>
      </c>
      <c r="J61" s="96">
        <f>System_LCI!J61</f>
        <v>0</v>
      </c>
      <c r="K61" s="96">
        <f>System_LCI!K61</f>
        <v>0</v>
      </c>
      <c r="L61" s="96">
        <f>System_LCI!L61</f>
        <v>0</v>
      </c>
      <c r="M61" s="96">
        <f>System_LCI!M61</f>
        <v>0</v>
      </c>
      <c r="N61" s="96">
        <f>System_LCI!N61</f>
        <v>0</v>
      </c>
      <c r="O61" s="96">
        <f>System_LCI!O61</f>
        <v>0</v>
      </c>
      <c r="P61" s="96">
        <f>System_LCI!P61</f>
        <v>0</v>
      </c>
      <c r="Q61" s="96">
        <f>System_LCI!Q61</f>
        <v>0</v>
      </c>
      <c r="R61" s="96">
        <f>System_LCI!S61</f>
        <v>0</v>
      </c>
      <c r="S61" s="96">
        <f>System_LCI!T61</f>
        <v>0</v>
      </c>
      <c r="T61" s="96">
        <f>System_LCI!U61</f>
        <v>0</v>
      </c>
      <c r="U61" s="96"/>
    </row>
    <row r="62" spans="2:21" ht="15" customHeight="1">
      <c r="B62" s="93" t="s">
        <v>379</v>
      </c>
      <c r="C62" s="94" t="str">
        <f>System_LCI!B$8</f>
        <v>System 1</v>
      </c>
      <c r="D62" s="95">
        <f>System_LCI!C62</f>
        <v>0</v>
      </c>
      <c r="E62" s="97" t="s">
        <v>381</v>
      </c>
      <c r="F62" s="96">
        <f>System_LCI!F62</f>
        <v>0</v>
      </c>
      <c r="G62" s="96">
        <f>System_LCI!G62</f>
        <v>1</v>
      </c>
      <c r="H62" s="96">
        <f>System_LCI!H62</f>
        <v>0</v>
      </c>
      <c r="I62" s="96">
        <f>System_LCI!I62</f>
        <v>0</v>
      </c>
      <c r="J62" s="96">
        <f>System_LCI!J62</f>
        <v>0</v>
      </c>
      <c r="K62" s="96">
        <f>System_LCI!K62</f>
        <v>0</v>
      </c>
      <c r="L62" s="96">
        <f>System_LCI!L62</f>
        <v>0</v>
      </c>
      <c r="M62" s="96">
        <f>System_LCI!M62</f>
        <v>0</v>
      </c>
      <c r="N62" s="96">
        <f>System_LCI!N62</f>
        <v>0</v>
      </c>
      <c r="O62" s="96">
        <f>System_LCI!O62</f>
        <v>0</v>
      </c>
      <c r="P62" s="96">
        <f>System_LCI!P62</f>
        <v>0</v>
      </c>
      <c r="Q62" s="96">
        <f>System_LCI!Q62</f>
        <v>0</v>
      </c>
      <c r="R62" s="96">
        <f>System_LCI!S62</f>
        <v>0</v>
      </c>
      <c r="S62" s="96">
        <f>System_LCI!T62</f>
        <v>0</v>
      </c>
      <c r="T62" s="96">
        <f>System_LCI!U62</f>
        <v>0</v>
      </c>
      <c r="U62" s="96"/>
    </row>
    <row r="63" spans="2:21" ht="15" customHeight="1">
      <c r="B63" s="93" t="s">
        <v>379</v>
      </c>
      <c r="C63" s="94" t="str">
        <f>System_LCI!B$8</f>
        <v>System 1</v>
      </c>
      <c r="D63" s="95">
        <f>System_LCI!C63</f>
        <v>0</v>
      </c>
      <c r="E63" s="97" t="s">
        <v>382</v>
      </c>
      <c r="F63" s="96">
        <f>System_LCI!F63</f>
        <v>0</v>
      </c>
      <c r="G63" s="96">
        <f>System_LCI!G63</f>
        <v>1</v>
      </c>
      <c r="H63" s="96">
        <f>System_LCI!H63</f>
        <v>0</v>
      </c>
      <c r="I63" s="96">
        <f>System_LCI!I63</f>
        <v>0</v>
      </c>
      <c r="J63" s="96">
        <f>System_LCI!J63</f>
        <v>0</v>
      </c>
      <c r="K63" s="96">
        <f>System_LCI!K63</f>
        <v>0</v>
      </c>
      <c r="L63" s="96">
        <f>System_LCI!L63</f>
        <v>0</v>
      </c>
      <c r="M63" s="96">
        <f>System_LCI!M63</f>
        <v>0</v>
      </c>
      <c r="N63" s="96">
        <f>System_LCI!N63</f>
        <v>0</v>
      </c>
      <c r="O63" s="96">
        <f>System_LCI!O63</f>
        <v>0</v>
      </c>
      <c r="P63" s="96">
        <f>System_LCI!P63</f>
        <v>0</v>
      </c>
      <c r="Q63" s="96">
        <f>System_LCI!Q63</f>
        <v>0</v>
      </c>
      <c r="R63" s="96">
        <f>System_LCI!S63</f>
        <v>0</v>
      </c>
      <c r="S63" s="96">
        <f>System_LCI!T63</f>
        <v>0</v>
      </c>
      <c r="T63" s="96">
        <f>System_LCI!U63</f>
        <v>0</v>
      </c>
      <c r="U63" s="96"/>
    </row>
    <row r="64" spans="2:21" ht="15" customHeight="1">
      <c r="B64" s="93" t="s">
        <v>379</v>
      </c>
      <c r="C64" s="94" t="str">
        <f>System_LCI!B$8</f>
        <v>System 1</v>
      </c>
      <c r="D64" s="95">
        <f>System_LCI!C64</f>
        <v>0</v>
      </c>
      <c r="E64" s="97" t="s">
        <v>385</v>
      </c>
      <c r="F64" s="96">
        <f>System_LCI!F64</f>
        <v>0</v>
      </c>
      <c r="G64" s="96">
        <f>System_LCI!G64</f>
        <v>1</v>
      </c>
      <c r="H64" s="96">
        <f>System_LCI!H64</f>
        <v>0</v>
      </c>
      <c r="I64" s="96">
        <f>System_LCI!I64</f>
        <v>0</v>
      </c>
      <c r="J64" s="96">
        <f>System_LCI!J64</f>
        <v>0</v>
      </c>
      <c r="K64" s="96">
        <f>System_LCI!K64</f>
        <v>0</v>
      </c>
      <c r="L64" s="96">
        <f>System_LCI!L64</f>
        <v>0</v>
      </c>
      <c r="M64" s="96">
        <f>System_LCI!M64</f>
        <v>0</v>
      </c>
      <c r="N64" s="96">
        <f>System_LCI!N64</f>
        <v>0</v>
      </c>
      <c r="O64" s="96">
        <f>System_LCI!O64</f>
        <v>0</v>
      </c>
      <c r="P64" s="96">
        <f>System_LCI!P64</f>
        <v>0</v>
      </c>
      <c r="Q64" s="96">
        <f>System_LCI!Q64</f>
        <v>0</v>
      </c>
      <c r="R64" s="96">
        <f>System_LCI!S64</f>
        <v>0</v>
      </c>
      <c r="S64" s="96">
        <f>System_LCI!T64</f>
        <v>0</v>
      </c>
      <c r="T64" s="96">
        <f>System_LCI!U64</f>
        <v>0</v>
      </c>
      <c r="U64" s="96"/>
    </row>
    <row r="65" spans="2:21" ht="15" customHeight="1">
      <c r="B65" s="93" t="s">
        <v>379</v>
      </c>
      <c r="C65" s="94" t="str">
        <f>System_LCI!B$8</f>
        <v>System 1</v>
      </c>
      <c r="D65" s="95">
        <f>System_LCI!C65</f>
        <v>0</v>
      </c>
      <c r="E65" s="97" t="s">
        <v>384</v>
      </c>
      <c r="F65" s="96">
        <f>System_LCI!F65</f>
        <v>0</v>
      </c>
      <c r="G65" s="96">
        <f>System_LCI!G65</f>
        <v>1</v>
      </c>
      <c r="H65" s="96">
        <f>System_LCI!H65</f>
        <v>0</v>
      </c>
      <c r="I65" s="96">
        <f>System_LCI!I65</f>
        <v>0</v>
      </c>
      <c r="J65" s="96">
        <f>System_LCI!J65</f>
        <v>0</v>
      </c>
      <c r="K65" s="96">
        <f>System_LCI!K65</f>
        <v>0</v>
      </c>
      <c r="L65" s="96">
        <f>System_LCI!L65</f>
        <v>0</v>
      </c>
      <c r="M65" s="96">
        <f>System_LCI!M65</f>
        <v>0</v>
      </c>
      <c r="N65" s="96">
        <f>System_LCI!N65</f>
        <v>0</v>
      </c>
      <c r="O65" s="96">
        <f>System_LCI!O65</f>
        <v>0</v>
      </c>
      <c r="P65" s="96">
        <f>System_LCI!P65</f>
        <v>0</v>
      </c>
      <c r="Q65" s="96">
        <f>System_LCI!Q65</f>
        <v>0</v>
      </c>
      <c r="R65" s="96">
        <f>System_LCI!S65</f>
        <v>0</v>
      </c>
      <c r="S65" s="96">
        <f>System_LCI!T65</f>
        <v>0</v>
      </c>
      <c r="T65" s="96">
        <f>System_LCI!U65</f>
        <v>0</v>
      </c>
      <c r="U65" s="96"/>
    </row>
    <row r="66" spans="2:21" ht="15" customHeight="1">
      <c r="B66" s="93" t="s">
        <v>379</v>
      </c>
      <c r="C66" s="94" t="str">
        <f>System_LCI!B$8</f>
        <v>System 1</v>
      </c>
      <c r="D66" s="95">
        <f>System_LCI!C66</f>
        <v>0</v>
      </c>
      <c r="E66" s="97" t="s">
        <v>384</v>
      </c>
      <c r="F66" s="96">
        <f>System_LCI!F66</f>
        <v>0</v>
      </c>
      <c r="G66" s="96">
        <f>System_LCI!G66</f>
        <v>1</v>
      </c>
      <c r="H66" s="96">
        <f>System_LCI!H66</f>
        <v>0</v>
      </c>
      <c r="I66" s="96">
        <f>System_LCI!I66</f>
        <v>0</v>
      </c>
      <c r="J66" s="96">
        <f>System_LCI!J66</f>
        <v>0</v>
      </c>
      <c r="K66" s="96">
        <f>System_LCI!K66</f>
        <v>0</v>
      </c>
      <c r="L66" s="96">
        <f>System_LCI!L66</f>
        <v>0</v>
      </c>
      <c r="M66" s="96">
        <f>System_LCI!M66</f>
        <v>0</v>
      </c>
      <c r="N66" s="96">
        <f>System_LCI!N66</f>
        <v>0</v>
      </c>
      <c r="O66" s="96">
        <f>System_LCI!O66</f>
        <v>0</v>
      </c>
      <c r="P66" s="96">
        <f>System_LCI!P66</f>
        <v>0</v>
      </c>
      <c r="Q66" s="96">
        <f>System_LCI!Q66</f>
        <v>0</v>
      </c>
      <c r="R66" s="96">
        <f>System_LCI!S66</f>
        <v>0</v>
      </c>
      <c r="S66" s="96">
        <f>System_LCI!T66</f>
        <v>0</v>
      </c>
      <c r="T66" s="96">
        <f>System_LCI!U66</f>
        <v>0</v>
      </c>
      <c r="U66" s="96"/>
    </row>
    <row r="67" spans="2:21" ht="15" customHeight="1">
      <c r="B67" s="93" t="s">
        <v>379</v>
      </c>
      <c r="C67" s="94" t="str">
        <f>System_LCI!B$8</f>
        <v>System 1</v>
      </c>
      <c r="D67" s="95">
        <f>System_LCI!C67</f>
        <v>0</v>
      </c>
      <c r="E67" s="97" t="s">
        <v>384</v>
      </c>
      <c r="F67" s="96">
        <f>System_LCI!F67</f>
        <v>0</v>
      </c>
      <c r="G67" s="96">
        <f>System_LCI!G67</f>
        <v>1</v>
      </c>
      <c r="H67" s="96">
        <f>System_LCI!H67</f>
        <v>0</v>
      </c>
      <c r="I67" s="96">
        <f>System_LCI!I67</f>
        <v>0</v>
      </c>
      <c r="J67" s="96">
        <f>System_LCI!J67</f>
        <v>0</v>
      </c>
      <c r="K67" s="96">
        <f>System_LCI!K67</f>
        <v>0</v>
      </c>
      <c r="L67" s="96">
        <f>System_LCI!L67</f>
        <v>0</v>
      </c>
      <c r="M67" s="96">
        <f>System_LCI!M67</f>
        <v>0</v>
      </c>
      <c r="N67" s="96">
        <f>System_LCI!N67</f>
        <v>0</v>
      </c>
      <c r="O67" s="96">
        <f>System_LCI!O67</f>
        <v>0</v>
      </c>
      <c r="P67" s="96">
        <f>System_LCI!P67</f>
        <v>0</v>
      </c>
      <c r="Q67" s="96">
        <f>System_LCI!Q67</f>
        <v>0</v>
      </c>
      <c r="R67" s="96">
        <f>System_LCI!S67</f>
        <v>0</v>
      </c>
      <c r="S67" s="96">
        <f>System_LCI!T67</f>
        <v>0</v>
      </c>
      <c r="T67" s="96">
        <f>System_LCI!U67</f>
        <v>0</v>
      </c>
      <c r="U67" s="96"/>
    </row>
    <row r="68" spans="2:21" ht="15" customHeight="1">
      <c r="B68" s="93" t="s">
        <v>379</v>
      </c>
      <c r="C68" s="94" t="str">
        <f>System_LCI!B$8</f>
        <v>System 1</v>
      </c>
      <c r="D68" s="95">
        <f>System_LCI!C68</f>
        <v>0</v>
      </c>
      <c r="E68" s="97" t="s">
        <v>384</v>
      </c>
      <c r="F68" s="96">
        <f>System_LCI!F68</f>
        <v>0</v>
      </c>
      <c r="G68" s="96">
        <f>System_LCI!G68</f>
        <v>1</v>
      </c>
      <c r="H68" s="96">
        <f>System_LCI!H68</f>
        <v>0</v>
      </c>
      <c r="I68" s="96">
        <f>System_LCI!I68</f>
        <v>0</v>
      </c>
      <c r="J68" s="96">
        <f>System_LCI!J68</f>
        <v>0</v>
      </c>
      <c r="K68" s="96">
        <f>System_LCI!K68</f>
        <v>0</v>
      </c>
      <c r="L68" s="96">
        <f>System_LCI!L68</f>
        <v>0</v>
      </c>
      <c r="M68" s="96">
        <f>System_LCI!M68</f>
        <v>0</v>
      </c>
      <c r="N68" s="96">
        <f>System_LCI!N68</f>
        <v>0</v>
      </c>
      <c r="O68" s="96">
        <f>System_LCI!O68</f>
        <v>0</v>
      </c>
      <c r="P68" s="96">
        <f>System_LCI!P68</f>
        <v>0</v>
      </c>
      <c r="Q68" s="96">
        <f>System_LCI!Q68</f>
        <v>0</v>
      </c>
      <c r="R68" s="96">
        <f>System_LCI!S68</f>
        <v>0</v>
      </c>
      <c r="S68" s="96">
        <f>System_LCI!T68</f>
        <v>0</v>
      </c>
      <c r="T68" s="96">
        <f>System_LCI!U68</f>
        <v>0</v>
      </c>
      <c r="U68" s="96"/>
    </row>
    <row r="69" spans="2:21" ht="15" customHeight="1">
      <c r="B69" s="93" t="s">
        <v>379</v>
      </c>
      <c r="C69" s="94" t="str">
        <f>System_LCI!B$8</f>
        <v>System 1</v>
      </c>
      <c r="D69" s="95" t="str">
        <f>System_LCI!C69</f>
        <v>Sub-subsystem 8</v>
      </c>
      <c r="E69" s="97" t="s">
        <v>380</v>
      </c>
      <c r="F69" s="96">
        <f>System_LCI!F69</f>
        <v>0</v>
      </c>
      <c r="G69" s="96">
        <f>System_LCI!G69</f>
        <v>1</v>
      </c>
      <c r="H69" s="96">
        <f>System_LCI!H69</f>
        <v>0</v>
      </c>
      <c r="I69" s="96">
        <f>System_LCI!I69</f>
        <v>0</v>
      </c>
      <c r="J69" s="96">
        <f>System_LCI!J69</f>
        <v>0</v>
      </c>
      <c r="K69" s="96">
        <f>System_LCI!K69</f>
        <v>0</v>
      </c>
      <c r="L69" s="96">
        <f>System_LCI!L69</f>
        <v>0</v>
      </c>
      <c r="M69" s="96">
        <f>System_LCI!M69</f>
        <v>0</v>
      </c>
      <c r="N69" s="96">
        <f>System_LCI!N69</f>
        <v>0</v>
      </c>
      <c r="O69" s="96">
        <f>System_LCI!O69</f>
        <v>0</v>
      </c>
      <c r="P69" s="96">
        <f>System_LCI!P69</f>
        <v>0</v>
      </c>
      <c r="Q69" s="96">
        <f>System_LCI!Q69</f>
        <v>0</v>
      </c>
      <c r="R69" s="96">
        <f>System_LCI!S69</f>
        <v>0</v>
      </c>
      <c r="S69" s="96">
        <f>System_LCI!T69</f>
        <v>0</v>
      </c>
      <c r="T69" s="96">
        <f>System_LCI!U69</f>
        <v>0</v>
      </c>
      <c r="U69" s="96"/>
    </row>
    <row r="70" spans="2:21" ht="15" customHeight="1">
      <c r="B70" s="93" t="s">
        <v>379</v>
      </c>
      <c r="C70" s="94" t="str">
        <f>System_LCI!B$8</f>
        <v>System 1</v>
      </c>
      <c r="D70" s="95">
        <f>System_LCI!C70</f>
        <v>0</v>
      </c>
      <c r="E70" s="97" t="s">
        <v>381</v>
      </c>
      <c r="F70" s="96">
        <f>System_LCI!F70</f>
        <v>0</v>
      </c>
      <c r="G70" s="96">
        <f>System_LCI!G70</f>
        <v>1</v>
      </c>
      <c r="H70" s="96">
        <f>System_LCI!H70</f>
        <v>0</v>
      </c>
      <c r="I70" s="96">
        <f>System_LCI!I70</f>
        <v>0</v>
      </c>
      <c r="J70" s="96">
        <f>System_LCI!J70</f>
        <v>0</v>
      </c>
      <c r="K70" s="96">
        <f>System_LCI!K70</f>
        <v>0</v>
      </c>
      <c r="L70" s="96">
        <f>System_LCI!L70</f>
        <v>0</v>
      </c>
      <c r="M70" s="96">
        <f>System_LCI!M70</f>
        <v>0</v>
      </c>
      <c r="N70" s="96">
        <f>System_LCI!N70</f>
        <v>0</v>
      </c>
      <c r="O70" s="96">
        <f>System_LCI!O70</f>
        <v>0</v>
      </c>
      <c r="P70" s="96">
        <f>System_LCI!P70</f>
        <v>0</v>
      </c>
      <c r="Q70" s="96">
        <f>System_LCI!Q70</f>
        <v>0</v>
      </c>
      <c r="R70" s="96">
        <f>System_LCI!S70</f>
        <v>0</v>
      </c>
      <c r="S70" s="96">
        <f>System_LCI!T70</f>
        <v>0</v>
      </c>
      <c r="T70" s="96">
        <f>System_LCI!U70</f>
        <v>0</v>
      </c>
      <c r="U70" s="96"/>
    </row>
    <row r="71" spans="2:21" ht="15" customHeight="1">
      <c r="B71" s="93" t="s">
        <v>379</v>
      </c>
      <c r="C71" s="94" t="str">
        <f>System_LCI!B$8</f>
        <v>System 1</v>
      </c>
      <c r="D71" s="95">
        <f>System_LCI!C71</f>
        <v>0</v>
      </c>
      <c r="E71" s="97" t="s">
        <v>380</v>
      </c>
      <c r="F71" s="96">
        <f>System_LCI!F71</f>
        <v>0</v>
      </c>
      <c r="G71" s="96">
        <f>System_LCI!G71</f>
        <v>1</v>
      </c>
      <c r="H71" s="96">
        <f>System_LCI!H71</f>
        <v>0</v>
      </c>
      <c r="I71" s="96">
        <f>System_LCI!I71</f>
        <v>0</v>
      </c>
      <c r="J71" s="96">
        <f>System_LCI!J71</f>
        <v>0</v>
      </c>
      <c r="K71" s="96">
        <f>System_LCI!K71</f>
        <v>0</v>
      </c>
      <c r="L71" s="96">
        <f>System_LCI!L71</f>
        <v>0</v>
      </c>
      <c r="M71" s="96">
        <f>System_LCI!M71</f>
        <v>0</v>
      </c>
      <c r="N71" s="96">
        <f>System_LCI!N71</f>
        <v>0</v>
      </c>
      <c r="O71" s="96">
        <f>System_LCI!O71</f>
        <v>0</v>
      </c>
      <c r="P71" s="96">
        <f>System_LCI!P71</f>
        <v>0</v>
      </c>
      <c r="Q71" s="96">
        <f>System_LCI!Q71</f>
        <v>0</v>
      </c>
      <c r="R71" s="96">
        <f>System_LCI!S71</f>
        <v>0</v>
      </c>
      <c r="S71" s="96">
        <f>System_LCI!T71</f>
        <v>0</v>
      </c>
      <c r="T71" s="96">
        <f>System_LCI!U71</f>
        <v>0</v>
      </c>
      <c r="U71" s="96"/>
    </row>
    <row r="72" spans="2:21" ht="15" customHeight="1">
      <c r="B72" s="93" t="s">
        <v>379</v>
      </c>
      <c r="C72" s="94" t="str">
        <f>System_LCI!B$8</f>
        <v>System 1</v>
      </c>
      <c r="D72" s="95">
        <f>System_LCI!C72</f>
        <v>0</v>
      </c>
      <c r="E72" s="97" t="s">
        <v>380</v>
      </c>
      <c r="F72" s="96">
        <f>System_LCI!F72</f>
        <v>0</v>
      </c>
      <c r="G72" s="96">
        <f>System_LCI!G72</f>
        <v>1</v>
      </c>
      <c r="H72" s="96">
        <f>System_LCI!H72</f>
        <v>0</v>
      </c>
      <c r="I72" s="96">
        <f>System_LCI!I72</f>
        <v>0</v>
      </c>
      <c r="J72" s="96">
        <f>System_LCI!J72</f>
        <v>0</v>
      </c>
      <c r="K72" s="96">
        <f>System_LCI!K72</f>
        <v>0</v>
      </c>
      <c r="L72" s="96">
        <f>System_LCI!L72</f>
        <v>0</v>
      </c>
      <c r="M72" s="96">
        <f>System_LCI!M72</f>
        <v>0</v>
      </c>
      <c r="N72" s="96">
        <f>System_LCI!N72</f>
        <v>0</v>
      </c>
      <c r="O72" s="96">
        <f>System_LCI!O72</f>
        <v>0</v>
      </c>
      <c r="P72" s="96">
        <f>System_LCI!P72</f>
        <v>0</v>
      </c>
      <c r="Q72" s="96">
        <f>System_LCI!Q72</f>
        <v>0</v>
      </c>
      <c r="R72" s="96">
        <f>System_LCI!S72</f>
        <v>0</v>
      </c>
      <c r="S72" s="96">
        <f>System_LCI!T72</f>
        <v>0</v>
      </c>
      <c r="T72" s="96">
        <f>System_LCI!U72</f>
        <v>0</v>
      </c>
      <c r="U72" s="96"/>
    </row>
    <row r="73" spans="2:21" ht="15" customHeight="1">
      <c r="B73" s="93" t="s">
        <v>379</v>
      </c>
      <c r="C73" s="94" t="str">
        <f>System_LCI!B$8</f>
        <v>System 1</v>
      </c>
      <c r="D73" s="95">
        <f>System_LCI!C73</f>
        <v>0</v>
      </c>
      <c r="E73" s="97" t="s">
        <v>381</v>
      </c>
      <c r="F73" s="96">
        <f>System_LCI!F73</f>
        <v>0</v>
      </c>
      <c r="G73" s="96">
        <f>System_LCI!G73</f>
        <v>1</v>
      </c>
      <c r="H73" s="96">
        <f>System_LCI!H73</f>
        <v>0</v>
      </c>
      <c r="I73" s="96">
        <f>System_LCI!I73</f>
        <v>0</v>
      </c>
      <c r="J73" s="96">
        <f>System_LCI!J73</f>
        <v>0</v>
      </c>
      <c r="K73" s="96">
        <f>System_LCI!K73</f>
        <v>0</v>
      </c>
      <c r="L73" s="96">
        <f>System_LCI!L73</f>
        <v>0</v>
      </c>
      <c r="M73" s="96">
        <f>System_LCI!M73</f>
        <v>0</v>
      </c>
      <c r="N73" s="96">
        <f>System_LCI!N73</f>
        <v>0</v>
      </c>
      <c r="O73" s="96">
        <f>System_LCI!O73</f>
        <v>0</v>
      </c>
      <c r="P73" s="96">
        <f>System_LCI!P73</f>
        <v>0</v>
      </c>
      <c r="Q73" s="96">
        <f>System_LCI!Q73</f>
        <v>0</v>
      </c>
      <c r="R73" s="96">
        <f>System_LCI!S73</f>
        <v>0</v>
      </c>
      <c r="S73" s="96">
        <f>System_LCI!T73</f>
        <v>0</v>
      </c>
      <c r="T73" s="96">
        <f>System_LCI!U73</f>
        <v>0</v>
      </c>
      <c r="U73" s="96"/>
    </row>
    <row r="74" spans="2:21" ht="15" customHeight="1">
      <c r="B74" s="93" t="s">
        <v>379</v>
      </c>
      <c r="C74" s="94" t="str">
        <f>System_LCI!B$8</f>
        <v>System 1</v>
      </c>
      <c r="D74" s="95">
        <f>System_LCI!C74</f>
        <v>0</v>
      </c>
      <c r="E74" s="97" t="s">
        <v>381</v>
      </c>
      <c r="F74" s="96">
        <f>System_LCI!F74</f>
        <v>0</v>
      </c>
      <c r="G74" s="96">
        <f>System_LCI!G74</f>
        <v>1</v>
      </c>
      <c r="H74" s="96">
        <f>System_LCI!H74</f>
        <v>0</v>
      </c>
      <c r="I74" s="96">
        <f>System_LCI!I74</f>
        <v>0</v>
      </c>
      <c r="J74" s="96">
        <f>System_LCI!J74</f>
        <v>0</v>
      </c>
      <c r="K74" s="96">
        <f>System_LCI!K74</f>
        <v>0</v>
      </c>
      <c r="L74" s="96">
        <f>System_LCI!L74</f>
        <v>0</v>
      </c>
      <c r="M74" s="96">
        <f>System_LCI!M74</f>
        <v>0</v>
      </c>
      <c r="N74" s="96">
        <f>System_LCI!N74</f>
        <v>0</v>
      </c>
      <c r="O74" s="96">
        <f>System_LCI!O74</f>
        <v>0</v>
      </c>
      <c r="P74" s="96">
        <f>System_LCI!P74</f>
        <v>0</v>
      </c>
      <c r="Q74" s="96">
        <f>System_LCI!Q74</f>
        <v>0</v>
      </c>
      <c r="R74" s="96">
        <f>System_LCI!S74</f>
        <v>0</v>
      </c>
      <c r="S74" s="96">
        <f>System_LCI!T74</f>
        <v>0</v>
      </c>
      <c r="T74" s="96">
        <f>System_LCI!U74</f>
        <v>0</v>
      </c>
      <c r="U74" s="96"/>
    </row>
    <row r="75" spans="2:21" ht="15" customHeight="1">
      <c r="B75" s="93" t="s">
        <v>379</v>
      </c>
      <c r="C75" s="94" t="str">
        <f>System_LCI!B$8</f>
        <v>System 1</v>
      </c>
      <c r="D75" s="95">
        <f>System_LCI!C75</f>
        <v>0</v>
      </c>
      <c r="E75" s="97" t="s">
        <v>382</v>
      </c>
      <c r="F75" s="96">
        <f>System_LCI!F75</f>
        <v>0</v>
      </c>
      <c r="G75" s="96">
        <f>System_LCI!G75</f>
        <v>1</v>
      </c>
      <c r="H75" s="96">
        <f>System_LCI!H75</f>
        <v>0</v>
      </c>
      <c r="I75" s="96">
        <f>System_LCI!I75</f>
        <v>0</v>
      </c>
      <c r="J75" s="96">
        <f>System_LCI!J75</f>
        <v>0</v>
      </c>
      <c r="K75" s="96">
        <f>System_LCI!K75</f>
        <v>0</v>
      </c>
      <c r="L75" s="96">
        <f>System_LCI!L75</f>
        <v>0</v>
      </c>
      <c r="M75" s="96">
        <f>System_LCI!M75</f>
        <v>0</v>
      </c>
      <c r="N75" s="96">
        <f>System_LCI!N75</f>
        <v>0</v>
      </c>
      <c r="O75" s="96">
        <f>System_LCI!O75</f>
        <v>0</v>
      </c>
      <c r="P75" s="96">
        <f>System_LCI!P75</f>
        <v>0</v>
      </c>
      <c r="Q75" s="96">
        <f>System_LCI!Q75</f>
        <v>0</v>
      </c>
      <c r="R75" s="96">
        <f>System_LCI!S75</f>
        <v>0</v>
      </c>
      <c r="S75" s="96">
        <f>System_LCI!T75</f>
        <v>0</v>
      </c>
      <c r="T75" s="96">
        <f>System_LCI!U75</f>
        <v>0</v>
      </c>
      <c r="U75" s="96"/>
    </row>
    <row r="76" spans="2:21" ht="15" customHeight="1">
      <c r="B76" s="93" t="s">
        <v>379</v>
      </c>
      <c r="C76" s="94" t="str">
        <f>System_LCI!B$8</f>
        <v>System 1</v>
      </c>
      <c r="D76" s="95">
        <f>System_LCI!C76</f>
        <v>0</v>
      </c>
      <c r="E76" s="97" t="s">
        <v>384</v>
      </c>
      <c r="F76" s="96">
        <f>System_LCI!F76</f>
        <v>0</v>
      </c>
      <c r="G76" s="96">
        <f>System_LCI!G76</f>
        <v>1</v>
      </c>
      <c r="H76" s="96">
        <f>System_LCI!H76</f>
        <v>0</v>
      </c>
      <c r="I76" s="96">
        <f>System_LCI!I76</f>
        <v>0</v>
      </c>
      <c r="J76" s="96">
        <f>System_LCI!J76</f>
        <v>0</v>
      </c>
      <c r="K76" s="96">
        <f>System_LCI!K76</f>
        <v>0</v>
      </c>
      <c r="L76" s="96">
        <f>System_LCI!L76</f>
        <v>0</v>
      </c>
      <c r="M76" s="96">
        <f>System_LCI!M76</f>
        <v>0</v>
      </c>
      <c r="N76" s="96">
        <f>System_LCI!N76</f>
        <v>0</v>
      </c>
      <c r="O76" s="96">
        <f>System_LCI!O76</f>
        <v>0</v>
      </c>
      <c r="P76" s="96">
        <f>System_LCI!P76</f>
        <v>0</v>
      </c>
      <c r="Q76" s="96">
        <f>System_LCI!Q76</f>
        <v>0</v>
      </c>
      <c r="R76" s="96">
        <f>System_LCI!S76</f>
        <v>0</v>
      </c>
      <c r="S76" s="96">
        <f>System_LCI!T76</f>
        <v>0</v>
      </c>
      <c r="T76" s="96">
        <f>System_LCI!U76</f>
        <v>0</v>
      </c>
      <c r="U76" s="96"/>
    </row>
    <row r="77" spans="2:21" ht="15" customHeight="1">
      <c r="B77" s="93" t="s">
        <v>379</v>
      </c>
      <c r="C77" s="94" t="str">
        <f>System_LCI!B$8</f>
        <v>System 1</v>
      </c>
      <c r="D77" s="95">
        <f>System_LCI!C77</f>
        <v>0</v>
      </c>
      <c r="E77" s="97" t="s">
        <v>384</v>
      </c>
      <c r="F77" s="96">
        <f>System_LCI!F77</f>
        <v>0</v>
      </c>
      <c r="G77" s="96">
        <f>System_LCI!G77</f>
        <v>1</v>
      </c>
      <c r="H77" s="96">
        <f>System_LCI!H77</f>
        <v>0</v>
      </c>
      <c r="I77" s="96">
        <f>System_LCI!I77</f>
        <v>0</v>
      </c>
      <c r="J77" s="96">
        <f>System_LCI!J77</f>
        <v>0</v>
      </c>
      <c r="K77" s="96">
        <f>System_LCI!K77</f>
        <v>0</v>
      </c>
      <c r="L77" s="96">
        <f>System_LCI!L77</f>
        <v>0</v>
      </c>
      <c r="M77" s="96">
        <f>System_LCI!M77</f>
        <v>0</v>
      </c>
      <c r="N77" s="96">
        <f>System_LCI!N77</f>
        <v>0</v>
      </c>
      <c r="O77" s="96">
        <f>System_LCI!O77</f>
        <v>0</v>
      </c>
      <c r="P77" s="96">
        <f>System_LCI!P77</f>
        <v>0</v>
      </c>
      <c r="Q77" s="96">
        <f>System_LCI!Q77</f>
        <v>0</v>
      </c>
      <c r="R77" s="96">
        <f>System_LCI!S77</f>
        <v>0</v>
      </c>
      <c r="S77" s="96">
        <f>System_LCI!T77</f>
        <v>0</v>
      </c>
      <c r="T77" s="96">
        <f>System_LCI!U77</f>
        <v>0</v>
      </c>
      <c r="U77" s="96"/>
    </row>
    <row r="78" spans="2:21" ht="15" customHeight="1">
      <c r="B78" s="93" t="s">
        <v>379</v>
      </c>
      <c r="C78" s="94" t="str">
        <f>System_LCI!B$8</f>
        <v>System 1</v>
      </c>
      <c r="D78" s="95">
        <f>System_LCI!C78</f>
        <v>0</v>
      </c>
      <c r="E78" s="97" t="s">
        <v>384</v>
      </c>
      <c r="F78" s="96">
        <f>System_LCI!F78</f>
        <v>0</v>
      </c>
      <c r="G78" s="96">
        <f>System_LCI!G78</f>
        <v>1</v>
      </c>
      <c r="H78" s="96">
        <f>System_LCI!H78</f>
        <v>0</v>
      </c>
      <c r="I78" s="96">
        <f>System_LCI!I78</f>
        <v>0</v>
      </c>
      <c r="J78" s="96">
        <f>System_LCI!J78</f>
        <v>0</v>
      </c>
      <c r="K78" s="96">
        <f>System_LCI!K78</f>
        <v>0</v>
      </c>
      <c r="L78" s="96">
        <f>System_LCI!L78</f>
        <v>0</v>
      </c>
      <c r="M78" s="96">
        <f>System_LCI!M78</f>
        <v>0</v>
      </c>
      <c r="N78" s="96">
        <f>System_LCI!N78</f>
        <v>0</v>
      </c>
      <c r="O78" s="96">
        <f>System_LCI!O78</f>
        <v>0</v>
      </c>
      <c r="P78" s="96">
        <f>System_LCI!P78</f>
        <v>0</v>
      </c>
      <c r="Q78" s="96">
        <f>System_LCI!Q78</f>
        <v>0</v>
      </c>
      <c r="R78" s="96">
        <f>System_LCI!S78</f>
        <v>0</v>
      </c>
      <c r="S78" s="96">
        <f>System_LCI!T78</f>
        <v>0</v>
      </c>
      <c r="T78" s="96">
        <f>System_LCI!U78</f>
        <v>0</v>
      </c>
      <c r="U78" s="96"/>
    </row>
    <row r="79" spans="2:21" ht="15" customHeight="1">
      <c r="B79" s="93" t="s">
        <v>379</v>
      </c>
      <c r="C79" s="94" t="str">
        <f>System_LCI!B$8</f>
        <v>System 1</v>
      </c>
      <c r="D79" s="95">
        <f>System_LCI!C79</f>
        <v>0</v>
      </c>
      <c r="E79" s="97" t="s">
        <v>380</v>
      </c>
      <c r="F79" s="96">
        <f>System_LCI!F79</f>
        <v>0</v>
      </c>
      <c r="G79" s="96">
        <f>System_LCI!G79</f>
        <v>1</v>
      </c>
      <c r="H79" s="96">
        <f>System_LCI!H79</f>
        <v>0</v>
      </c>
      <c r="I79" s="96">
        <f>System_LCI!I79</f>
        <v>0</v>
      </c>
      <c r="J79" s="96">
        <f>System_LCI!J79</f>
        <v>0</v>
      </c>
      <c r="K79" s="96">
        <f>System_LCI!K79</f>
        <v>0</v>
      </c>
      <c r="L79" s="96">
        <f>System_LCI!L79</f>
        <v>0</v>
      </c>
      <c r="M79" s="96">
        <f>System_LCI!M79</f>
        <v>0</v>
      </c>
      <c r="N79" s="96">
        <f>System_LCI!N79</f>
        <v>0</v>
      </c>
      <c r="O79" s="96">
        <f>System_LCI!O79</f>
        <v>0</v>
      </c>
      <c r="P79" s="96">
        <f>System_LCI!P79</f>
        <v>0</v>
      </c>
      <c r="Q79" s="96">
        <f>System_LCI!Q79</f>
        <v>0</v>
      </c>
      <c r="R79" s="96">
        <f>System_LCI!S79</f>
        <v>0</v>
      </c>
      <c r="S79" s="96">
        <f>System_LCI!T79</f>
        <v>0</v>
      </c>
      <c r="T79" s="96">
        <f>System_LCI!U79</f>
        <v>0</v>
      </c>
      <c r="U79" s="96"/>
    </row>
    <row r="80" spans="2:21" ht="15" customHeight="1">
      <c r="B80" s="93" t="s">
        <v>379</v>
      </c>
      <c r="C80" s="94" t="str">
        <f>System_LCI!B$8</f>
        <v>System 1</v>
      </c>
      <c r="D80" s="95">
        <f>System_LCI!C80</f>
        <v>0</v>
      </c>
      <c r="E80" s="97" t="s">
        <v>380</v>
      </c>
      <c r="F80" s="96">
        <f>System_LCI!F80</f>
        <v>0</v>
      </c>
      <c r="G80" s="96">
        <f>System_LCI!G80</f>
        <v>1</v>
      </c>
      <c r="H80" s="96">
        <f>System_LCI!H80</f>
        <v>0</v>
      </c>
      <c r="I80" s="96">
        <f>System_LCI!I80</f>
        <v>0</v>
      </c>
      <c r="J80" s="96">
        <f>System_LCI!J80</f>
        <v>0</v>
      </c>
      <c r="K80" s="96">
        <f>System_LCI!K80</f>
        <v>0</v>
      </c>
      <c r="L80" s="96">
        <f>System_LCI!L80</f>
        <v>0</v>
      </c>
      <c r="M80" s="96">
        <f>System_LCI!M80</f>
        <v>0</v>
      </c>
      <c r="N80" s="96">
        <f>System_LCI!N80</f>
        <v>0</v>
      </c>
      <c r="O80" s="96">
        <f>System_LCI!O80</f>
        <v>0</v>
      </c>
      <c r="P80" s="96">
        <f>System_LCI!P80</f>
        <v>0</v>
      </c>
      <c r="Q80" s="96">
        <f>System_LCI!Q80</f>
        <v>0</v>
      </c>
      <c r="R80" s="96">
        <f>System_LCI!S80</f>
        <v>0</v>
      </c>
      <c r="S80" s="96">
        <f>System_LCI!T80</f>
        <v>0</v>
      </c>
      <c r="T80" s="96">
        <f>System_LCI!U80</f>
        <v>0</v>
      </c>
      <c r="U80" s="96"/>
    </row>
    <row r="81" spans="2:21" ht="15" customHeight="1">
      <c r="B81" s="93" t="s">
        <v>379</v>
      </c>
      <c r="C81" s="94" t="str">
        <f>System_LCI!B$8</f>
        <v>System 1</v>
      </c>
      <c r="D81" s="95">
        <f>System_LCI!C81</f>
        <v>0</v>
      </c>
      <c r="E81" s="97" t="s">
        <v>380</v>
      </c>
      <c r="F81" s="96">
        <f>System_LCI!F81</f>
        <v>0</v>
      </c>
      <c r="G81" s="96">
        <f>System_LCI!G81</f>
        <v>1</v>
      </c>
      <c r="H81" s="96">
        <f>System_LCI!H81</f>
        <v>0</v>
      </c>
      <c r="I81" s="96">
        <f>System_LCI!I81</f>
        <v>0</v>
      </c>
      <c r="J81" s="96">
        <f>System_LCI!J81</f>
        <v>0</v>
      </c>
      <c r="K81" s="96">
        <f>System_LCI!K81</f>
        <v>0</v>
      </c>
      <c r="L81" s="96">
        <f>System_LCI!L81</f>
        <v>0</v>
      </c>
      <c r="M81" s="96">
        <f>System_LCI!M81</f>
        <v>0</v>
      </c>
      <c r="N81" s="96">
        <f>System_LCI!N81</f>
        <v>0</v>
      </c>
      <c r="O81" s="96">
        <f>System_LCI!O81</f>
        <v>0</v>
      </c>
      <c r="P81" s="96">
        <f>System_LCI!P81</f>
        <v>0</v>
      </c>
      <c r="Q81" s="96">
        <f>System_LCI!Q81</f>
        <v>0</v>
      </c>
      <c r="R81" s="96">
        <f>System_LCI!S81</f>
        <v>0</v>
      </c>
      <c r="S81" s="96">
        <f>System_LCI!T81</f>
        <v>0</v>
      </c>
      <c r="T81" s="96">
        <f>System_LCI!U81</f>
        <v>0</v>
      </c>
      <c r="U81" s="96"/>
    </row>
    <row r="82" spans="2:21" ht="15" customHeight="1">
      <c r="B82" s="93" t="s">
        <v>379</v>
      </c>
      <c r="C82" s="94" t="str">
        <f>System_LCI!B$8</f>
        <v>System 1</v>
      </c>
      <c r="D82" s="95">
        <f>System_LCI!C82</f>
        <v>0</v>
      </c>
      <c r="E82" s="97" t="s">
        <v>381</v>
      </c>
      <c r="F82" s="96">
        <f>System_LCI!F82</f>
        <v>0</v>
      </c>
      <c r="G82" s="96">
        <f>System_LCI!G82</f>
        <v>1</v>
      </c>
      <c r="H82" s="96">
        <f>System_LCI!H82</f>
        <v>0</v>
      </c>
      <c r="I82" s="96">
        <f>System_LCI!I82</f>
        <v>0</v>
      </c>
      <c r="J82" s="96">
        <f>System_LCI!J82</f>
        <v>0</v>
      </c>
      <c r="K82" s="96">
        <f>System_LCI!K82</f>
        <v>0</v>
      </c>
      <c r="L82" s="96">
        <f>System_LCI!L82</f>
        <v>0</v>
      </c>
      <c r="M82" s="96">
        <f>System_LCI!M82</f>
        <v>0</v>
      </c>
      <c r="N82" s="96">
        <f>System_LCI!N82</f>
        <v>0</v>
      </c>
      <c r="O82" s="96">
        <f>System_LCI!O82</f>
        <v>0</v>
      </c>
      <c r="P82" s="96">
        <f>System_LCI!P82</f>
        <v>0</v>
      </c>
      <c r="Q82" s="96">
        <f>System_LCI!Q82</f>
        <v>0</v>
      </c>
      <c r="R82" s="96">
        <f>System_LCI!S82</f>
        <v>0</v>
      </c>
      <c r="S82" s="96">
        <f>System_LCI!T82</f>
        <v>0</v>
      </c>
      <c r="T82" s="96">
        <f>System_LCI!U82</f>
        <v>0</v>
      </c>
      <c r="U82" s="96"/>
    </row>
    <row r="83" spans="2:21" ht="15" customHeight="1">
      <c r="B83" s="93" t="s">
        <v>379</v>
      </c>
      <c r="C83" s="94" t="str">
        <f>System_LCI!B$8</f>
        <v>System 1</v>
      </c>
      <c r="D83" s="95">
        <f>System_LCI!C83</f>
        <v>0</v>
      </c>
      <c r="E83" s="97" t="s">
        <v>381</v>
      </c>
      <c r="F83" s="96">
        <f>System_LCI!F83</f>
        <v>0</v>
      </c>
      <c r="G83" s="96">
        <f>System_LCI!G83</f>
        <v>1</v>
      </c>
      <c r="H83" s="96">
        <f>System_LCI!H83</f>
        <v>0</v>
      </c>
      <c r="I83" s="96">
        <f>System_LCI!I83</f>
        <v>0</v>
      </c>
      <c r="J83" s="96">
        <f>System_LCI!J83</f>
        <v>0</v>
      </c>
      <c r="K83" s="96">
        <f>System_LCI!K83</f>
        <v>0</v>
      </c>
      <c r="L83" s="96">
        <f>System_LCI!L83</f>
        <v>0</v>
      </c>
      <c r="M83" s="96">
        <f>System_LCI!M83</f>
        <v>0</v>
      </c>
      <c r="N83" s="96">
        <f>System_LCI!N83</f>
        <v>0</v>
      </c>
      <c r="O83" s="96">
        <f>System_LCI!O83</f>
        <v>0</v>
      </c>
      <c r="P83" s="96">
        <f>System_LCI!P83</f>
        <v>0</v>
      </c>
      <c r="Q83" s="96">
        <f>System_LCI!Q83</f>
        <v>0</v>
      </c>
      <c r="R83" s="96">
        <f>System_LCI!S83</f>
        <v>0</v>
      </c>
      <c r="S83" s="96">
        <f>System_LCI!T83</f>
        <v>0</v>
      </c>
      <c r="T83" s="96">
        <f>System_LCI!U83</f>
        <v>0</v>
      </c>
      <c r="U83" s="96"/>
    </row>
    <row r="84" spans="2:21" ht="15" customHeight="1">
      <c r="B84" s="93" t="s">
        <v>379</v>
      </c>
      <c r="C84" s="94" t="str">
        <f>System_LCI!B$8</f>
        <v>System 1</v>
      </c>
      <c r="D84" s="95">
        <f>System_LCI!C84</f>
        <v>0</v>
      </c>
      <c r="E84" s="97" t="s">
        <v>382</v>
      </c>
      <c r="F84" s="96">
        <f>System_LCI!F84</f>
        <v>0</v>
      </c>
      <c r="G84" s="96">
        <f>System_LCI!G84</f>
        <v>1</v>
      </c>
      <c r="H84" s="96">
        <f>System_LCI!H84</f>
        <v>0</v>
      </c>
      <c r="I84" s="96">
        <f>System_LCI!I84</f>
        <v>0</v>
      </c>
      <c r="J84" s="96">
        <f>System_LCI!J84</f>
        <v>0</v>
      </c>
      <c r="K84" s="96">
        <f>System_LCI!K84</f>
        <v>0</v>
      </c>
      <c r="L84" s="96">
        <f>System_LCI!L84</f>
        <v>0</v>
      </c>
      <c r="M84" s="96">
        <f>System_LCI!M84</f>
        <v>0</v>
      </c>
      <c r="N84" s="96">
        <f>System_LCI!N84</f>
        <v>0</v>
      </c>
      <c r="O84" s="96">
        <f>System_LCI!O84</f>
        <v>0</v>
      </c>
      <c r="P84" s="96">
        <f>System_LCI!P84</f>
        <v>0</v>
      </c>
      <c r="Q84" s="96">
        <f>System_LCI!Q84</f>
        <v>0</v>
      </c>
      <c r="R84" s="96">
        <f>System_LCI!S84</f>
        <v>0</v>
      </c>
      <c r="S84" s="96">
        <f>System_LCI!T84</f>
        <v>0</v>
      </c>
      <c r="T84" s="96">
        <f>System_LCI!U84</f>
        <v>0</v>
      </c>
      <c r="U84" s="96"/>
    </row>
    <row r="85" spans="2:21" ht="15" customHeight="1">
      <c r="B85" s="93" t="s">
        <v>379</v>
      </c>
      <c r="C85" s="94" t="str">
        <f>System_LCI!B$8</f>
        <v>System 1</v>
      </c>
      <c r="D85" s="95">
        <f>System_LCI!C85</f>
        <v>0</v>
      </c>
      <c r="E85" s="97" t="s">
        <v>385</v>
      </c>
      <c r="F85" s="96">
        <f>System_LCI!F85</f>
        <v>0</v>
      </c>
      <c r="G85" s="96">
        <f>System_LCI!G85</f>
        <v>1</v>
      </c>
      <c r="H85" s="96">
        <f>System_LCI!H85</f>
        <v>0</v>
      </c>
      <c r="I85" s="96">
        <f>System_LCI!I85</f>
        <v>0</v>
      </c>
      <c r="J85" s="96">
        <f>System_LCI!J85</f>
        <v>0</v>
      </c>
      <c r="K85" s="96">
        <f>System_LCI!K85</f>
        <v>0</v>
      </c>
      <c r="L85" s="96">
        <f>System_LCI!L85</f>
        <v>0</v>
      </c>
      <c r="M85" s="96">
        <f>System_LCI!M85</f>
        <v>0</v>
      </c>
      <c r="N85" s="96">
        <f>System_LCI!N85</f>
        <v>0</v>
      </c>
      <c r="O85" s="96">
        <f>System_LCI!O85</f>
        <v>0</v>
      </c>
      <c r="P85" s="96">
        <f>System_LCI!P85</f>
        <v>0</v>
      </c>
      <c r="Q85" s="96">
        <f>System_LCI!Q85</f>
        <v>0</v>
      </c>
      <c r="R85" s="96">
        <f>System_LCI!S85</f>
        <v>0</v>
      </c>
      <c r="S85" s="96">
        <f>System_LCI!T85</f>
        <v>0</v>
      </c>
      <c r="T85" s="96">
        <f>System_LCI!U85</f>
        <v>0</v>
      </c>
      <c r="U85" s="96"/>
    </row>
    <row r="86" spans="2:21" ht="15" customHeight="1">
      <c r="B86" s="93" t="s">
        <v>379</v>
      </c>
      <c r="C86" s="94" t="str">
        <f>System_LCI!B$8</f>
        <v>System 1</v>
      </c>
      <c r="D86" s="95">
        <f>System_LCI!C86</f>
        <v>0</v>
      </c>
      <c r="E86" s="97" t="s">
        <v>384</v>
      </c>
      <c r="F86" s="96">
        <f>System_LCI!F86</f>
        <v>0</v>
      </c>
      <c r="G86" s="96">
        <f>System_LCI!G86</f>
        <v>1</v>
      </c>
      <c r="H86" s="96">
        <f>System_LCI!H86</f>
        <v>0</v>
      </c>
      <c r="I86" s="96">
        <f>System_LCI!I86</f>
        <v>0</v>
      </c>
      <c r="J86" s="96">
        <f>System_LCI!J86</f>
        <v>0</v>
      </c>
      <c r="K86" s="96">
        <f>System_LCI!K86</f>
        <v>0</v>
      </c>
      <c r="L86" s="96">
        <f>System_LCI!L86</f>
        <v>0</v>
      </c>
      <c r="M86" s="96">
        <f>System_LCI!M86</f>
        <v>0</v>
      </c>
      <c r="N86" s="96">
        <f>System_LCI!N86</f>
        <v>0</v>
      </c>
      <c r="O86" s="96">
        <f>System_LCI!O86</f>
        <v>0</v>
      </c>
      <c r="P86" s="96">
        <f>System_LCI!P86</f>
        <v>0</v>
      </c>
      <c r="Q86" s="96">
        <f>System_LCI!Q86</f>
        <v>0</v>
      </c>
      <c r="R86" s="96">
        <f>System_LCI!S86</f>
        <v>0</v>
      </c>
      <c r="S86" s="96">
        <f>System_LCI!T86</f>
        <v>0</v>
      </c>
      <c r="T86" s="96">
        <f>System_LCI!U86</f>
        <v>0</v>
      </c>
      <c r="U86" s="96"/>
    </row>
    <row r="87" spans="2:21" ht="15" customHeight="1">
      <c r="B87" s="93" t="s">
        <v>379</v>
      </c>
      <c r="C87" s="94" t="str">
        <f>System_LCI!B$8</f>
        <v>System 1</v>
      </c>
      <c r="D87" s="95">
        <f>System_LCI!C87</f>
        <v>0</v>
      </c>
      <c r="E87" s="97" t="s">
        <v>384</v>
      </c>
      <c r="F87" s="96">
        <f>System_LCI!F87</f>
        <v>0</v>
      </c>
      <c r="G87" s="96">
        <f>System_LCI!G87</f>
        <v>1</v>
      </c>
      <c r="H87" s="96">
        <f>System_LCI!H87</f>
        <v>0</v>
      </c>
      <c r="I87" s="96">
        <f>System_LCI!I87</f>
        <v>0</v>
      </c>
      <c r="J87" s="96">
        <f>System_LCI!J87</f>
        <v>0</v>
      </c>
      <c r="K87" s="96">
        <f>System_LCI!K87</f>
        <v>0</v>
      </c>
      <c r="L87" s="96">
        <f>System_LCI!L87</f>
        <v>0</v>
      </c>
      <c r="M87" s="96">
        <f>System_LCI!M87</f>
        <v>0</v>
      </c>
      <c r="N87" s="96">
        <f>System_LCI!N87</f>
        <v>0</v>
      </c>
      <c r="O87" s="96">
        <f>System_LCI!O87</f>
        <v>0</v>
      </c>
      <c r="P87" s="96">
        <f>System_LCI!P87</f>
        <v>0</v>
      </c>
      <c r="Q87" s="96">
        <f>System_LCI!Q87</f>
        <v>0</v>
      </c>
      <c r="R87" s="96">
        <f>System_LCI!S87</f>
        <v>0</v>
      </c>
      <c r="S87" s="96">
        <f>System_LCI!T87</f>
        <v>0</v>
      </c>
      <c r="T87" s="96">
        <f>System_LCI!U87</f>
        <v>0</v>
      </c>
      <c r="U87" s="96"/>
    </row>
    <row r="88" spans="2:21" ht="15" customHeight="1">
      <c r="B88" s="93" t="s">
        <v>379</v>
      </c>
      <c r="C88" s="94" t="str">
        <f>System_LCI!B$8</f>
        <v>System 1</v>
      </c>
      <c r="D88" s="95">
        <f>System_LCI!C88</f>
        <v>0</v>
      </c>
      <c r="E88" s="97" t="s">
        <v>384</v>
      </c>
      <c r="F88" s="96">
        <f>System_LCI!F88</f>
        <v>0</v>
      </c>
      <c r="G88" s="96">
        <f>System_LCI!G88</f>
        <v>1</v>
      </c>
      <c r="H88" s="96">
        <f>System_LCI!H88</f>
        <v>0</v>
      </c>
      <c r="I88" s="96">
        <f>System_LCI!I88</f>
        <v>0</v>
      </c>
      <c r="J88" s="96">
        <f>System_LCI!J88</f>
        <v>0</v>
      </c>
      <c r="K88" s="96">
        <f>System_LCI!K88</f>
        <v>0</v>
      </c>
      <c r="L88" s="96">
        <f>System_LCI!L88</f>
        <v>0</v>
      </c>
      <c r="M88" s="96">
        <f>System_LCI!M88</f>
        <v>0</v>
      </c>
      <c r="N88" s="96">
        <f>System_LCI!N88</f>
        <v>0</v>
      </c>
      <c r="O88" s="96">
        <f>System_LCI!O88</f>
        <v>0</v>
      </c>
      <c r="P88" s="96">
        <f>System_LCI!P88</f>
        <v>0</v>
      </c>
      <c r="Q88" s="96">
        <f>System_LCI!Q88</f>
        <v>0</v>
      </c>
      <c r="R88" s="96">
        <f>System_LCI!S88</f>
        <v>0</v>
      </c>
      <c r="S88" s="96">
        <f>System_LCI!T88</f>
        <v>0</v>
      </c>
      <c r="T88" s="96">
        <f>System_LCI!U88</f>
        <v>0</v>
      </c>
      <c r="U88" s="96"/>
    </row>
    <row r="89" spans="2:21" ht="15" customHeight="1">
      <c r="B89" s="93" t="s">
        <v>379</v>
      </c>
      <c r="C89" s="94" t="str">
        <f>System_LCI!B$8</f>
        <v>System 1</v>
      </c>
      <c r="D89" s="95">
        <f>System_LCI!C89</f>
        <v>0</v>
      </c>
      <c r="E89" s="97" t="s">
        <v>384</v>
      </c>
      <c r="F89" s="96">
        <f>System_LCI!F89</f>
        <v>0</v>
      </c>
      <c r="G89" s="96">
        <f>System_LCI!G89</f>
        <v>1</v>
      </c>
      <c r="H89" s="96">
        <f>System_LCI!H89</f>
        <v>0</v>
      </c>
      <c r="I89" s="96">
        <f>System_LCI!I89</f>
        <v>0</v>
      </c>
      <c r="J89" s="96">
        <f>System_LCI!J89</f>
        <v>0</v>
      </c>
      <c r="K89" s="96">
        <f>System_LCI!K89</f>
        <v>0</v>
      </c>
      <c r="L89" s="96">
        <f>System_LCI!L89</f>
        <v>0</v>
      </c>
      <c r="M89" s="96">
        <f>System_LCI!M89</f>
        <v>0</v>
      </c>
      <c r="N89" s="96">
        <f>System_LCI!N89</f>
        <v>0</v>
      </c>
      <c r="O89" s="96">
        <f>System_LCI!O89</f>
        <v>0</v>
      </c>
      <c r="P89" s="96">
        <f>System_LCI!P89</f>
        <v>0</v>
      </c>
      <c r="Q89" s="96">
        <f>System_LCI!Q89</f>
        <v>0</v>
      </c>
      <c r="R89" s="96">
        <f>System_LCI!S89</f>
        <v>0</v>
      </c>
      <c r="S89" s="96">
        <f>System_LCI!T89</f>
        <v>0</v>
      </c>
      <c r="T89" s="96">
        <f>System_LCI!U89</f>
        <v>0</v>
      </c>
      <c r="U89" s="96"/>
    </row>
    <row r="90" spans="2:21" ht="15" customHeight="1">
      <c r="B90" s="93" t="s">
        <v>386</v>
      </c>
      <c r="C90" s="94" t="str">
        <f>System_LCI!B$8</f>
        <v>System 1</v>
      </c>
      <c r="D90" s="95">
        <f>System_LCI!C90</f>
        <v>0</v>
      </c>
      <c r="E90" s="97" t="s">
        <v>384</v>
      </c>
      <c r="F90" s="96">
        <f>System_LCI!F90</f>
        <v>0</v>
      </c>
      <c r="G90" s="96">
        <f>System_LCI!G90</f>
        <v>1</v>
      </c>
      <c r="H90" s="96">
        <f>System_LCI!H90</f>
        <v>0</v>
      </c>
      <c r="I90" s="96">
        <f>System_LCI!I90</f>
        <v>0</v>
      </c>
      <c r="J90" s="96">
        <f>System_LCI!J90</f>
        <v>0</v>
      </c>
      <c r="K90" s="96">
        <f>System_LCI!K90</f>
        <v>0</v>
      </c>
      <c r="L90" s="96">
        <f>System_LCI!L90</f>
        <v>0</v>
      </c>
      <c r="M90" s="96">
        <f>System_LCI!M90</f>
        <v>0</v>
      </c>
      <c r="N90" s="96">
        <f>System_LCI!N90</f>
        <v>0</v>
      </c>
      <c r="O90" s="96">
        <f>System_LCI!O90</f>
        <v>0</v>
      </c>
      <c r="P90" s="96">
        <f>System_LCI!P90</f>
        <v>0</v>
      </c>
      <c r="Q90" s="96">
        <f>System_LCI!Q90</f>
        <v>0</v>
      </c>
      <c r="R90" s="96">
        <f>System_LCI!S90</f>
        <v>0</v>
      </c>
      <c r="S90" s="96">
        <f>System_LCI!T90</f>
        <v>0</v>
      </c>
      <c r="T90" s="96">
        <f>System_LCI!U90</f>
        <v>0</v>
      </c>
      <c r="U90" s="96"/>
    </row>
    <row r="91" spans="2:21" ht="15" customHeight="1">
      <c r="B91" s="93" t="s">
        <v>387</v>
      </c>
      <c r="C91" s="94" t="str">
        <f>System_LCI!B$8</f>
        <v>System 1</v>
      </c>
      <c r="D91" s="95">
        <f>System_LCI!C91</f>
        <v>0</v>
      </c>
      <c r="E91" s="97" t="s">
        <v>384</v>
      </c>
      <c r="F91" s="96">
        <f>System_LCI!F91</f>
        <v>0</v>
      </c>
      <c r="G91" s="96">
        <f>System_LCI!G91</f>
        <v>1</v>
      </c>
      <c r="H91" s="96">
        <f>System_LCI!H91</f>
        <v>0</v>
      </c>
      <c r="I91" s="96">
        <f>System_LCI!I91</f>
        <v>0</v>
      </c>
      <c r="J91" s="96">
        <f>System_LCI!J91</f>
        <v>0</v>
      </c>
      <c r="K91" s="96">
        <f>System_LCI!K91</f>
        <v>0</v>
      </c>
      <c r="L91" s="96">
        <f>System_LCI!L91</f>
        <v>0</v>
      </c>
      <c r="M91" s="96">
        <f>System_LCI!M91</f>
        <v>0</v>
      </c>
      <c r="N91" s="96">
        <f>System_LCI!N91</f>
        <v>0</v>
      </c>
      <c r="O91" s="96">
        <f>System_LCI!O91</f>
        <v>0</v>
      </c>
      <c r="P91" s="96">
        <f>System_LCI!P91</f>
        <v>0</v>
      </c>
      <c r="Q91" s="96">
        <f>System_LCI!Q91</f>
        <v>0</v>
      </c>
      <c r="R91" s="96">
        <f>System_LCI!S91</f>
        <v>0</v>
      </c>
      <c r="S91" s="96">
        <f>System_LCI!T91</f>
        <v>0</v>
      </c>
      <c r="T91" s="96">
        <f>System_LCI!U91</f>
        <v>0</v>
      </c>
      <c r="U91" s="96"/>
    </row>
    <row r="92" spans="2:21" ht="15" customHeight="1">
      <c r="B92" s="93" t="s">
        <v>388</v>
      </c>
      <c r="C92" s="94" t="str">
        <f>System_LCI!B$8</f>
        <v>System 1</v>
      </c>
      <c r="D92" s="95">
        <f>System_LCI!C92</f>
        <v>0</v>
      </c>
      <c r="E92" s="97" t="s">
        <v>384</v>
      </c>
      <c r="F92" s="96">
        <f>System_LCI!F92</f>
        <v>0</v>
      </c>
      <c r="G92" s="96">
        <f>System_LCI!G92</f>
        <v>1</v>
      </c>
      <c r="H92" s="96">
        <f>System_LCI!H92</f>
        <v>0</v>
      </c>
      <c r="I92" s="96">
        <f>System_LCI!I92</f>
        <v>0</v>
      </c>
      <c r="J92" s="96">
        <f>System_LCI!J92</f>
        <v>0</v>
      </c>
      <c r="K92" s="96">
        <f>System_LCI!K92</f>
        <v>0</v>
      </c>
      <c r="L92" s="96">
        <f>System_LCI!L92</f>
        <v>0</v>
      </c>
      <c r="M92" s="96">
        <f>System_LCI!M92</f>
        <v>0</v>
      </c>
      <c r="N92" s="96">
        <f>System_LCI!N92</f>
        <v>0</v>
      </c>
      <c r="O92" s="96">
        <f>System_LCI!O92</f>
        <v>0</v>
      </c>
      <c r="P92" s="96">
        <f>System_LCI!P92</f>
        <v>0</v>
      </c>
      <c r="Q92" s="96">
        <f>System_LCI!Q92</f>
        <v>0</v>
      </c>
      <c r="R92" s="96">
        <f>System_LCI!S92</f>
        <v>0</v>
      </c>
      <c r="S92" s="96">
        <f>System_LCI!T92</f>
        <v>0</v>
      </c>
      <c r="T92" s="96">
        <f>System_LCI!U92</f>
        <v>0</v>
      </c>
      <c r="U92" s="96"/>
    </row>
    <row r="93" spans="2:21" ht="15" customHeight="1">
      <c r="B93" s="93" t="s">
        <v>389</v>
      </c>
      <c r="C93" s="94" t="str">
        <f>System_LCI!B$8</f>
        <v>System 1</v>
      </c>
      <c r="D93" s="95">
        <f>System_LCI!C93</f>
        <v>0</v>
      </c>
      <c r="E93" s="97" t="s">
        <v>384</v>
      </c>
      <c r="F93" s="96">
        <f>System_LCI!F93</f>
        <v>0</v>
      </c>
      <c r="G93" s="96">
        <f>System_LCI!G93</f>
        <v>1</v>
      </c>
      <c r="H93" s="96">
        <f>System_LCI!H93</f>
        <v>0</v>
      </c>
      <c r="I93" s="96">
        <f>System_LCI!I93</f>
        <v>0</v>
      </c>
      <c r="J93" s="96">
        <f>System_LCI!J93</f>
        <v>0</v>
      </c>
      <c r="K93" s="96">
        <f>System_LCI!K93</f>
        <v>0</v>
      </c>
      <c r="L93" s="96">
        <f>System_LCI!L93</f>
        <v>0</v>
      </c>
      <c r="M93" s="96">
        <f>System_LCI!M93</f>
        <v>0</v>
      </c>
      <c r="N93" s="96">
        <f>System_LCI!N93</f>
        <v>0</v>
      </c>
      <c r="O93" s="96">
        <f>System_LCI!O93</f>
        <v>0</v>
      </c>
      <c r="P93" s="96">
        <f>System_LCI!P93</f>
        <v>0</v>
      </c>
      <c r="Q93" s="96">
        <f>System_LCI!Q93</f>
        <v>0</v>
      </c>
      <c r="R93" s="96">
        <f>System_LCI!S93</f>
        <v>0</v>
      </c>
      <c r="S93" s="96">
        <f>System_LCI!T93</f>
        <v>0</v>
      </c>
      <c r="T93" s="96">
        <f>System_LCI!U93</f>
        <v>0</v>
      </c>
      <c r="U93" s="96"/>
    </row>
    <row r="94" spans="2:21" ht="15" customHeight="1">
      <c r="B94" s="93" t="s">
        <v>390</v>
      </c>
      <c r="C94" s="94" t="str">
        <f>System_LCI!B$8</f>
        <v>System 1</v>
      </c>
      <c r="D94" s="95">
        <f>System_LCI!C94</f>
        <v>0</v>
      </c>
      <c r="E94" s="97" t="s">
        <v>384</v>
      </c>
      <c r="F94" s="96">
        <f>System_LCI!F94</f>
        <v>0</v>
      </c>
      <c r="G94" s="96">
        <f>System_LCI!G94</f>
        <v>1</v>
      </c>
      <c r="H94" s="96">
        <f>System_LCI!H94</f>
        <v>0</v>
      </c>
      <c r="I94" s="96">
        <f>System_LCI!I94</f>
        <v>0</v>
      </c>
      <c r="J94" s="96">
        <f>System_LCI!J94</f>
        <v>0</v>
      </c>
      <c r="K94" s="96">
        <f>System_LCI!K94</f>
        <v>0</v>
      </c>
      <c r="L94" s="96">
        <f>System_LCI!L94</f>
        <v>0</v>
      </c>
      <c r="M94" s="96">
        <f>System_LCI!M94</f>
        <v>0</v>
      </c>
      <c r="N94" s="96">
        <f>System_LCI!N94</f>
        <v>0</v>
      </c>
      <c r="O94" s="96">
        <f>System_LCI!O94</f>
        <v>0</v>
      </c>
      <c r="P94" s="96">
        <f>System_LCI!P94</f>
        <v>0</v>
      </c>
      <c r="Q94" s="96">
        <f>System_LCI!Q94</f>
        <v>0</v>
      </c>
      <c r="R94" s="96">
        <f>System_LCI!S94</f>
        <v>0</v>
      </c>
      <c r="S94" s="96">
        <f>System_LCI!T94</f>
        <v>0</v>
      </c>
      <c r="T94" s="96">
        <f>System_LCI!U94</f>
        <v>0</v>
      </c>
      <c r="U94" s="96"/>
    </row>
    <row r="95" spans="2:21" ht="15" customHeight="1">
      <c r="B95" s="93" t="s">
        <v>391</v>
      </c>
      <c r="C95" s="94" t="str">
        <f>System_LCI!B$8</f>
        <v>System 1</v>
      </c>
      <c r="D95" s="95">
        <f>System_LCI!C95</f>
        <v>0</v>
      </c>
      <c r="E95" s="97" t="s">
        <v>384</v>
      </c>
      <c r="F95" s="96">
        <f>System_LCI!F95</f>
        <v>0</v>
      </c>
      <c r="G95" s="96">
        <f>System_LCI!G95</f>
        <v>1</v>
      </c>
      <c r="H95" s="96">
        <f>System_LCI!H95</f>
        <v>0</v>
      </c>
      <c r="I95" s="96">
        <f>System_LCI!I95</f>
        <v>0</v>
      </c>
      <c r="J95" s="96">
        <f>System_LCI!J95</f>
        <v>0</v>
      </c>
      <c r="K95" s="96">
        <f>System_LCI!K95</f>
        <v>0</v>
      </c>
      <c r="L95" s="96">
        <f>System_LCI!L95</f>
        <v>0</v>
      </c>
      <c r="M95" s="96">
        <f>System_LCI!M95</f>
        <v>0</v>
      </c>
      <c r="N95" s="96">
        <f>System_LCI!N95</f>
        <v>0</v>
      </c>
      <c r="O95" s="96">
        <f>System_LCI!O95</f>
        <v>0</v>
      </c>
      <c r="P95" s="96">
        <f>System_LCI!P95</f>
        <v>0</v>
      </c>
      <c r="Q95" s="96">
        <f>System_LCI!Q95</f>
        <v>0</v>
      </c>
      <c r="R95" s="96">
        <f>System_LCI!S95</f>
        <v>0</v>
      </c>
      <c r="S95" s="96">
        <f>System_LCI!T95</f>
        <v>0</v>
      </c>
      <c r="T95" s="96">
        <f>System_LCI!U95</f>
        <v>0</v>
      </c>
      <c r="U95" s="96"/>
    </row>
    <row r="96" spans="2:21" ht="15" customHeight="1">
      <c r="B96" s="93" t="s">
        <v>392</v>
      </c>
      <c r="C96" s="94" t="str">
        <f>System_LCI!B$8</f>
        <v>System 1</v>
      </c>
      <c r="D96" s="95">
        <f>System_LCI!C96</f>
        <v>0</v>
      </c>
      <c r="E96" s="97" t="s">
        <v>384</v>
      </c>
      <c r="F96" s="96">
        <f>System_LCI!F96</f>
        <v>0</v>
      </c>
      <c r="G96" s="96">
        <f>System_LCI!G96</f>
        <v>1</v>
      </c>
      <c r="H96" s="96">
        <f>System_LCI!H96</f>
        <v>0</v>
      </c>
      <c r="I96" s="96">
        <f>System_LCI!I96</f>
        <v>0</v>
      </c>
      <c r="J96" s="96">
        <f>System_LCI!J96</f>
        <v>0</v>
      </c>
      <c r="K96" s="96">
        <f>System_LCI!K96</f>
        <v>0</v>
      </c>
      <c r="L96" s="96">
        <f>System_LCI!L96</f>
        <v>0</v>
      </c>
      <c r="M96" s="96">
        <f>System_LCI!M96</f>
        <v>0</v>
      </c>
      <c r="N96" s="96">
        <f>System_LCI!N96</f>
        <v>0</v>
      </c>
      <c r="O96" s="96">
        <f>System_LCI!O96</f>
        <v>0</v>
      </c>
      <c r="P96" s="96">
        <f>System_LCI!P96</f>
        <v>0</v>
      </c>
      <c r="Q96" s="96">
        <f>System_LCI!Q96</f>
        <v>0</v>
      </c>
      <c r="R96" s="96">
        <f>System_LCI!S96</f>
        <v>0</v>
      </c>
      <c r="S96" s="96">
        <f>System_LCI!T96</f>
        <v>0</v>
      </c>
      <c r="T96" s="96">
        <f>System_LCI!U96</f>
        <v>0</v>
      </c>
      <c r="U96" s="96"/>
    </row>
    <row r="97" spans="2:21" ht="15" customHeight="1">
      <c r="B97" s="93" t="s">
        <v>379</v>
      </c>
      <c r="C97" s="94" t="str">
        <f>System_LCI!B$99</f>
        <v>System 2</v>
      </c>
      <c r="D97" s="95" t="str">
        <f>System_LCI!C99</f>
        <v>Sub-subsystem 1</v>
      </c>
      <c r="E97" s="97" t="s">
        <v>380</v>
      </c>
      <c r="F97" s="96">
        <f>System_LCI!F99</f>
        <v>0</v>
      </c>
      <c r="G97" s="96">
        <f>System_LCI!G99</f>
        <v>1</v>
      </c>
      <c r="H97" s="96">
        <f>System_LCI!H99</f>
        <v>0</v>
      </c>
      <c r="I97" s="96">
        <f>System_LCI!I99</f>
        <v>0</v>
      </c>
      <c r="J97" s="96">
        <f>System_LCI!J99</f>
        <v>0</v>
      </c>
      <c r="K97" s="96">
        <f>System_LCI!K99</f>
        <v>0</v>
      </c>
      <c r="L97" s="96">
        <f>System_LCI!L99</f>
        <v>0</v>
      </c>
      <c r="M97" s="96">
        <f>System_LCI!M99</f>
        <v>0</v>
      </c>
      <c r="N97" s="96">
        <f>System_LCI!N99</f>
        <v>0</v>
      </c>
      <c r="O97" s="96">
        <f>System_LCI!O99</f>
        <v>0</v>
      </c>
      <c r="P97" s="96">
        <f>System_LCI!P99</f>
        <v>0</v>
      </c>
      <c r="Q97" s="96">
        <f>System_LCI!Q99</f>
        <v>0</v>
      </c>
      <c r="R97" s="96">
        <f>System_LCI!S99</f>
        <v>0</v>
      </c>
      <c r="S97" s="96">
        <f>System_LCI!T97</f>
        <v>0</v>
      </c>
      <c r="T97" s="96">
        <f>System_LCI!U99</f>
        <v>0</v>
      </c>
      <c r="U97" s="96"/>
    </row>
    <row r="98" spans="2:21" ht="15" customHeight="1">
      <c r="B98" s="93" t="s">
        <v>379</v>
      </c>
      <c r="C98" s="94" t="str">
        <f>System_LCI!B$99</f>
        <v>System 2</v>
      </c>
      <c r="D98" s="95">
        <f>System_LCI!C100</f>
        <v>0</v>
      </c>
      <c r="E98" s="97" t="s">
        <v>380</v>
      </c>
      <c r="F98" s="96">
        <f>System_LCI!F100</f>
        <v>0</v>
      </c>
      <c r="G98" s="96">
        <f>System_LCI!G100</f>
        <v>1</v>
      </c>
      <c r="H98" s="96">
        <f>System_LCI!H100</f>
        <v>0</v>
      </c>
      <c r="I98" s="96">
        <f>System_LCI!I100</f>
        <v>0</v>
      </c>
      <c r="J98" s="96">
        <f>System_LCI!J100</f>
        <v>0</v>
      </c>
      <c r="K98" s="96">
        <f>System_LCI!K100</f>
        <v>0</v>
      </c>
      <c r="L98" s="96">
        <f>System_LCI!L100</f>
        <v>0</v>
      </c>
      <c r="M98" s="96">
        <f>System_LCI!M100</f>
        <v>0</v>
      </c>
      <c r="N98" s="96">
        <f>System_LCI!N100</f>
        <v>0</v>
      </c>
      <c r="O98" s="96">
        <f>System_LCI!O100</f>
        <v>0</v>
      </c>
      <c r="P98" s="96">
        <f>System_LCI!P100</f>
        <v>0</v>
      </c>
      <c r="Q98" s="96">
        <f>System_LCI!Q100</f>
        <v>0</v>
      </c>
      <c r="R98" s="96">
        <f>System_LCI!S100</f>
        <v>0</v>
      </c>
      <c r="S98" s="96">
        <f>System_LCI!T98</f>
        <v>0</v>
      </c>
      <c r="T98" s="96">
        <f>System_LCI!U100</f>
        <v>0</v>
      </c>
      <c r="U98" s="96"/>
    </row>
    <row r="99" spans="2:21" ht="15" customHeight="1">
      <c r="B99" s="93" t="s">
        <v>379</v>
      </c>
      <c r="C99" s="94" t="str">
        <f>System_LCI!B$99</f>
        <v>System 2</v>
      </c>
      <c r="D99" s="95">
        <f>System_LCI!C101</f>
        <v>0</v>
      </c>
      <c r="E99" s="97" t="s">
        <v>380</v>
      </c>
      <c r="F99" s="96">
        <f>System_LCI!F101</f>
        <v>0</v>
      </c>
      <c r="G99" s="96">
        <f>System_LCI!G101</f>
        <v>1</v>
      </c>
      <c r="H99" s="96">
        <f>System_LCI!H101</f>
        <v>0</v>
      </c>
      <c r="I99" s="96">
        <f>System_LCI!I101</f>
        <v>0</v>
      </c>
      <c r="J99" s="96">
        <f>System_LCI!J101</f>
        <v>0</v>
      </c>
      <c r="K99" s="96">
        <f>System_LCI!K101</f>
        <v>0</v>
      </c>
      <c r="L99" s="96">
        <f>System_LCI!L101</f>
        <v>0</v>
      </c>
      <c r="M99" s="96">
        <f>System_LCI!M101</f>
        <v>0</v>
      </c>
      <c r="N99" s="96">
        <f>System_LCI!N101</f>
        <v>0</v>
      </c>
      <c r="O99" s="96">
        <f>System_LCI!O101</f>
        <v>0</v>
      </c>
      <c r="P99" s="96">
        <f>System_LCI!P101</f>
        <v>0</v>
      </c>
      <c r="Q99" s="96">
        <f>System_LCI!Q101</f>
        <v>0</v>
      </c>
      <c r="R99" s="96">
        <f>System_LCI!S101</f>
        <v>0</v>
      </c>
      <c r="S99" s="96">
        <f>System_LCI!T99</f>
        <v>0</v>
      </c>
      <c r="T99" s="96">
        <f>System_LCI!U101</f>
        <v>0</v>
      </c>
      <c r="U99" s="96"/>
    </row>
    <row r="100" spans="2:21" ht="15" customHeight="1">
      <c r="B100" s="93" t="s">
        <v>379</v>
      </c>
      <c r="C100" s="94" t="str">
        <f>System_LCI!B$99</f>
        <v>System 2</v>
      </c>
      <c r="D100" s="95">
        <f>System_LCI!C102</f>
        <v>0</v>
      </c>
      <c r="E100" s="97" t="s">
        <v>380</v>
      </c>
      <c r="F100" s="96">
        <f>System_LCI!F102</f>
        <v>0</v>
      </c>
      <c r="G100" s="96">
        <f>System_LCI!G102</f>
        <v>1</v>
      </c>
      <c r="H100" s="96">
        <f>System_LCI!H102</f>
        <v>0</v>
      </c>
      <c r="I100" s="96">
        <f>System_LCI!I102</f>
        <v>0</v>
      </c>
      <c r="J100" s="96">
        <f>System_LCI!J102</f>
        <v>0</v>
      </c>
      <c r="K100" s="96">
        <f>System_LCI!K102</f>
        <v>0</v>
      </c>
      <c r="L100" s="96">
        <f>System_LCI!L102</f>
        <v>0</v>
      </c>
      <c r="M100" s="96">
        <f>System_LCI!M102</f>
        <v>0</v>
      </c>
      <c r="N100" s="96">
        <f>System_LCI!N102</f>
        <v>0</v>
      </c>
      <c r="O100" s="96">
        <f>System_LCI!O102</f>
        <v>0</v>
      </c>
      <c r="P100" s="96">
        <f>System_LCI!P102</f>
        <v>0</v>
      </c>
      <c r="Q100" s="96">
        <f>System_LCI!Q102</f>
        <v>0</v>
      </c>
      <c r="R100" s="96">
        <f>System_LCI!S102</f>
        <v>0</v>
      </c>
      <c r="S100" s="96">
        <f>System_LCI!T100</f>
        <v>0</v>
      </c>
      <c r="T100" s="96">
        <f>System_LCI!U102</f>
        <v>0</v>
      </c>
      <c r="U100" s="96"/>
    </row>
    <row r="101" spans="2:21" ht="15" customHeight="1">
      <c r="B101" s="93" t="s">
        <v>379</v>
      </c>
      <c r="C101" s="94" t="str">
        <f>System_LCI!B$99</f>
        <v>System 2</v>
      </c>
      <c r="D101" s="95">
        <f>System_LCI!C103</f>
        <v>0</v>
      </c>
      <c r="E101" s="97" t="s">
        <v>380</v>
      </c>
      <c r="F101" s="96">
        <f>System_LCI!F103</f>
        <v>0</v>
      </c>
      <c r="G101" s="96">
        <f>System_LCI!G103</f>
        <v>1</v>
      </c>
      <c r="H101" s="96">
        <f>System_LCI!H103</f>
        <v>0</v>
      </c>
      <c r="I101" s="96">
        <f>System_LCI!I103</f>
        <v>0</v>
      </c>
      <c r="J101" s="96">
        <f>System_LCI!J103</f>
        <v>0</v>
      </c>
      <c r="K101" s="96">
        <f>System_LCI!K103</f>
        <v>0</v>
      </c>
      <c r="L101" s="96">
        <f>System_LCI!L103</f>
        <v>0</v>
      </c>
      <c r="M101" s="96">
        <f>System_LCI!M103</f>
        <v>0</v>
      </c>
      <c r="N101" s="96">
        <f>System_LCI!N103</f>
        <v>0</v>
      </c>
      <c r="O101" s="96">
        <f>System_LCI!O103</f>
        <v>0</v>
      </c>
      <c r="P101" s="96">
        <f>System_LCI!P103</f>
        <v>0</v>
      </c>
      <c r="Q101" s="96">
        <f>System_LCI!Q103</f>
        <v>0</v>
      </c>
      <c r="R101" s="96">
        <f>System_LCI!S103</f>
        <v>0</v>
      </c>
      <c r="S101" s="96">
        <f>System_LCI!T101</f>
        <v>0</v>
      </c>
      <c r="T101" s="96">
        <f>System_LCI!U103</f>
        <v>0</v>
      </c>
      <c r="U101" s="96"/>
    </row>
    <row r="102" spans="2:21" ht="15" customHeight="1">
      <c r="B102" s="93" t="s">
        <v>379</v>
      </c>
      <c r="C102" s="94" t="str">
        <f>System_LCI!B$99</f>
        <v>System 2</v>
      </c>
      <c r="D102" s="95">
        <f>System_LCI!C104</f>
        <v>0</v>
      </c>
      <c r="E102" s="97" t="s">
        <v>380</v>
      </c>
      <c r="F102" s="96">
        <f>System_LCI!F104</f>
        <v>0</v>
      </c>
      <c r="G102" s="96">
        <f>System_LCI!G104</f>
        <v>1</v>
      </c>
      <c r="H102" s="96">
        <f>System_LCI!H104</f>
        <v>0</v>
      </c>
      <c r="I102" s="96">
        <f>System_LCI!I104</f>
        <v>0</v>
      </c>
      <c r="J102" s="96">
        <f>System_LCI!J104</f>
        <v>0</v>
      </c>
      <c r="K102" s="96">
        <f>System_LCI!K104</f>
        <v>0</v>
      </c>
      <c r="L102" s="96">
        <f>System_LCI!L104</f>
        <v>0</v>
      </c>
      <c r="M102" s="96">
        <f>System_LCI!M104</f>
        <v>0</v>
      </c>
      <c r="N102" s="96">
        <f>System_LCI!N104</f>
        <v>0</v>
      </c>
      <c r="O102" s="96">
        <f>System_LCI!O104</f>
        <v>0</v>
      </c>
      <c r="P102" s="96">
        <f>System_LCI!P104</f>
        <v>0</v>
      </c>
      <c r="Q102" s="96">
        <f>System_LCI!Q104</f>
        <v>0</v>
      </c>
      <c r="R102" s="96">
        <f>System_LCI!S104</f>
        <v>0</v>
      </c>
      <c r="S102" s="96">
        <f>System_LCI!T102</f>
        <v>0</v>
      </c>
      <c r="T102" s="96">
        <f>System_LCI!U104</f>
        <v>0</v>
      </c>
      <c r="U102" s="96"/>
    </row>
    <row r="103" spans="2:21" ht="15" customHeight="1">
      <c r="B103" s="93" t="s">
        <v>379</v>
      </c>
      <c r="C103" s="94" t="str">
        <f>System_LCI!B$99</f>
        <v>System 2</v>
      </c>
      <c r="D103" s="95">
        <f>System_LCI!C105</f>
        <v>0</v>
      </c>
      <c r="E103" s="97" t="s">
        <v>380</v>
      </c>
      <c r="F103" s="96">
        <f>System_LCI!F105</f>
        <v>0</v>
      </c>
      <c r="G103" s="96">
        <f>System_LCI!G105</f>
        <v>1</v>
      </c>
      <c r="H103" s="96">
        <f>System_LCI!H105</f>
        <v>0</v>
      </c>
      <c r="I103" s="96">
        <f>System_LCI!I105</f>
        <v>0</v>
      </c>
      <c r="J103" s="96">
        <f>System_LCI!J105</f>
        <v>0</v>
      </c>
      <c r="K103" s="96">
        <f>System_LCI!K105</f>
        <v>0</v>
      </c>
      <c r="L103" s="96">
        <f>System_LCI!L105</f>
        <v>0</v>
      </c>
      <c r="M103" s="96">
        <f>System_LCI!M105</f>
        <v>0</v>
      </c>
      <c r="N103" s="96">
        <f>System_LCI!N105</f>
        <v>0</v>
      </c>
      <c r="O103" s="96">
        <f>System_LCI!O105</f>
        <v>0</v>
      </c>
      <c r="P103" s="96">
        <f>System_LCI!P105</f>
        <v>0</v>
      </c>
      <c r="Q103" s="96">
        <f>System_LCI!Q105</f>
        <v>0</v>
      </c>
      <c r="R103" s="96">
        <f>System_LCI!S105</f>
        <v>0</v>
      </c>
      <c r="S103" s="96">
        <f>System_LCI!T103</f>
        <v>0</v>
      </c>
      <c r="T103" s="96">
        <f>System_LCI!U105</f>
        <v>0</v>
      </c>
      <c r="U103" s="96"/>
    </row>
    <row r="104" spans="2:21" ht="15" customHeight="1">
      <c r="B104" s="93" t="s">
        <v>379</v>
      </c>
      <c r="C104" s="94" t="str">
        <f>System_LCI!B$99</f>
        <v>System 2</v>
      </c>
      <c r="D104" s="95">
        <f>System_LCI!C106</f>
        <v>0</v>
      </c>
      <c r="E104" s="97" t="s">
        <v>380</v>
      </c>
      <c r="F104" s="96">
        <f>System_LCI!F106</f>
        <v>0</v>
      </c>
      <c r="G104" s="96">
        <f>System_LCI!G106</f>
        <v>1</v>
      </c>
      <c r="H104" s="96">
        <f>System_LCI!H106</f>
        <v>0</v>
      </c>
      <c r="I104" s="96">
        <f>System_LCI!I106</f>
        <v>0</v>
      </c>
      <c r="J104" s="96">
        <f>System_LCI!J106</f>
        <v>0</v>
      </c>
      <c r="K104" s="96">
        <f>System_LCI!K106</f>
        <v>0</v>
      </c>
      <c r="L104" s="96">
        <f>System_LCI!L106</f>
        <v>0</v>
      </c>
      <c r="M104" s="96">
        <f>System_LCI!M106</f>
        <v>0</v>
      </c>
      <c r="N104" s="96">
        <f>System_LCI!N106</f>
        <v>0</v>
      </c>
      <c r="O104" s="96">
        <f>System_LCI!O106</f>
        <v>0</v>
      </c>
      <c r="P104" s="96">
        <f>System_LCI!P106</f>
        <v>0</v>
      </c>
      <c r="Q104" s="96">
        <f>System_LCI!Q106</f>
        <v>0</v>
      </c>
      <c r="R104" s="96">
        <f>System_LCI!S106</f>
        <v>0</v>
      </c>
      <c r="S104" s="96">
        <f>System_LCI!T104</f>
        <v>0</v>
      </c>
      <c r="T104" s="96">
        <f>System_LCI!U106</f>
        <v>0</v>
      </c>
      <c r="U104" s="96"/>
    </row>
    <row r="105" spans="2:21" ht="15" customHeight="1">
      <c r="B105" s="93" t="s">
        <v>379</v>
      </c>
      <c r="C105" s="94" t="str">
        <f>System_LCI!B$99</f>
        <v>System 2</v>
      </c>
      <c r="D105" s="95">
        <f>System_LCI!C107</f>
        <v>0</v>
      </c>
      <c r="E105" s="97" t="s">
        <v>380</v>
      </c>
      <c r="F105" s="96">
        <f>System_LCI!F107</f>
        <v>0</v>
      </c>
      <c r="G105" s="96">
        <f>System_LCI!G107</f>
        <v>1</v>
      </c>
      <c r="H105" s="96">
        <f>System_LCI!H107</f>
        <v>0</v>
      </c>
      <c r="I105" s="96">
        <f>System_LCI!I107</f>
        <v>0</v>
      </c>
      <c r="J105" s="96">
        <f>System_LCI!J107</f>
        <v>0</v>
      </c>
      <c r="K105" s="96">
        <f>System_LCI!K107</f>
        <v>0</v>
      </c>
      <c r="L105" s="96">
        <f>System_LCI!L107</f>
        <v>0</v>
      </c>
      <c r="M105" s="96">
        <f>System_LCI!M107</f>
        <v>0</v>
      </c>
      <c r="N105" s="96">
        <f>System_LCI!N107</f>
        <v>0</v>
      </c>
      <c r="O105" s="96">
        <f>System_LCI!O107</f>
        <v>0</v>
      </c>
      <c r="P105" s="96">
        <f>System_LCI!P107</f>
        <v>0</v>
      </c>
      <c r="Q105" s="96">
        <f>System_LCI!Q107</f>
        <v>0</v>
      </c>
      <c r="R105" s="96">
        <f>System_LCI!S107</f>
        <v>0</v>
      </c>
      <c r="S105" s="96">
        <f>System_LCI!T105</f>
        <v>0</v>
      </c>
      <c r="T105" s="96">
        <f>System_LCI!U107</f>
        <v>0</v>
      </c>
      <c r="U105" s="96"/>
    </row>
    <row r="106" spans="2:21" ht="15" customHeight="1">
      <c r="B106" s="93" t="s">
        <v>379</v>
      </c>
      <c r="C106" s="94" t="str">
        <f>System_LCI!B$99</f>
        <v>System 2</v>
      </c>
      <c r="D106" s="95">
        <f>System_LCI!C108</f>
        <v>0</v>
      </c>
      <c r="E106" s="97" t="s">
        <v>380</v>
      </c>
      <c r="F106" s="96">
        <f>System_LCI!F108</f>
        <v>0</v>
      </c>
      <c r="G106" s="96">
        <f>System_LCI!G108</f>
        <v>1</v>
      </c>
      <c r="H106" s="96">
        <f>System_LCI!H108</f>
        <v>0</v>
      </c>
      <c r="I106" s="96">
        <f>System_LCI!I108</f>
        <v>0</v>
      </c>
      <c r="J106" s="96">
        <f>System_LCI!J108</f>
        <v>0</v>
      </c>
      <c r="K106" s="96">
        <f>System_LCI!K108</f>
        <v>0</v>
      </c>
      <c r="L106" s="96">
        <f>System_LCI!L108</f>
        <v>0</v>
      </c>
      <c r="M106" s="96">
        <f>System_LCI!M108</f>
        <v>0</v>
      </c>
      <c r="N106" s="96">
        <f>System_LCI!N108</f>
        <v>0</v>
      </c>
      <c r="O106" s="96">
        <f>System_LCI!O108</f>
        <v>0</v>
      </c>
      <c r="P106" s="96">
        <f>System_LCI!P108</f>
        <v>0</v>
      </c>
      <c r="Q106" s="96">
        <f>System_LCI!Q108</f>
        <v>0</v>
      </c>
      <c r="R106" s="96">
        <f>System_LCI!S108</f>
        <v>0</v>
      </c>
      <c r="S106" s="96">
        <f>System_LCI!T106</f>
        <v>0</v>
      </c>
      <c r="T106" s="96">
        <f>System_LCI!U108</f>
        <v>0</v>
      </c>
      <c r="U106" s="96"/>
    </row>
    <row r="107" spans="2:21" ht="15" customHeight="1">
      <c r="B107" s="93" t="s">
        <v>379</v>
      </c>
      <c r="C107" s="94" t="str">
        <f>System_LCI!B$99</f>
        <v>System 2</v>
      </c>
      <c r="D107" s="95">
        <f>System_LCI!C109</f>
        <v>0</v>
      </c>
      <c r="E107" s="97" t="s">
        <v>380</v>
      </c>
      <c r="F107" s="96">
        <f>System_LCI!F109</f>
        <v>0</v>
      </c>
      <c r="G107" s="96">
        <f>System_LCI!G109</f>
        <v>1</v>
      </c>
      <c r="H107" s="96">
        <f>System_LCI!H109</f>
        <v>0</v>
      </c>
      <c r="I107" s="96">
        <f>System_LCI!I109</f>
        <v>0</v>
      </c>
      <c r="J107" s="96">
        <f>System_LCI!J109</f>
        <v>0</v>
      </c>
      <c r="K107" s="96">
        <f>System_LCI!K109</f>
        <v>0</v>
      </c>
      <c r="L107" s="96">
        <f>System_LCI!L109</f>
        <v>0</v>
      </c>
      <c r="M107" s="96">
        <f>System_LCI!M109</f>
        <v>0</v>
      </c>
      <c r="N107" s="96">
        <f>System_LCI!N109</f>
        <v>0</v>
      </c>
      <c r="O107" s="96">
        <f>System_LCI!O109</f>
        <v>0</v>
      </c>
      <c r="P107" s="96">
        <f>System_LCI!P109</f>
        <v>0</v>
      </c>
      <c r="Q107" s="96">
        <f>System_LCI!Q109</f>
        <v>0</v>
      </c>
      <c r="R107" s="96">
        <f>System_LCI!S109</f>
        <v>0</v>
      </c>
      <c r="S107" s="96">
        <f>System_LCI!T107</f>
        <v>0</v>
      </c>
      <c r="T107" s="96">
        <f>System_LCI!U109</f>
        <v>0</v>
      </c>
      <c r="U107" s="96"/>
    </row>
    <row r="108" spans="2:21" ht="15" customHeight="1">
      <c r="B108" s="93" t="s">
        <v>379</v>
      </c>
      <c r="C108" s="94" t="str">
        <f>System_LCI!B$99</f>
        <v>System 2</v>
      </c>
      <c r="D108" s="95">
        <f>System_LCI!C110</f>
        <v>0</v>
      </c>
      <c r="E108" s="97" t="s">
        <v>380</v>
      </c>
      <c r="F108" s="96">
        <f>System_LCI!F110</f>
        <v>0</v>
      </c>
      <c r="G108" s="96">
        <f>System_LCI!G110</f>
        <v>1</v>
      </c>
      <c r="H108" s="96">
        <f>System_LCI!H110</f>
        <v>0</v>
      </c>
      <c r="I108" s="96">
        <f>System_LCI!I110</f>
        <v>0</v>
      </c>
      <c r="J108" s="96">
        <f>System_LCI!J110</f>
        <v>0</v>
      </c>
      <c r="K108" s="96">
        <f>System_LCI!K110</f>
        <v>0</v>
      </c>
      <c r="L108" s="96">
        <f>System_LCI!L110</f>
        <v>0</v>
      </c>
      <c r="M108" s="96">
        <f>System_LCI!M110</f>
        <v>0</v>
      </c>
      <c r="N108" s="96">
        <f>System_LCI!N110</f>
        <v>0</v>
      </c>
      <c r="O108" s="96">
        <f>System_LCI!O110</f>
        <v>0</v>
      </c>
      <c r="P108" s="96">
        <f>System_LCI!P110</f>
        <v>0</v>
      </c>
      <c r="Q108" s="96">
        <f>System_LCI!Q110</f>
        <v>0</v>
      </c>
      <c r="R108" s="96">
        <f>System_LCI!S110</f>
        <v>0</v>
      </c>
      <c r="S108" s="96">
        <f>System_LCI!T108</f>
        <v>0</v>
      </c>
      <c r="T108" s="96">
        <f>System_LCI!U110</f>
        <v>0</v>
      </c>
      <c r="U108" s="96"/>
    </row>
    <row r="109" spans="2:21" ht="15" customHeight="1">
      <c r="B109" s="93" t="s">
        <v>379</v>
      </c>
      <c r="C109" s="94" t="str">
        <f>System_LCI!B$99</f>
        <v>System 2</v>
      </c>
      <c r="D109" s="95">
        <f>System_LCI!C111</f>
        <v>0</v>
      </c>
      <c r="E109" s="97" t="s">
        <v>380</v>
      </c>
      <c r="F109" s="96">
        <f>System_LCI!F111</f>
        <v>0</v>
      </c>
      <c r="G109" s="96">
        <f>System_LCI!G111</f>
        <v>1</v>
      </c>
      <c r="H109" s="96">
        <f>System_LCI!H111</f>
        <v>0</v>
      </c>
      <c r="I109" s="96">
        <f>System_LCI!I111</f>
        <v>0</v>
      </c>
      <c r="J109" s="96">
        <f>System_LCI!J111</f>
        <v>0</v>
      </c>
      <c r="K109" s="96">
        <f>System_LCI!K111</f>
        <v>0</v>
      </c>
      <c r="L109" s="96">
        <f>System_LCI!L111</f>
        <v>0</v>
      </c>
      <c r="M109" s="96">
        <f>System_LCI!M111</f>
        <v>0</v>
      </c>
      <c r="N109" s="96">
        <f>System_LCI!N111</f>
        <v>0</v>
      </c>
      <c r="O109" s="96">
        <f>System_LCI!O111</f>
        <v>0</v>
      </c>
      <c r="P109" s="96">
        <f>System_LCI!P111</f>
        <v>0</v>
      </c>
      <c r="Q109" s="96">
        <f>System_LCI!Q111</f>
        <v>0</v>
      </c>
      <c r="R109" s="96">
        <f>System_LCI!S111</f>
        <v>0</v>
      </c>
      <c r="S109" s="96">
        <f>System_LCI!T109</f>
        <v>0</v>
      </c>
      <c r="T109" s="96">
        <f>System_LCI!U111</f>
        <v>0</v>
      </c>
      <c r="U109" s="96"/>
    </row>
    <row r="110" spans="2:21" ht="15" customHeight="1">
      <c r="B110" s="93" t="s">
        <v>379</v>
      </c>
      <c r="C110" s="94" t="str">
        <f>System_LCI!B$99</f>
        <v>System 2</v>
      </c>
      <c r="D110" s="95">
        <f>System_LCI!C112</f>
        <v>0</v>
      </c>
      <c r="E110" s="97" t="s">
        <v>380</v>
      </c>
      <c r="F110" s="96">
        <f>System_LCI!F112</f>
        <v>0</v>
      </c>
      <c r="G110" s="96">
        <f>System_LCI!G112</f>
        <v>1</v>
      </c>
      <c r="H110" s="96">
        <f>System_LCI!H112</f>
        <v>0</v>
      </c>
      <c r="I110" s="96">
        <f>System_LCI!I112</f>
        <v>0</v>
      </c>
      <c r="J110" s="96">
        <f>System_LCI!J112</f>
        <v>0</v>
      </c>
      <c r="K110" s="96">
        <f>System_LCI!K112</f>
        <v>0</v>
      </c>
      <c r="L110" s="96">
        <f>System_LCI!L112</f>
        <v>0</v>
      </c>
      <c r="M110" s="96">
        <f>System_LCI!M112</f>
        <v>0</v>
      </c>
      <c r="N110" s="96">
        <f>System_LCI!N112</f>
        <v>0</v>
      </c>
      <c r="O110" s="96">
        <f>System_LCI!O112</f>
        <v>0</v>
      </c>
      <c r="P110" s="96">
        <f>System_LCI!P112</f>
        <v>0</v>
      </c>
      <c r="Q110" s="96">
        <f>System_LCI!Q112</f>
        <v>0</v>
      </c>
      <c r="R110" s="96">
        <f>System_LCI!S112</f>
        <v>0</v>
      </c>
      <c r="S110" s="96">
        <f>System_LCI!T110</f>
        <v>0</v>
      </c>
      <c r="T110" s="96">
        <f>System_LCI!U112</f>
        <v>0</v>
      </c>
      <c r="U110" s="96"/>
    </row>
    <row r="111" spans="2:21" ht="15" customHeight="1">
      <c r="B111" s="93" t="s">
        <v>379</v>
      </c>
      <c r="C111" s="94" t="str">
        <f>System_LCI!B$99</f>
        <v>System 2</v>
      </c>
      <c r="D111" s="95">
        <f>System_LCI!C113</f>
        <v>0</v>
      </c>
      <c r="E111" s="97" t="s">
        <v>380</v>
      </c>
      <c r="F111" s="96">
        <f>System_LCI!F113</f>
        <v>0</v>
      </c>
      <c r="G111" s="96">
        <f>System_LCI!G113</f>
        <v>1</v>
      </c>
      <c r="H111" s="96">
        <f>System_LCI!H113</f>
        <v>0</v>
      </c>
      <c r="I111" s="96">
        <f>System_LCI!I113</f>
        <v>0</v>
      </c>
      <c r="J111" s="96">
        <f>System_LCI!J113</f>
        <v>0</v>
      </c>
      <c r="K111" s="96">
        <f>System_LCI!K113</f>
        <v>0</v>
      </c>
      <c r="L111" s="96">
        <f>System_LCI!L113</f>
        <v>0</v>
      </c>
      <c r="M111" s="96">
        <f>System_LCI!M113</f>
        <v>0</v>
      </c>
      <c r="N111" s="96">
        <f>System_LCI!N113</f>
        <v>0</v>
      </c>
      <c r="O111" s="96">
        <f>System_LCI!O113</f>
        <v>0</v>
      </c>
      <c r="P111" s="96">
        <f>System_LCI!P113</f>
        <v>0</v>
      </c>
      <c r="Q111" s="96">
        <f>System_LCI!Q113</f>
        <v>0</v>
      </c>
      <c r="R111" s="96">
        <f>System_LCI!S113</f>
        <v>0</v>
      </c>
      <c r="S111" s="96">
        <f>System_LCI!T111</f>
        <v>0</v>
      </c>
      <c r="T111" s="96">
        <f>System_LCI!U113</f>
        <v>0</v>
      </c>
      <c r="U111" s="96"/>
    </row>
    <row r="112" spans="2:21" ht="15" customHeight="1">
      <c r="B112" s="93" t="s">
        <v>379</v>
      </c>
      <c r="C112" s="94" t="str">
        <f>System_LCI!B$99</f>
        <v>System 2</v>
      </c>
      <c r="D112" s="95">
        <f>System_LCI!C114</f>
        <v>0</v>
      </c>
      <c r="E112" s="97" t="s">
        <v>380</v>
      </c>
      <c r="F112" s="96">
        <f>System_LCI!F114</f>
        <v>0</v>
      </c>
      <c r="G112" s="96">
        <f>System_LCI!G114</f>
        <v>1</v>
      </c>
      <c r="H112" s="96">
        <f>System_LCI!H114</f>
        <v>0</v>
      </c>
      <c r="I112" s="96">
        <f>System_LCI!I114</f>
        <v>0</v>
      </c>
      <c r="J112" s="96">
        <f>System_LCI!J114</f>
        <v>0</v>
      </c>
      <c r="K112" s="96">
        <f>System_LCI!K114</f>
        <v>0</v>
      </c>
      <c r="L112" s="96">
        <f>System_LCI!L114</f>
        <v>0</v>
      </c>
      <c r="M112" s="96">
        <f>System_LCI!M114</f>
        <v>0</v>
      </c>
      <c r="N112" s="96">
        <f>System_LCI!N114</f>
        <v>0</v>
      </c>
      <c r="O112" s="96">
        <f>System_LCI!O114</f>
        <v>0</v>
      </c>
      <c r="P112" s="96">
        <f>System_LCI!P114</f>
        <v>0</v>
      </c>
      <c r="Q112" s="96">
        <f>System_LCI!Q114</f>
        <v>0</v>
      </c>
      <c r="R112" s="96">
        <f>System_LCI!S114</f>
        <v>0</v>
      </c>
      <c r="S112" s="96">
        <f>System_LCI!T112</f>
        <v>0</v>
      </c>
      <c r="T112" s="96">
        <f>System_LCI!U114</f>
        <v>0</v>
      </c>
      <c r="U112" s="96"/>
    </row>
    <row r="113" spans="2:21" ht="15" customHeight="1">
      <c r="B113" s="93" t="s">
        <v>379</v>
      </c>
      <c r="C113" s="94" t="str">
        <f>System_LCI!B$99</f>
        <v>System 2</v>
      </c>
      <c r="D113" s="95">
        <f>System_LCI!C115</f>
        <v>0</v>
      </c>
      <c r="E113" s="97" t="s">
        <v>380</v>
      </c>
      <c r="F113" s="96">
        <f>System_LCI!F115</f>
        <v>0</v>
      </c>
      <c r="G113" s="96">
        <f>System_LCI!G115</f>
        <v>1</v>
      </c>
      <c r="H113" s="96">
        <f>System_LCI!H115</f>
        <v>0</v>
      </c>
      <c r="I113" s="96">
        <f>System_LCI!I115</f>
        <v>0</v>
      </c>
      <c r="J113" s="96">
        <f>System_LCI!J115</f>
        <v>0</v>
      </c>
      <c r="K113" s="96">
        <f>System_LCI!K115</f>
        <v>0</v>
      </c>
      <c r="L113" s="96">
        <f>System_LCI!L115</f>
        <v>0</v>
      </c>
      <c r="M113" s="96">
        <f>System_LCI!M115</f>
        <v>0</v>
      </c>
      <c r="N113" s="96">
        <f>System_LCI!N115</f>
        <v>0</v>
      </c>
      <c r="O113" s="96">
        <f>System_LCI!O115</f>
        <v>0</v>
      </c>
      <c r="P113" s="96">
        <f>System_LCI!P115</f>
        <v>0</v>
      </c>
      <c r="Q113" s="96">
        <f>System_LCI!Q115</f>
        <v>0</v>
      </c>
      <c r="R113" s="96">
        <f>System_LCI!S115</f>
        <v>0</v>
      </c>
      <c r="S113" s="96">
        <f>System_LCI!T113</f>
        <v>0</v>
      </c>
      <c r="T113" s="96">
        <f>System_LCI!U115</f>
        <v>0</v>
      </c>
      <c r="U113" s="96"/>
    </row>
    <row r="114" spans="2:21" ht="15" customHeight="1">
      <c r="B114" s="93" t="s">
        <v>379</v>
      </c>
      <c r="C114" s="94" t="str">
        <f>System_LCI!B$99</f>
        <v>System 2</v>
      </c>
      <c r="D114" s="95">
        <f>System_LCI!C116</f>
        <v>0</v>
      </c>
      <c r="E114" s="97" t="s">
        <v>380</v>
      </c>
      <c r="F114" s="96">
        <f>System_LCI!F116</f>
        <v>0</v>
      </c>
      <c r="G114" s="96">
        <f>System_LCI!G116</f>
        <v>1</v>
      </c>
      <c r="H114" s="96">
        <f>System_LCI!H116</f>
        <v>0</v>
      </c>
      <c r="I114" s="96">
        <f>System_LCI!I116</f>
        <v>0</v>
      </c>
      <c r="J114" s="96">
        <f>System_LCI!J116</f>
        <v>0</v>
      </c>
      <c r="K114" s="96">
        <f>System_LCI!K116</f>
        <v>0</v>
      </c>
      <c r="L114" s="96">
        <f>System_LCI!L116</f>
        <v>0</v>
      </c>
      <c r="M114" s="96">
        <f>System_LCI!M116</f>
        <v>0</v>
      </c>
      <c r="N114" s="96">
        <f>System_LCI!N116</f>
        <v>0</v>
      </c>
      <c r="O114" s="96">
        <f>System_LCI!O116</f>
        <v>0</v>
      </c>
      <c r="P114" s="96">
        <f>System_LCI!P116</f>
        <v>0</v>
      </c>
      <c r="Q114" s="96">
        <f>System_LCI!Q116</f>
        <v>0</v>
      </c>
      <c r="R114" s="96">
        <f>System_LCI!S116</f>
        <v>0</v>
      </c>
      <c r="S114" s="96">
        <f>System_LCI!T114</f>
        <v>0</v>
      </c>
      <c r="T114" s="96">
        <f>System_LCI!U116</f>
        <v>0</v>
      </c>
      <c r="U114" s="96"/>
    </row>
    <row r="115" spans="2:21" ht="15" customHeight="1">
      <c r="B115" s="93" t="s">
        <v>379</v>
      </c>
      <c r="C115" s="94" t="str">
        <f>System_LCI!B$99</f>
        <v>System 2</v>
      </c>
      <c r="D115" s="95">
        <f>System_LCI!C117</f>
        <v>0</v>
      </c>
      <c r="E115" s="97" t="s">
        <v>380</v>
      </c>
      <c r="F115" s="96">
        <f>System_LCI!F117</f>
        <v>0</v>
      </c>
      <c r="G115" s="96">
        <f>System_LCI!G117</f>
        <v>1</v>
      </c>
      <c r="H115" s="96">
        <f>System_LCI!H117</f>
        <v>0</v>
      </c>
      <c r="I115" s="96">
        <f>System_LCI!I117</f>
        <v>0</v>
      </c>
      <c r="J115" s="96">
        <f>System_LCI!J117</f>
        <v>0</v>
      </c>
      <c r="K115" s="96">
        <f>System_LCI!K117</f>
        <v>0</v>
      </c>
      <c r="L115" s="96">
        <f>System_LCI!L117</f>
        <v>0</v>
      </c>
      <c r="M115" s="96">
        <f>System_LCI!M117</f>
        <v>0</v>
      </c>
      <c r="N115" s="96">
        <f>System_LCI!N117</f>
        <v>0</v>
      </c>
      <c r="O115" s="96">
        <f>System_LCI!O117</f>
        <v>0</v>
      </c>
      <c r="P115" s="96">
        <f>System_LCI!P117</f>
        <v>0</v>
      </c>
      <c r="Q115" s="96">
        <f>System_LCI!Q117</f>
        <v>0</v>
      </c>
      <c r="R115" s="96">
        <f>System_LCI!S117</f>
        <v>0</v>
      </c>
      <c r="S115" s="96">
        <f>System_LCI!T115</f>
        <v>0</v>
      </c>
      <c r="T115" s="96">
        <f>System_LCI!U117</f>
        <v>0</v>
      </c>
      <c r="U115" s="96"/>
    </row>
    <row r="116" spans="2:21" ht="15" customHeight="1">
      <c r="B116" s="93" t="s">
        <v>379</v>
      </c>
      <c r="C116" s="94" t="str">
        <f>System_LCI!B$99</f>
        <v>System 2</v>
      </c>
      <c r="D116" s="95">
        <f>System_LCI!C118</f>
        <v>0</v>
      </c>
      <c r="E116" s="97" t="s">
        <v>380</v>
      </c>
      <c r="F116" s="96">
        <f>System_LCI!F118</f>
        <v>0</v>
      </c>
      <c r="G116" s="96">
        <f>System_LCI!G118</f>
        <v>1</v>
      </c>
      <c r="H116" s="96">
        <f>System_LCI!H118</f>
        <v>0</v>
      </c>
      <c r="I116" s="96">
        <f>System_LCI!I118</f>
        <v>0</v>
      </c>
      <c r="J116" s="96">
        <f>System_LCI!J118</f>
        <v>0</v>
      </c>
      <c r="K116" s="96">
        <f>System_LCI!K118</f>
        <v>0</v>
      </c>
      <c r="L116" s="96">
        <f>System_LCI!L118</f>
        <v>0</v>
      </c>
      <c r="M116" s="96">
        <f>System_LCI!M118</f>
        <v>0</v>
      </c>
      <c r="N116" s="96">
        <f>System_LCI!N118</f>
        <v>0</v>
      </c>
      <c r="O116" s="96">
        <f>System_LCI!O118</f>
        <v>0</v>
      </c>
      <c r="P116" s="96">
        <f>System_LCI!P118</f>
        <v>0</v>
      </c>
      <c r="Q116" s="96">
        <f>System_LCI!Q118</f>
        <v>0</v>
      </c>
      <c r="R116" s="96">
        <f>System_LCI!S118</f>
        <v>0</v>
      </c>
      <c r="S116" s="96">
        <f>System_LCI!T116</f>
        <v>0</v>
      </c>
      <c r="T116" s="96">
        <f>System_LCI!U118</f>
        <v>0</v>
      </c>
      <c r="U116" s="96"/>
    </row>
    <row r="117" spans="2:21" ht="15" customHeight="1">
      <c r="B117" s="93" t="s">
        <v>379</v>
      </c>
      <c r="C117" s="94" t="str">
        <f>System_LCI!B$99</f>
        <v>System 2</v>
      </c>
      <c r="D117" s="95">
        <f>System_LCI!C119</f>
        <v>0</v>
      </c>
      <c r="E117" s="97" t="s">
        <v>380</v>
      </c>
      <c r="F117" s="96">
        <f>System_LCI!F119</f>
        <v>0</v>
      </c>
      <c r="G117" s="96">
        <f>System_LCI!G119</f>
        <v>1</v>
      </c>
      <c r="H117" s="96">
        <f>System_LCI!H119</f>
        <v>0</v>
      </c>
      <c r="I117" s="96">
        <f>System_LCI!I119</f>
        <v>0</v>
      </c>
      <c r="J117" s="96">
        <f>System_LCI!J119</f>
        <v>0</v>
      </c>
      <c r="K117" s="96">
        <f>System_LCI!K119</f>
        <v>0</v>
      </c>
      <c r="L117" s="96">
        <f>System_LCI!L119</f>
        <v>0</v>
      </c>
      <c r="M117" s="96">
        <f>System_LCI!M119</f>
        <v>0</v>
      </c>
      <c r="N117" s="96">
        <f>System_LCI!N119</f>
        <v>0</v>
      </c>
      <c r="O117" s="96">
        <f>System_LCI!O119</f>
        <v>0</v>
      </c>
      <c r="P117" s="96">
        <f>System_LCI!P119</f>
        <v>0</v>
      </c>
      <c r="Q117" s="96">
        <f>System_LCI!Q119</f>
        <v>0</v>
      </c>
      <c r="R117" s="96">
        <f>System_LCI!S119</f>
        <v>0</v>
      </c>
      <c r="S117" s="96">
        <f>System_LCI!T117</f>
        <v>0</v>
      </c>
      <c r="T117" s="96">
        <f>System_LCI!U119</f>
        <v>0</v>
      </c>
      <c r="U117" s="96"/>
    </row>
    <row r="118" spans="2:21" ht="15" customHeight="1">
      <c r="B118" s="93" t="s">
        <v>379</v>
      </c>
      <c r="C118" s="94" t="str">
        <f>System_LCI!B$99</f>
        <v>System 2</v>
      </c>
      <c r="D118" s="95">
        <f>System_LCI!C120</f>
        <v>0</v>
      </c>
      <c r="E118" s="97" t="s">
        <v>380</v>
      </c>
      <c r="F118" s="96">
        <f>System_LCI!F120</f>
        <v>0</v>
      </c>
      <c r="G118" s="96">
        <f>System_LCI!G120</f>
        <v>1</v>
      </c>
      <c r="H118" s="96">
        <f>System_LCI!H120</f>
        <v>0</v>
      </c>
      <c r="I118" s="96">
        <f>System_LCI!I120</f>
        <v>0</v>
      </c>
      <c r="J118" s="96">
        <f>System_LCI!J120</f>
        <v>0</v>
      </c>
      <c r="K118" s="96">
        <f>System_LCI!K120</f>
        <v>0</v>
      </c>
      <c r="L118" s="96">
        <f>System_LCI!L120</f>
        <v>0</v>
      </c>
      <c r="M118" s="96">
        <f>System_LCI!M120</f>
        <v>0</v>
      </c>
      <c r="N118" s="96">
        <f>System_LCI!N120</f>
        <v>0</v>
      </c>
      <c r="O118" s="96">
        <f>System_LCI!O120</f>
        <v>0</v>
      </c>
      <c r="P118" s="96">
        <f>System_LCI!P120</f>
        <v>0</v>
      </c>
      <c r="Q118" s="96">
        <f>System_LCI!Q120</f>
        <v>0</v>
      </c>
      <c r="R118" s="96">
        <f>System_LCI!S120</f>
        <v>0</v>
      </c>
      <c r="S118" s="96">
        <f>System_LCI!T118</f>
        <v>0</v>
      </c>
      <c r="T118" s="96">
        <f>System_LCI!U120</f>
        <v>0</v>
      </c>
      <c r="U118" s="96"/>
    </row>
    <row r="119" spans="2:21" ht="15" customHeight="1">
      <c r="B119" s="93" t="s">
        <v>379</v>
      </c>
      <c r="C119" s="94" t="str">
        <f>System_LCI!B$99</f>
        <v>System 2</v>
      </c>
      <c r="D119" s="95">
        <f>System_LCI!C121</f>
        <v>0</v>
      </c>
      <c r="E119" s="97" t="s">
        <v>380</v>
      </c>
      <c r="F119" s="96">
        <f>System_LCI!F121</f>
        <v>0</v>
      </c>
      <c r="G119" s="96">
        <f>System_LCI!G121</f>
        <v>1</v>
      </c>
      <c r="H119" s="96">
        <f>System_LCI!H121</f>
        <v>0</v>
      </c>
      <c r="I119" s="96">
        <f>System_LCI!I121</f>
        <v>0</v>
      </c>
      <c r="J119" s="96">
        <f>System_LCI!J121</f>
        <v>0</v>
      </c>
      <c r="K119" s="96">
        <f>System_LCI!K121</f>
        <v>0</v>
      </c>
      <c r="L119" s="96">
        <f>System_LCI!L121</f>
        <v>0</v>
      </c>
      <c r="M119" s="96">
        <f>System_LCI!M121</f>
        <v>0</v>
      </c>
      <c r="N119" s="96">
        <f>System_LCI!N121</f>
        <v>0</v>
      </c>
      <c r="O119" s="96">
        <f>System_LCI!O121</f>
        <v>0</v>
      </c>
      <c r="P119" s="96">
        <f>System_LCI!P121</f>
        <v>0</v>
      </c>
      <c r="Q119" s="96">
        <f>System_LCI!Q121</f>
        <v>0</v>
      </c>
      <c r="R119" s="96">
        <f>System_LCI!S121</f>
        <v>0</v>
      </c>
      <c r="S119" s="96">
        <f>System_LCI!T119</f>
        <v>0</v>
      </c>
      <c r="T119" s="96">
        <f>System_LCI!U121</f>
        <v>0</v>
      </c>
      <c r="U119" s="96"/>
    </row>
    <row r="120" spans="2:21" ht="15" customHeight="1">
      <c r="B120" s="93" t="s">
        <v>379</v>
      </c>
      <c r="C120" s="94" t="str">
        <f>System_LCI!B$99</f>
        <v>System 2</v>
      </c>
      <c r="D120" s="95">
        <f>System_LCI!C122</f>
        <v>0</v>
      </c>
      <c r="E120" s="97" t="s">
        <v>380</v>
      </c>
      <c r="F120" s="96">
        <f>System_LCI!F122</f>
        <v>0</v>
      </c>
      <c r="G120" s="96">
        <f>System_LCI!G122</f>
        <v>1</v>
      </c>
      <c r="H120" s="96">
        <f>System_LCI!H122</f>
        <v>0</v>
      </c>
      <c r="I120" s="96">
        <f>System_LCI!I122</f>
        <v>0</v>
      </c>
      <c r="J120" s="96">
        <f>System_LCI!J122</f>
        <v>0</v>
      </c>
      <c r="K120" s="96">
        <f>System_LCI!K122</f>
        <v>0</v>
      </c>
      <c r="L120" s="96">
        <f>System_LCI!L122</f>
        <v>0</v>
      </c>
      <c r="M120" s="96">
        <f>System_LCI!M122</f>
        <v>0</v>
      </c>
      <c r="N120" s="96">
        <f>System_LCI!N122</f>
        <v>0</v>
      </c>
      <c r="O120" s="96">
        <f>System_LCI!O122</f>
        <v>0</v>
      </c>
      <c r="P120" s="96">
        <f>System_LCI!P122</f>
        <v>0</v>
      </c>
      <c r="Q120" s="96">
        <f>System_LCI!Q122</f>
        <v>0</v>
      </c>
      <c r="R120" s="96">
        <f>System_LCI!S122</f>
        <v>0</v>
      </c>
      <c r="S120" s="96">
        <f>System_LCI!T120</f>
        <v>0</v>
      </c>
      <c r="T120" s="96">
        <f>System_LCI!U122</f>
        <v>0</v>
      </c>
      <c r="U120" s="96"/>
    </row>
    <row r="121" spans="2:21" ht="15" customHeight="1">
      <c r="B121" s="93" t="s">
        <v>379</v>
      </c>
      <c r="C121" s="94" t="str">
        <f>System_LCI!B$99</f>
        <v>System 2</v>
      </c>
      <c r="D121" s="95">
        <f>System_LCI!C123</f>
        <v>0</v>
      </c>
      <c r="E121" s="97" t="s">
        <v>380</v>
      </c>
      <c r="F121" s="96">
        <f>System_LCI!F123</f>
        <v>0</v>
      </c>
      <c r="G121" s="96">
        <f>System_LCI!G123</f>
        <v>1</v>
      </c>
      <c r="H121" s="96">
        <f>System_LCI!H123</f>
        <v>0</v>
      </c>
      <c r="I121" s="96">
        <f>System_LCI!I123</f>
        <v>0</v>
      </c>
      <c r="J121" s="96">
        <f>System_LCI!J123</f>
        <v>0</v>
      </c>
      <c r="K121" s="96">
        <f>System_LCI!K123</f>
        <v>0</v>
      </c>
      <c r="L121" s="96">
        <f>System_LCI!L123</f>
        <v>0</v>
      </c>
      <c r="M121" s="96">
        <f>System_LCI!M123</f>
        <v>0</v>
      </c>
      <c r="N121" s="96">
        <f>System_LCI!N123</f>
        <v>0</v>
      </c>
      <c r="O121" s="96">
        <f>System_LCI!O123</f>
        <v>0</v>
      </c>
      <c r="P121" s="96">
        <f>System_LCI!P123</f>
        <v>0</v>
      </c>
      <c r="Q121" s="96">
        <f>System_LCI!Q123</f>
        <v>0</v>
      </c>
      <c r="R121" s="96">
        <f>System_LCI!S123</f>
        <v>0</v>
      </c>
      <c r="S121" s="96">
        <f>System_LCI!T121</f>
        <v>0</v>
      </c>
      <c r="T121" s="96">
        <f>System_LCI!U123</f>
        <v>0</v>
      </c>
      <c r="U121" s="96"/>
    </row>
    <row r="122" spans="2:21" ht="15" customHeight="1">
      <c r="B122" s="93" t="s">
        <v>379</v>
      </c>
      <c r="C122" s="94" t="str">
        <f>System_LCI!B$99</f>
        <v>System 2</v>
      </c>
      <c r="D122" s="95">
        <f>System_LCI!C124</f>
        <v>0</v>
      </c>
      <c r="E122" s="97" t="s">
        <v>380</v>
      </c>
      <c r="F122" s="96">
        <f>System_LCI!F124</f>
        <v>0</v>
      </c>
      <c r="G122" s="96">
        <f>System_LCI!G124</f>
        <v>1</v>
      </c>
      <c r="H122" s="96">
        <f>System_LCI!H124</f>
        <v>0</v>
      </c>
      <c r="I122" s="96">
        <f>System_LCI!I124</f>
        <v>0</v>
      </c>
      <c r="J122" s="96">
        <f>System_LCI!J124</f>
        <v>0</v>
      </c>
      <c r="K122" s="96">
        <f>System_LCI!K124</f>
        <v>0</v>
      </c>
      <c r="L122" s="96">
        <f>System_LCI!L124</f>
        <v>0</v>
      </c>
      <c r="M122" s="96">
        <f>System_LCI!M124</f>
        <v>0</v>
      </c>
      <c r="N122" s="96">
        <f>System_LCI!N124</f>
        <v>0</v>
      </c>
      <c r="O122" s="96">
        <f>System_LCI!O124</f>
        <v>0</v>
      </c>
      <c r="P122" s="96">
        <f>System_LCI!P124</f>
        <v>0</v>
      </c>
      <c r="Q122" s="96">
        <f>System_LCI!Q124</f>
        <v>0</v>
      </c>
      <c r="R122" s="96">
        <f>System_LCI!S124</f>
        <v>0</v>
      </c>
      <c r="S122" s="96">
        <f>System_LCI!T122</f>
        <v>0</v>
      </c>
      <c r="T122" s="96">
        <f>System_LCI!U124</f>
        <v>0</v>
      </c>
      <c r="U122" s="96"/>
    </row>
    <row r="123" spans="2:21" ht="15" customHeight="1">
      <c r="B123" s="93" t="s">
        <v>379</v>
      </c>
      <c r="C123" s="94" t="str">
        <f>System_LCI!B$99</f>
        <v>System 2</v>
      </c>
      <c r="D123" s="95" t="str">
        <f>System_LCI!C125</f>
        <v>Sub-subsystem 2</v>
      </c>
      <c r="E123" s="97" t="s">
        <v>380</v>
      </c>
      <c r="F123" s="96">
        <f>System_LCI!F125</f>
        <v>0</v>
      </c>
      <c r="G123" s="96">
        <f>System_LCI!G125</f>
        <v>1</v>
      </c>
      <c r="H123" s="96">
        <f>System_LCI!H125</f>
        <v>0</v>
      </c>
      <c r="I123" s="96">
        <f>System_LCI!I125</f>
        <v>0</v>
      </c>
      <c r="J123" s="96">
        <f>System_LCI!J125</f>
        <v>0</v>
      </c>
      <c r="K123" s="96">
        <f>System_LCI!K125</f>
        <v>0</v>
      </c>
      <c r="L123" s="96">
        <f>System_LCI!L125</f>
        <v>0</v>
      </c>
      <c r="M123" s="96">
        <f>System_LCI!M125</f>
        <v>0</v>
      </c>
      <c r="N123" s="96">
        <f>System_LCI!N125</f>
        <v>0</v>
      </c>
      <c r="O123" s="96">
        <f>System_LCI!O125</f>
        <v>0</v>
      </c>
      <c r="P123" s="96">
        <f>System_LCI!P125</f>
        <v>0</v>
      </c>
      <c r="Q123" s="96">
        <f>System_LCI!Q125</f>
        <v>0</v>
      </c>
      <c r="R123" s="96">
        <f>System_LCI!S125</f>
        <v>0</v>
      </c>
      <c r="S123" s="96">
        <f>System_LCI!T123</f>
        <v>0</v>
      </c>
      <c r="T123" s="96">
        <f>System_LCI!U125</f>
        <v>0</v>
      </c>
      <c r="U123" s="96"/>
    </row>
    <row r="124" spans="2:21" ht="15" customHeight="1">
      <c r="B124" s="93" t="s">
        <v>379</v>
      </c>
      <c r="C124" s="94" t="str">
        <f>System_LCI!B$99</f>
        <v>System 2</v>
      </c>
      <c r="D124" s="95">
        <f>System_LCI!C126</f>
        <v>0</v>
      </c>
      <c r="E124" s="97" t="s">
        <v>380</v>
      </c>
      <c r="F124" s="96">
        <f>System_LCI!F126</f>
        <v>0</v>
      </c>
      <c r="G124" s="96">
        <f>System_LCI!G126</f>
        <v>1</v>
      </c>
      <c r="H124" s="96">
        <f>System_LCI!H126</f>
        <v>0</v>
      </c>
      <c r="I124" s="96">
        <f>System_LCI!I126</f>
        <v>0</v>
      </c>
      <c r="J124" s="96">
        <f>System_LCI!J126</f>
        <v>0</v>
      </c>
      <c r="K124" s="96">
        <f>System_LCI!K126</f>
        <v>0</v>
      </c>
      <c r="L124" s="96">
        <f>System_LCI!L126</f>
        <v>0</v>
      </c>
      <c r="M124" s="96">
        <f>System_LCI!M126</f>
        <v>0</v>
      </c>
      <c r="N124" s="96">
        <f>System_LCI!N126</f>
        <v>0</v>
      </c>
      <c r="O124" s="96">
        <f>System_LCI!O126</f>
        <v>0</v>
      </c>
      <c r="P124" s="96">
        <f>System_LCI!P126</f>
        <v>0</v>
      </c>
      <c r="Q124" s="96">
        <f>System_LCI!Q126</f>
        <v>0</v>
      </c>
      <c r="R124" s="96">
        <f>System_LCI!S126</f>
        <v>0</v>
      </c>
      <c r="S124" s="96">
        <f>System_LCI!T124</f>
        <v>0</v>
      </c>
      <c r="T124" s="96">
        <f>System_LCI!U126</f>
        <v>0</v>
      </c>
      <c r="U124" s="96"/>
    </row>
    <row r="125" spans="2:21" ht="15" customHeight="1">
      <c r="B125" s="93" t="s">
        <v>379</v>
      </c>
      <c r="C125" s="94" t="str">
        <f>System_LCI!B$99</f>
        <v>System 2</v>
      </c>
      <c r="D125" s="95">
        <f>System_LCI!C127</f>
        <v>0</v>
      </c>
      <c r="E125" s="97" t="s">
        <v>380</v>
      </c>
      <c r="F125" s="96">
        <f>System_LCI!F127</f>
        <v>0</v>
      </c>
      <c r="G125" s="96">
        <f>System_LCI!G127</f>
        <v>1</v>
      </c>
      <c r="H125" s="96">
        <f>System_LCI!H127</f>
        <v>0</v>
      </c>
      <c r="I125" s="96">
        <f>System_LCI!I127</f>
        <v>0</v>
      </c>
      <c r="J125" s="96">
        <f>System_LCI!J127</f>
        <v>0</v>
      </c>
      <c r="K125" s="96">
        <f>System_LCI!K127</f>
        <v>0</v>
      </c>
      <c r="L125" s="96">
        <f>System_LCI!L127</f>
        <v>0</v>
      </c>
      <c r="M125" s="96">
        <f>System_LCI!M127</f>
        <v>0</v>
      </c>
      <c r="N125" s="96">
        <f>System_LCI!N127</f>
        <v>0</v>
      </c>
      <c r="O125" s="96">
        <f>System_LCI!O127</f>
        <v>0</v>
      </c>
      <c r="P125" s="96">
        <f>System_LCI!P127</f>
        <v>0</v>
      </c>
      <c r="Q125" s="96">
        <f>System_LCI!Q127</f>
        <v>0</v>
      </c>
      <c r="R125" s="96">
        <f>System_LCI!S127</f>
        <v>0</v>
      </c>
      <c r="S125" s="96">
        <f>System_LCI!T125</f>
        <v>0</v>
      </c>
      <c r="T125" s="96">
        <f>System_LCI!U127</f>
        <v>0</v>
      </c>
      <c r="U125" s="96"/>
    </row>
    <row r="126" spans="2:21" ht="15" customHeight="1">
      <c r="B126" s="93" t="s">
        <v>379</v>
      </c>
      <c r="C126" s="94" t="str">
        <f>System_LCI!B$99</f>
        <v>System 2</v>
      </c>
      <c r="D126" s="95">
        <f>System_LCI!C128</f>
        <v>0</v>
      </c>
      <c r="E126" s="97" t="s">
        <v>380</v>
      </c>
      <c r="F126" s="96">
        <f>System_LCI!F128</f>
        <v>0</v>
      </c>
      <c r="G126" s="96">
        <f>System_LCI!G128</f>
        <v>1</v>
      </c>
      <c r="H126" s="96">
        <f>System_LCI!H128</f>
        <v>0</v>
      </c>
      <c r="I126" s="96">
        <f>System_LCI!I128</f>
        <v>0</v>
      </c>
      <c r="J126" s="96">
        <f>System_LCI!J128</f>
        <v>0</v>
      </c>
      <c r="K126" s="96">
        <f>System_LCI!K128</f>
        <v>0</v>
      </c>
      <c r="L126" s="96">
        <f>System_LCI!L128</f>
        <v>0</v>
      </c>
      <c r="M126" s="96">
        <f>System_LCI!M128</f>
        <v>0</v>
      </c>
      <c r="N126" s="96">
        <f>System_LCI!N128</f>
        <v>0</v>
      </c>
      <c r="O126" s="96">
        <f>System_LCI!O128</f>
        <v>0</v>
      </c>
      <c r="P126" s="96">
        <f>System_LCI!P128</f>
        <v>0</v>
      </c>
      <c r="Q126" s="96">
        <f>System_LCI!Q128</f>
        <v>0</v>
      </c>
      <c r="R126" s="96">
        <f>System_LCI!S128</f>
        <v>0</v>
      </c>
      <c r="S126" s="96">
        <f>System_LCI!T126</f>
        <v>0</v>
      </c>
      <c r="T126" s="96">
        <f>System_LCI!U128</f>
        <v>0</v>
      </c>
      <c r="U126" s="96"/>
    </row>
    <row r="127" spans="2:21" ht="15" customHeight="1">
      <c r="B127" s="93" t="s">
        <v>379</v>
      </c>
      <c r="C127" s="94" t="str">
        <f>System_LCI!B$99</f>
        <v>System 2</v>
      </c>
      <c r="D127" s="95">
        <f>System_LCI!C129</f>
        <v>0</v>
      </c>
      <c r="E127" s="97" t="s">
        <v>380</v>
      </c>
      <c r="F127" s="96">
        <f>System_LCI!F129</f>
        <v>0</v>
      </c>
      <c r="G127" s="96">
        <f>System_LCI!G129</f>
        <v>1</v>
      </c>
      <c r="H127" s="96">
        <f>System_LCI!H129</f>
        <v>0</v>
      </c>
      <c r="I127" s="96">
        <f>System_LCI!I129</f>
        <v>0</v>
      </c>
      <c r="J127" s="96">
        <f>System_LCI!J129</f>
        <v>0</v>
      </c>
      <c r="K127" s="96">
        <f>System_LCI!K129</f>
        <v>0</v>
      </c>
      <c r="L127" s="96">
        <f>System_LCI!L129</f>
        <v>0</v>
      </c>
      <c r="M127" s="96">
        <f>System_LCI!M129</f>
        <v>0</v>
      </c>
      <c r="N127" s="96">
        <f>System_LCI!N129</f>
        <v>0</v>
      </c>
      <c r="O127" s="96">
        <f>System_LCI!O129</f>
        <v>0</v>
      </c>
      <c r="P127" s="96">
        <f>System_LCI!P129</f>
        <v>0</v>
      </c>
      <c r="Q127" s="96">
        <f>System_LCI!Q129</f>
        <v>0</v>
      </c>
      <c r="R127" s="96">
        <f>System_LCI!S129</f>
        <v>0</v>
      </c>
      <c r="S127" s="96">
        <f>System_LCI!T127</f>
        <v>0</v>
      </c>
      <c r="T127" s="96">
        <f>System_LCI!U129</f>
        <v>0</v>
      </c>
      <c r="U127" s="96"/>
    </row>
    <row r="128" spans="2:21" ht="15" customHeight="1">
      <c r="B128" s="93" t="s">
        <v>379</v>
      </c>
      <c r="C128" s="94" t="str">
        <f>System_LCI!B$99</f>
        <v>System 2</v>
      </c>
      <c r="D128" s="95">
        <f>System_LCI!C130</f>
        <v>0</v>
      </c>
      <c r="E128" s="97" t="s">
        <v>380</v>
      </c>
      <c r="F128" s="96">
        <f>System_LCI!F130</f>
        <v>0</v>
      </c>
      <c r="G128" s="96">
        <f>System_LCI!G130</f>
        <v>1</v>
      </c>
      <c r="H128" s="96">
        <f>System_LCI!H130</f>
        <v>0</v>
      </c>
      <c r="I128" s="96">
        <f>System_LCI!I130</f>
        <v>0</v>
      </c>
      <c r="J128" s="96">
        <f>System_LCI!J130</f>
        <v>0</v>
      </c>
      <c r="K128" s="96">
        <f>System_LCI!K130</f>
        <v>0</v>
      </c>
      <c r="L128" s="96">
        <f>System_LCI!L130</f>
        <v>0</v>
      </c>
      <c r="M128" s="96">
        <f>System_LCI!M130</f>
        <v>0</v>
      </c>
      <c r="N128" s="96">
        <f>System_LCI!N130</f>
        <v>0</v>
      </c>
      <c r="O128" s="96">
        <f>System_LCI!O130</f>
        <v>0</v>
      </c>
      <c r="P128" s="96">
        <f>System_LCI!P130</f>
        <v>0</v>
      </c>
      <c r="Q128" s="96">
        <f>System_LCI!Q130</f>
        <v>0</v>
      </c>
      <c r="R128" s="96">
        <f>System_LCI!S130</f>
        <v>0</v>
      </c>
      <c r="S128" s="96">
        <f>System_LCI!T128</f>
        <v>0</v>
      </c>
      <c r="T128" s="96">
        <f>System_LCI!U130</f>
        <v>0</v>
      </c>
      <c r="U128" s="96"/>
    </row>
    <row r="129" spans="2:21" ht="15" customHeight="1">
      <c r="B129" s="93" t="s">
        <v>379</v>
      </c>
      <c r="C129" s="94" t="str">
        <f>System_LCI!B$99</f>
        <v>System 2</v>
      </c>
      <c r="D129" s="95">
        <f>System_LCI!C131</f>
        <v>0</v>
      </c>
      <c r="E129" s="97" t="s">
        <v>380</v>
      </c>
      <c r="F129" s="96">
        <f>System_LCI!F131</f>
        <v>0</v>
      </c>
      <c r="G129" s="96">
        <f>System_LCI!G131</f>
        <v>1</v>
      </c>
      <c r="H129" s="96">
        <f>System_LCI!H131</f>
        <v>0</v>
      </c>
      <c r="I129" s="96">
        <f>System_LCI!I131</f>
        <v>0</v>
      </c>
      <c r="J129" s="96">
        <f>System_LCI!J131</f>
        <v>0</v>
      </c>
      <c r="K129" s="96">
        <f>System_LCI!K131</f>
        <v>0</v>
      </c>
      <c r="L129" s="96">
        <f>System_LCI!L131</f>
        <v>0</v>
      </c>
      <c r="M129" s="96">
        <f>System_LCI!M131</f>
        <v>0</v>
      </c>
      <c r="N129" s="96">
        <f>System_LCI!N131</f>
        <v>0</v>
      </c>
      <c r="O129" s="96">
        <f>System_LCI!O131</f>
        <v>0</v>
      </c>
      <c r="P129" s="96">
        <f>System_LCI!P131</f>
        <v>0</v>
      </c>
      <c r="Q129" s="96">
        <f>System_LCI!Q131</f>
        <v>0</v>
      </c>
      <c r="R129" s="96">
        <f>System_LCI!S131</f>
        <v>0</v>
      </c>
      <c r="S129" s="96">
        <f>System_LCI!T129</f>
        <v>0</v>
      </c>
      <c r="T129" s="96">
        <f>System_LCI!U131</f>
        <v>0</v>
      </c>
      <c r="U129" s="96"/>
    </row>
    <row r="130" spans="2:21" ht="15" customHeight="1">
      <c r="B130" s="93" t="s">
        <v>379</v>
      </c>
      <c r="C130" s="94" t="str">
        <f>System_LCI!B$99</f>
        <v>System 2</v>
      </c>
      <c r="D130" s="95">
        <f>System_LCI!C132</f>
        <v>0</v>
      </c>
      <c r="E130" s="97" t="s">
        <v>380</v>
      </c>
      <c r="F130" s="96">
        <f>System_LCI!F132</f>
        <v>0</v>
      </c>
      <c r="G130" s="96">
        <f>System_LCI!G132</f>
        <v>1</v>
      </c>
      <c r="H130" s="96">
        <f>System_LCI!H132</f>
        <v>0</v>
      </c>
      <c r="I130" s="96">
        <f>System_LCI!I132</f>
        <v>0</v>
      </c>
      <c r="J130" s="96">
        <f>System_LCI!J132</f>
        <v>0</v>
      </c>
      <c r="K130" s="96">
        <f>System_LCI!K132</f>
        <v>0</v>
      </c>
      <c r="L130" s="96">
        <f>System_LCI!L132</f>
        <v>0</v>
      </c>
      <c r="M130" s="96">
        <f>System_LCI!M132</f>
        <v>0</v>
      </c>
      <c r="N130" s="96">
        <f>System_LCI!N132</f>
        <v>0</v>
      </c>
      <c r="O130" s="96">
        <f>System_LCI!O132</f>
        <v>0</v>
      </c>
      <c r="P130" s="96">
        <f>System_LCI!P132</f>
        <v>0</v>
      </c>
      <c r="Q130" s="96">
        <f>System_LCI!Q132</f>
        <v>0</v>
      </c>
      <c r="R130" s="96">
        <f>System_LCI!S132</f>
        <v>0</v>
      </c>
      <c r="S130" s="96">
        <f>System_LCI!T130</f>
        <v>0</v>
      </c>
      <c r="T130" s="96">
        <f>System_LCI!U132</f>
        <v>0</v>
      </c>
      <c r="U130" s="96"/>
    </row>
    <row r="131" spans="2:21" ht="15" customHeight="1">
      <c r="B131" s="93" t="s">
        <v>379</v>
      </c>
      <c r="C131" s="94" t="str">
        <f>System_LCI!B$99</f>
        <v>System 2</v>
      </c>
      <c r="D131" s="95" t="str">
        <f>System_LCI!C133</f>
        <v>Sub-subsystem 3</v>
      </c>
      <c r="E131" s="97" t="s">
        <v>380</v>
      </c>
      <c r="F131" s="96">
        <f>System_LCI!F133</f>
        <v>0</v>
      </c>
      <c r="G131" s="96">
        <f>System_LCI!G133</f>
        <v>1</v>
      </c>
      <c r="H131" s="96">
        <f>System_LCI!H133</f>
        <v>0</v>
      </c>
      <c r="I131" s="96">
        <f>System_LCI!I133</f>
        <v>0</v>
      </c>
      <c r="J131" s="96">
        <f>System_LCI!J133</f>
        <v>0</v>
      </c>
      <c r="K131" s="96">
        <f>System_LCI!K133</f>
        <v>0</v>
      </c>
      <c r="L131" s="96">
        <f>System_LCI!L133</f>
        <v>0</v>
      </c>
      <c r="M131" s="96">
        <f>System_LCI!M133</f>
        <v>0</v>
      </c>
      <c r="N131" s="96">
        <f>System_LCI!N133</f>
        <v>0</v>
      </c>
      <c r="O131" s="96">
        <f>System_LCI!O133</f>
        <v>0</v>
      </c>
      <c r="P131" s="96">
        <f>System_LCI!P133</f>
        <v>0</v>
      </c>
      <c r="Q131" s="96">
        <f>System_LCI!Q133</f>
        <v>0</v>
      </c>
      <c r="R131" s="96">
        <f>System_LCI!S133</f>
        <v>0</v>
      </c>
      <c r="S131" s="96">
        <f>System_LCI!T131</f>
        <v>0</v>
      </c>
      <c r="T131" s="96">
        <f>System_LCI!U133</f>
        <v>0</v>
      </c>
      <c r="U131" s="96"/>
    </row>
    <row r="132" spans="2:21" ht="15" customHeight="1">
      <c r="B132" s="93" t="s">
        <v>379</v>
      </c>
      <c r="C132" s="94" t="str">
        <f>System_LCI!B$99</f>
        <v>System 2</v>
      </c>
      <c r="D132" s="95">
        <f>System_LCI!C134</f>
        <v>0</v>
      </c>
      <c r="E132" s="97" t="s">
        <v>380</v>
      </c>
      <c r="F132" s="96">
        <f>System_LCI!F134</f>
        <v>0</v>
      </c>
      <c r="G132" s="96">
        <f>System_LCI!G134</f>
        <v>1</v>
      </c>
      <c r="H132" s="96">
        <f>System_LCI!H134</f>
        <v>0</v>
      </c>
      <c r="I132" s="96">
        <f>System_LCI!I134</f>
        <v>0</v>
      </c>
      <c r="J132" s="96">
        <f>System_LCI!J134</f>
        <v>0</v>
      </c>
      <c r="K132" s="96">
        <f>System_LCI!K134</f>
        <v>0</v>
      </c>
      <c r="L132" s="96">
        <f>System_LCI!L134</f>
        <v>0</v>
      </c>
      <c r="M132" s="96">
        <f>System_LCI!M134</f>
        <v>0</v>
      </c>
      <c r="N132" s="96">
        <f>System_LCI!N134</f>
        <v>0</v>
      </c>
      <c r="O132" s="96">
        <f>System_LCI!O134</f>
        <v>0</v>
      </c>
      <c r="P132" s="96">
        <f>System_LCI!P134</f>
        <v>0</v>
      </c>
      <c r="Q132" s="96">
        <f>System_LCI!Q134</f>
        <v>0</v>
      </c>
      <c r="R132" s="96">
        <f>System_LCI!S134</f>
        <v>0</v>
      </c>
      <c r="S132" s="96">
        <f>System_LCI!T132</f>
        <v>0</v>
      </c>
      <c r="T132" s="96">
        <f>System_LCI!U134</f>
        <v>0</v>
      </c>
      <c r="U132" s="96"/>
    </row>
    <row r="133" spans="2:21" ht="15" customHeight="1">
      <c r="B133" s="93" t="s">
        <v>379</v>
      </c>
      <c r="C133" s="94" t="str">
        <f>System_LCI!B$99</f>
        <v>System 2</v>
      </c>
      <c r="D133" s="95">
        <f>System_LCI!C135</f>
        <v>0</v>
      </c>
      <c r="E133" s="97" t="s">
        <v>380</v>
      </c>
      <c r="F133" s="96">
        <f>System_LCI!F135</f>
        <v>0</v>
      </c>
      <c r="G133" s="96">
        <f>System_LCI!G135</f>
        <v>1</v>
      </c>
      <c r="H133" s="96">
        <f>System_LCI!H135</f>
        <v>0</v>
      </c>
      <c r="I133" s="96">
        <f>System_LCI!I135</f>
        <v>0</v>
      </c>
      <c r="J133" s="96">
        <f>System_LCI!J135</f>
        <v>0</v>
      </c>
      <c r="K133" s="96">
        <f>System_LCI!K135</f>
        <v>0</v>
      </c>
      <c r="L133" s="96">
        <f>System_LCI!L135</f>
        <v>0</v>
      </c>
      <c r="M133" s="96">
        <f>System_LCI!M135</f>
        <v>0</v>
      </c>
      <c r="N133" s="96">
        <f>System_LCI!N135</f>
        <v>0</v>
      </c>
      <c r="O133" s="96">
        <f>System_LCI!O135</f>
        <v>0</v>
      </c>
      <c r="P133" s="96">
        <f>System_LCI!P135</f>
        <v>0</v>
      </c>
      <c r="Q133" s="96">
        <f>System_LCI!Q135</f>
        <v>0</v>
      </c>
      <c r="R133" s="96">
        <f>System_LCI!S135</f>
        <v>0</v>
      </c>
      <c r="S133" s="96">
        <f>System_LCI!T133</f>
        <v>0</v>
      </c>
      <c r="T133" s="96">
        <f>System_LCI!U135</f>
        <v>0</v>
      </c>
      <c r="U133" s="96"/>
    </row>
    <row r="134" spans="2:21" ht="15" customHeight="1">
      <c r="B134" s="93" t="s">
        <v>379</v>
      </c>
      <c r="C134" s="94" t="str">
        <f>System_LCI!B$99</f>
        <v>System 2</v>
      </c>
      <c r="D134" s="95" t="str">
        <f>System_LCI!C136</f>
        <v>Sub-subsystem 4</v>
      </c>
      <c r="E134" s="97" t="s">
        <v>381</v>
      </c>
      <c r="F134" s="96">
        <f>System_LCI!F136</f>
        <v>0</v>
      </c>
      <c r="G134" s="96">
        <f>System_LCI!G136</f>
        <v>1</v>
      </c>
      <c r="H134" s="96">
        <f>System_LCI!H136</f>
        <v>0</v>
      </c>
      <c r="I134" s="96">
        <f>System_LCI!I136</f>
        <v>0</v>
      </c>
      <c r="J134" s="96">
        <f>System_LCI!J136</f>
        <v>0</v>
      </c>
      <c r="K134" s="96">
        <f>System_LCI!K136</f>
        <v>0</v>
      </c>
      <c r="L134" s="96">
        <f>System_LCI!L136</f>
        <v>0</v>
      </c>
      <c r="M134" s="96">
        <f>System_LCI!M136</f>
        <v>0</v>
      </c>
      <c r="N134" s="96">
        <f>System_LCI!N136</f>
        <v>0</v>
      </c>
      <c r="O134" s="96">
        <f>System_LCI!O136</f>
        <v>0</v>
      </c>
      <c r="P134" s="96">
        <f>System_LCI!P136</f>
        <v>0</v>
      </c>
      <c r="Q134" s="96">
        <f>System_LCI!Q136</f>
        <v>0</v>
      </c>
      <c r="R134" s="96">
        <f>System_LCI!S136</f>
        <v>0</v>
      </c>
      <c r="S134" s="96">
        <f>System_LCI!T134</f>
        <v>0</v>
      </c>
      <c r="T134" s="96">
        <f>System_LCI!U136</f>
        <v>0</v>
      </c>
      <c r="U134" s="96"/>
    </row>
    <row r="135" spans="2:21" ht="15" customHeight="1">
      <c r="B135" s="93" t="s">
        <v>379</v>
      </c>
      <c r="C135" s="94" t="str">
        <f>System_LCI!B$99</f>
        <v>System 2</v>
      </c>
      <c r="D135" s="95">
        <f>System_LCI!C137</f>
        <v>0</v>
      </c>
      <c r="E135" s="97" t="s">
        <v>381</v>
      </c>
      <c r="F135" s="96">
        <f>System_LCI!F137</f>
        <v>0</v>
      </c>
      <c r="G135" s="96">
        <f>System_LCI!G137</f>
        <v>1</v>
      </c>
      <c r="H135" s="96">
        <f>System_LCI!H137</f>
        <v>0</v>
      </c>
      <c r="I135" s="96">
        <f>System_LCI!I137</f>
        <v>0</v>
      </c>
      <c r="J135" s="96">
        <f>System_LCI!J137</f>
        <v>0</v>
      </c>
      <c r="K135" s="96">
        <f>System_LCI!K137</f>
        <v>0</v>
      </c>
      <c r="L135" s="96">
        <f>System_LCI!L137</f>
        <v>0</v>
      </c>
      <c r="M135" s="96">
        <f>System_LCI!M137</f>
        <v>0</v>
      </c>
      <c r="N135" s="96">
        <f>System_LCI!N137</f>
        <v>0</v>
      </c>
      <c r="O135" s="96">
        <f>System_LCI!O137</f>
        <v>0</v>
      </c>
      <c r="P135" s="96">
        <f>System_LCI!P137</f>
        <v>0</v>
      </c>
      <c r="Q135" s="96">
        <f>System_LCI!Q137</f>
        <v>0</v>
      </c>
      <c r="R135" s="96">
        <f>System_LCI!S137</f>
        <v>0</v>
      </c>
      <c r="S135" s="96">
        <f>System_LCI!T135</f>
        <v>0</v>
      </c>
      <c r="T135" s="96">
        <f>System_LCI!U137</f>
        <v>0</v>
      </c>
      <c r="U135" s="96"/>
    </row>
    <row r="136" spans="2:21" ht="15" customHeight="1">
      <c r="B136" s="93" t="s">
        <v>379</v>
      </c>
      <c r="C136" s="94" t="str">
        <f>System_LCI!B$99</f>
        <v>System 2</v>
      </c>
      <c r="D136" s="95">
        <f>System_LCI!C138</f>
        <v>0</v>
      </c>
      <c r="E136" s="97" t="s">
        <v>381</v>
      </c>
      <c r="F136" s="96">
        <f>System_LCI!F138</f>
        <v>0</v>
      </c>
      <c r="G136" s="96">
        <f>System_LCI!G138</f>
        <v>1</v>
      </c>
      <c r="H136" s="96">
        <f>System_LCI!H138</f>
        <v>0</v>
      </c>
      <c r="I136" s="96">
        <f>System_LCI!I138</f>
        <v>0</v>
      </c>
      <c r="J136" s="96">
        <f>System_LCI!J138</f>
        <v>0</v>
      </c>
      <c r="K136" s="96">
        <f>System_LCI!K138</f>
        <v>0</v>
      </c>
      <c r="L136" s="96">
        <f>System_LCI!L138</f>
        <v>0</v>
      </c>
      <c r="M136" s="96">
        <f>System_LCI!M138</f>
        <v>0</v>
      </c>
      <c r="N136" s="96">
        <f>System_LCI!N138</f>
        <v>0</v>
      </c>
      <c r="O136" s="96">
        <f>System_LCI!O138</f>
        <v>0</v>
      </c>
      <c r="P136" s="96">
        <f>System_LCI!P138</f>
        <v>0</v>
      </c>
      <c r="Q136" s="96">
        <f>System_LCI!Q138</f>
        <v>0</v>
      </c>
      <c r="R136" s="96">
        <f>System_LCI!S138</f>
        <v>0</v>
      </c>
      <c r="S136" s="96">
        <f>System_LCI!T136</f>
        <v>0</v>
      </c>
      <c r="T136" s="96">
        <f>System_LCI!U138</f>
        <v>0</v>
      </c>
      <c r="U136" s="96"/>
    </row>
    <row r="137" spans="2:21" ht="15" customHeight="1">
      <c r="B137" s="93" t="s">
        <v>379</v>
      </c>
      <c r="C137" s="94" t="str">
        <f>System_LCI!B$99</f>
        <v>System 2</v>
      </c>
      <c r="D137" s="95" t="str">
        <f>System_LCI!C139</f>
        <v>Sub-subsystem 5</v>
      </c>
      <c r="E137" s="97" t="s">
        <v>382</v>
      </c>
      <c r="F137" s="96">
        <f>System_LCI!F139</f>
        <v>0</v>
      </c>
      <c r="G137" s="96">
        <f>System_LCI!G139</f>
        <v>1</v>
      </c>
      <c r="H137" s="96">
        <f>System_LCI!H139</f>
        <v>0</v>
      </c>
      <c r="I137" s="96">
        <f>System_LCI!I139</f>
        <v>0</v>
      </c>
      <c r="J137" s="96">
        <f>System_LCI!J139</f>
        <v>0</v>
      </c>
      <c r="K137" s="96">
        <f>System_LCI!K139</f>
        <v>0</v>
      </c>
      <c r="L137" s="96">
        <f>System_LCI!L139</f>
        <v>0</v>
      </c>
      <c r="M137" s="96">
        <f>System_LCI!M139</f>
        <v>0</v>
      </c>
      <c r="N137" s="96">
        <f>System_LCI!N139</f>
        <v>0</v>
      </c>
      <c r="O137" s="96">
        <f>System_LCI!O139</f>
        <v>0</v>
      </c>
      <c r="P137" s="96">
        <f>System_LCI!P139</f>
        <v>0</v>
      </c>
      <c r="Q137" s="96">
        <f>System_LCI!Q139</f>
        <v>0</v>
      </c>
      <c r="R137" s="96">
        <f>System_LCI!S139</f>
        <v>0</v>
      </c>
      <c r="S137" s="96">
        <f>System_LCI!T137</f>
        <v>0</v>
      </c>
      <c r="T137" s="96">
        <f>System_LCI!U139</f>
        <v>0</v>
      </c>
      <c r="U137" s="96"/>
    </row>
    <row r="138" spans="2:21" ht="15" customHeight="1">
      <c r="B138" s="93" t="s">
        <v>379</v>
      </c>
      <c r="C138" s="94" t="str">
        <f>System_LCI!B$99</f>
        <v>System 2</v>
      </c>
      <c r="D138" s="95">
        <f>System_LCI!C140</f>
        <v>0</v>
      </c>
      <c r="E138" s="97" t="s">
        <v>384</v>
      </c>
      <c r="F138" s="96">
        <f>System_LCI!F140</f>
        <v>0</v>
      </c>
      <c r="G138" s="96">
        <f>System_LCI!G140</f>
        <v>1</v>
      </c>
      <c r="H138" s="96">
        <f>System_LCI!H140</f>
        <v>0</v>
      </c>
      <c r="I138" s="96">
        <f>System_LCI!I140</f>
        <v>0</v>
      </c>
      <c r="J138" s="96">
        <f>System_LCI!J140</f>
        <v>0</v>
      </c>
      <c r="K138" s="96">
        <f>System_LCI!K140</f>
        <v>0</v>
      </c>
      <c r="L138" s="96">
        <f>System_LCI!L140</f>
        <v>0</v>
      </c>
      <c r="M138" s="96">
        <f>System_LCI!M140</f>
        <v>0</v>
      </c>
      <c r="N138" s="96">
        <f>System_LCI!N140</f>
        <v>0</v>
      </c>
      <c r="O138" s="96">
        <f>System_LCI!O140</f>
        <v>0</v>
      </c>
      <c r="P138" s="96">
        <f>System_LCI!P140</f>
        <v>0</v>
      </c>
      <c r="Q138" s="96">
        <f>System_LCI!Q140</f>
        <v>0</v>
      </c>
      <c r="R138" s="96">
        <f>System_LCI!S140</f>
        <v>0</v>
      </c>
      <c r="S138" s="96">
        <f>System_LCI!T138</f>
        <v>0</v>
      </c>
      <c r="T138" s="96">
        <f>System_LCI!U140</f>
        <v>0</v>
      </c>
      <c r="U138" s="96"/>
    </row>
    <row r="139" spans="2:21" ht="15" customHeight="1">
      <c r="B139" s="93" t="s">
        <v>379</v>
      </c>
      <c r="C139" s="94" t="str">
        <f>System_LCI!B$99</f>
        <v>System 2</v>
      </c>
      <c r="D139" s="95">
        <f>System_LCI!C141</f>
        <v>0</v>
      </c>
      <c r="E139" s="97" t="s">
        <v>384</v>
      </c>
      <c r="F139" s="96">
        <f>System_LCI!F141</f>
        <v>0</v>
      </c>
      <c r="G139" s="96">
        <f>System_LCI!G141</f>
        <v>1</v>
      </c>
      <c r="H139" s="96">
        <f>System_LCI!H141</f>
        <v>0</v>
      </c>
      <c r="I139" s="96">
        <f>System_LCI!I141</f>
        <v>0</v>
      </c>
      <c r="J139" s="96">
        <f>System_LCI!J141</f>
        <v>0</v>
      </c>
      <c r="K139" s="96">
        <f>System_LCI!K141</f>
        <v>0</v>
      </c>
      <c r="L139" s="96">
        <f>System_LCI!L141</f>
        <v>0</v>
      </c>
      <c r="M139" s="96">
        <f>System_LCI!M141</f>
        <v>0</v>
      </c>
      <c r="N139" s="96">
        <f>System_LCI!N141</f>
        <v>0</v>
      </c>
      <c r="O139" s="96">
        <f>System_LCI!O141</f>
        <v>0</v>
      </c>
      <c r="P139" s="96">
        <f>System_LCI!P141</f>
        <v>0</v>
      </c>
      <c r="Q139" s="96">
        <f>System_LCI!Q141</f>
        <v>0</v>
      </c>
      <c r="R139" s="96">
        <f>System_LCI!S141</f>
        <v>0</v>
      </c>
      <c r="S139" s="96">
        <f>System_LCI!T139</f>
        <v>0</v>
      </c>
      <c r="T139" s="96">
        <f>System_LCI!U141</f>
        <v>0</v>
      </c>
      <c r="U139" s="96"/>
    </row>
    <row r="140" spans="2:21" ht="15" customHeight="1">
      <c r="B140" s="93" t="s">
        <v>379</v>
      </c>
      <c r="C140" s="94" t="str">
        <f>System_LCI!B$99</f>
        <v>System 2</v>
      </c>
      <c r="D140" s="95">
        <f>System_LCI!C142</f>
        <v>0</v>
      </c>
      <c r="E140" s="97" t="s">
        <v>384</v>
      </c>
      <c r="F140" s="96">
        <f>System_LCI!F142</f>
        <v>0</v>
      </c>
      <c r="G140" s="96">
        <f>System_LCI!G142</f>
        <v>1</v>
      </c>
      <c r="H140" s="96">
        <f>System_LCI!H142</f>
        <v>0</v>
      </c>
      <c r="I140" s="96">
        <f>System_LCI!I142</f>
        <v>0</v>
      </c>
      <c r="J140" s="96">
        <f>System_LCI!J142</f>
        <v>0</v>
      </c>
      <c r="K140" s="96">
        <f>System_LCI!K142</f>
        <v>0</v>
      </c>
      <c r="L140" s="96">
        <f>System_LCI!L142</f>
        <v>0</v>
      </c>
      <c r="M140" s="96">
        <f>System_LCI!M142</f>
        <v>0</v>
      </c>
      <c r="N140" s="96">
        <f>System_LCI!N142</f>
        <v>0</v>
      </c>
      <c r="O140" s="96">
        <f>System_LCI!O142</f>
        <v>0</v>
      </c>
      <c r="P140" s="96">
        <f>System_LCI!P142</f>
        <v>0</v>
      </c>
      <c r="Q140" s="96">
        <f>System_LCI!Q142</f>
        <v>0</v>
      </c>
      <c r="R140" s="96">
        <f>System_LCI!S142</f>
        <v>0</v>
      </c>
      <c r="S140" s="96">
        <f>System_LCI!T140</f>
        <v>0</v>
      </c>
      <c r="T140" s="96">
        <f>System_LCI!U142</f>
        <v>0</v>
      </c>
      <c r="U140" s="96"/>
    </row>
    <row r="141" spans="2:21" ht="15" customHeight="1">
      <c r="B141" s="93" t="s">
        <v>379</v>
      </c>
      <c r="C141" s="94" t="str">
        <f>System_LCI!B$99</f>
        <v>System 2</v>
      </c>
      <c r="D141" s="95">
        <f>System_LCI!C143</f>
        <v>0</v>
      </c>
      <c r="E141" s="97" t="s">
        <v>384</v>
      </c>
      <c r="F141" s="96">
        <f>System_LCI!F143</f>
        <v>0</v>
      </c>
      <c r="G141" s="96">
        <f>System_LCI!G143</f>
        <v>1</v>
      </c>
      <c r="H141" s="96">
        <f>System_LCI!H143</f>
        <v>0</v>
      </c>
      <c r="I141" s="96">
        <f>System_LCI!I143</f>
        <v>0</v>
      </c>
      <c r="J141" s="96">
        <f>System_LCI!J143</f>
        <v>0</v>
      </c>
      <c r="K141" s="96">
        <f>System_LCI!K143</f>
        <v>0</v>
      </c>
      <c r="L141" s="96">
        <f>System_LCI!L143</f>
        <v>0</v>
      </c>
      <c r="M141" s="96">
        <f>System_LCI!M143</f>
        <v>0</v>
      </c>
      <c r="N141" s="96">
        <f>System_LCI!N143</f>
        <v>0</v>
      </c>
      <c r="O141" s="96">
        <f>System_LCI!O143</f>
        <v>0</v>
      </c>
      <c r="P141" s="96">
        <f>System_LCI!P143</f>
        <v>0</v>
      </c>
      <c r="Q141" s="96">
        <f>System_LCI!Q143</f>
        <v>0</v>
      </c>
      <c r="R141" s="96">
        <f>System_LCI!S143</f>
        <v>0</v>
      </c>
      <c r="S141" s="96">
        <f>System_LCI!T141</f>
        <v>0</v>
      </c>
      <c r="T141" s="96">
        <f>System_LCI!U143</f>
        <v>0</v>
      </c>
      <c r="U141" s="96"/>
    </row>
    <row r="142" spans="2:21" ht="15" customHeight="1">
      <c r="B142" s="103" t="s">
        <v>379</v>
      </c>
      <c r="C142" s="94" t="str">
        <f>System_LCI!B$99</f>
        <v>System 2</v>
      </c>
      <c r="D142" s="95">
        <f>System_LCI!C144</f>
        <v>0</v>
      </c>
      <c r="E142" s="94" t="s">
        <v>384</v>
      </c>
      <c r="F142" s="96">
        <f>System_LCI!F144</f>
        <v>0</v>
      </c>
      <c r="G142" s="96">
        <f>System_LCI!G144</f>
        <v>1</v>
      </c>
      <c r="H142" s="96">
        <f>System_LCI!H144</f>
        <v>0</v>
      </c>
      <c r="I142" s="96">
        <f>System_LCI!I144</f>
        <v>0</v>
      </c>
      <c r="J142" s="96">
        <f>System_LCI!J144</f>
        <v>0</v>
      </c>
      <c r="K142" s="96">
        <f>System_LCI!K144</f>
        <v>0</v>
      </c>
      <c r="L142" s="96">
        <f>System_LCI!L144</f>
        <v>0</v>
      </c>
      <c r="M142" s="96">
        <f>System_LCI!M144</f>
        <v>0</v>
      </c>
      <c r="N142" s="96">
        <f>System_LCI!N144</f>
        <v>0</v>
      </c>
      <c r="O142" s="96">
        <f>System_LCI!O144</f>
        <v>0</v>
      </c>
      <c r="P142" s="96">
        <f>System_LCI!P144</f>
        <v>0</v>
      </c>
      <c r="Q142" s="96">
        <f>System_LCI!Q144</f>
        <v>0</v>
      </c>
      <c r="R142" s="96">
        <f>System_LCI!S144</f>
        <v>0</v>
      </c>
      <c r="S142" s="96">
        <f>System_LCI!T142</f>
        <v>0</v>
      </c>
      <c r="T142" s="96">
        <f>System_LCI!U144</f>
        <v>0</v>
      </c>
      <c r="U142" s="96"/>
    </row>
  </sheetData>
  <mergeCells count="5">
    <mergeCell ref="K5:K6"/>
    <mergeCell ref="L5:L6"/>
    <mergeCell ref="M5:M6"/>
    <mergeCell ref="N5:N6"/>
    <mergeCell ref="O5:O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3528E-3028-EE4B-8D1E-C4D9A81CA563}">
  <sheetPr>
    <tabColor theme="4" tint="-0.499984740745262"/>
    <pageSetUpPr fitToPage="1"/>
  </sheetPr>
  <dimension ref="B2:J200"/>
  <sheetViews>
    <sheetView showGridLines="0" workbookViewId="0">
      <selection activeCell="B4" sqref="B4:J200"/>
    </sheetView>
  </sheetViews>
  <sheetFormatPr baseColWidth="10" defaultColWidth="16.33203125" defaultRowHeight="20" customHeight="1"/>
  <cols>
    <col min="1" max="1" width="17.1640625" style="20" customWidth="1"/>
    <col min="2" max="16384" width="16.33203125" style="20"/>
  </cols>
  <sheetData>
    <row r="2" spans="2:10" ht="38" customHeight="1">
      <c r="B2" s="139" t="s">
        <v>138</v>
      </c>
      <c r="C2" s="139"/>
      <c r="D2" s="139"/>
      <c r="E2" s="139"/>
      <c r="F2" s="139"/>
      <c r="G2" s="139"/>
      <c r="H2" s="139"/>
      <c r="I2" s="139"/>
      <c r="J2" s="139"/>
    </row>
    <row r="4" spans="2:10" ht="20" customHeight="1">
      <c r="B4" s="140" t="s">
        <v>139</v>
      </c>
      <c r="C4" s="140"/>
      <c r="D4" s="140"/>
      <c r="E4" s="140"/>
      <c r="F4" s="140"/>
      <c r="G4" s="140"/>
      <c r="H4" s="140"/>
      <c r="I4" s="140"/>
      <c r="J4" s="140"/>
    </row>
    <row r="5" spans="2:10" ht="20" customHeight="1">
      <c r="B5" s="140"/>
      <c r="C5" s="140"/>
      <c r="D5" s="140"/>
      <c r="E5" s="140"/>
      <c r="F5" s="140"/>
      <c r="G5" s="140"/>
      <c r="H5" s="140"/>
      <c r="I5" s="140"/>
      <c r="J5" s="140"/>
    </row>
    <row r="6" spans="2:10" ht="20" customHeight="1">
      <c r="B6" s="140"/>
      <c r="C6" s="140"/>
      <c r="D6" s="140"/>
      <c r="E6" s="140"/>
      <c r="F6" s="140"/>
      <c r="G6" s="140"/>
      <c r="H6" s="140"/>
      <c r="I6" s="140"/>
      <c r="J6" s="140"/>
    </row>
    <row r="7" spans="2:10" ht="20" customHeight="1">
      <c r="B7" s="140"/>
      <c r="C7" s="140"/>
      <c r="D7" s="140"/>
      <c r="E7" s="140"/>
      <c r="F7" s="140"/>
      <c r="G7" s="140"/>
      <c r="H7" s="140"/>
      <c r="I7" s="140"/>
      <c r="J7" s="140"/>
    </row>
    <row r="8" spans="2:10" ht="20" customHeight="1">
      <c r="B8" s="140"/>
      <c r="C8" s="140"/>
      <c r="D8" s="140"/>
      <c r="E8" s="140"/>
      <c r="F8" s="140"/>
      <c r="G8" s="140"/>
      <c r="H8" s="140"/>
      <c r="I8" s="140"/>
      <c r="J8" s="140"/>
    </row>
    <row r="9" spans="2:10" ht="20" customHeight="1">
      <c r="B9" s="140"/>
      <c r="C9" s="140"/>
      <c r="D9" s="140"/>
      <c r="E9" s="140"/>
      <c r="F9" s="140"/>
      <c r="G9" s="140"/>
      <c r="H9" s="140"/>
      <c r="I9" s="140"/>
      <c r="J9" s="140"/>
    </row>
    <row r="10" spans="2:10" ht="20" customHeight="1">
      <c r="B10" s="140"/>
      <c r="C10" s="140"/>
      <c r="D10" s="140"/>
      <c r="E10" s="140"/>
      <c r="F10" s="140"/>
      <c r="G10" s="140"/>
      <c r="H10" s="140"/>
      <c r="I10" s="140"/>
      <c r="J10" s="140"/>
    </row>
    <row r="11" spans="2:10" ht="20" customHeight="1">
      <c r="B11" s="140"/>
      <c r="C11" s="140"/>
      <c r="D11" s="140"/>
      <c r="E11" s="140"/>
      <c r="F11" s="140"/>
      <c r="G11" s="140"/>
      <c r="H11" s="140"/>
      <c r="I11" s="140"/>
      <c r="J11" s="140"/>
    </row>
    <row r="12" spans="2:10" ht="20" customHeight="1">
      <c r="B12" s="140"/>
      <c r="C12" s="140"/>
      <c r="D12" s="140"/>
      <c r="E12" s="140"/>
      <c r="F12" s="140"/>
      <c r="G12" s="140"/>
      <c r="H12" s="140"/>
      <c r="I12" s="140"/>
      <c r="J12" s="140"/>
    </row>
    <row r="13" spans="2:10" ht="20" customHeight="1">
      <c r="B13" s="140"/>
      <c r="C13" s="140"/>
      <c r="D13" s="140"/>
      <c r="E13" s="140"/>
      <c r="F13" s="140"/>
      <c r="G13" s="140"/>
      <c r="H13" s="140"/>
      <c r="I13" s="140"/>
      <c r="J13" s="140"/>
    </row>
    <row r="14" spans="2:10" ht="20" customHeight="1">
      <c r="B14" s="140"/>
      <c r="C14" s="140"/>
      <c r="D14" s="140"/>
      <c r="E14" s="140"/>
      <c r="F14" s="140"/>
      <c r="G14" s="140"/>
      <c r="H14" s="140"/>
      <c r="I14" s="140"/>
      <c r="J14" s="140"/>
    </row>
    <row r="15" spans="2:10" ht="20" customHeight="1">
      <c r="B15" s="140"/>
      <c r="C15" s="140"/>
      <c r="D15" s="140"/>
      <c r="E15" s="140"/>
      <c r="F15" s="140"/>
      <c r="G15" s="140"/>
      <c r="H15" s="140"/>
      <c r="I15" s="140"/>
      <c r="J15" s="140"/>
    </row>
    <row r="16" spans="2:10" ht="20" customHeight="1">
      <c r="B16" s="140"/>
      <c r="C16" s="140"/>
      <c r="D16" s="140"/>
      <c r="E16" s="140"/>
      <c r="F16" s="140"/>
      <c r="G16" s="140"/>
      <c r="H16" s="140"/>
      <c r="I16" s="140"/>
      <c r="J16" s="140"/>
    </row>
    <row r="17" spans="2:10" ht="20" customHeight="1">
      <c r="B17" s="140"/>
      <c r="C17" s="140"/>
      <c r="D17" s="140"/>
      <c r="E17" s="140"/>
      <c r="F17" s="140"/>
      <c r="G17" s="140"/>
      <c r="H17" s="140"/>
      <c r="I17" s="140"/>
      <c r="J17" s="140"/>
    </row>
    <row r="18" spans="2:10" ht="20" customHeight="1">
      <c r="B18" s="140"/>
      <c r="C18" s="140"/>
      <c r="D18" s="140"/>
      <c r="E18" s="140"/>
      <c r="F18" s="140"/>
      <c r="G18" s="140"/>
      <c r="H18" s="140"/>
      <c r="I18" s="140"/>
      <c r="J18" s="140"/>
    </row>
    <row r="19" spans="2:10" ht="20" customHeight="1">
      <c r="B19" s="140"/>
      <c r="C19" s="140"/>
      <c r="D19" s="140"/>
      <c r="E19" s="140"/>
      <c r="F19" s="140"/>
      <c r="G19" s="140"/>
      <c r="H19" s="140"/>
      <c r="I19" s="140"/>
      <c r="J19" s="140"/>
    </row>
    <row r="20" spans="2:10" ht="20" customHeight="1">
      <c r="B20" s="140"/>
      <c r="C20" s="140"/>
      <c r="D20" s="140"/>
      <c r="E20" s="140"/>
      <c r="F20" s="140"/>
      <c r="G20" s="140"/>
      <c r="H20" s="140"/>
      <c r="I20" s="140"/>
      <c r="J20" s="140"/>
    </row>
    <row r="21" spans="2:10" ht="20" customHeight="1">
      <c r="B21" s="140"/>
      <c r="C21" s="140"/>
      <c r="D21" s="140"/>
      <c r="E21" s="140"/>
      <c r="F21" s="140"/>
      <c r="G21" s="140"/>
      <c r="H21" s="140"/>
      <c r="I21" s="140"/>
      <c r="J21" s="140"/>
    </row>
    <row r="22" spans="2:10" ht="20" customHeight="1">
      <c r="B22" s="140"/>
      <c r="C22" s="140"/>
      <c r="D22" s="140"/>
      <c r="E22" s="140"/>
      <c r="F22" s="140"/>
      <c r="G22" s="140"/>
      <c r="H22" s="140"/>
      <c r="I22" s="140"/>
      <c r="J22" s="140"/>
    </row>
    <row r="23" spans="2:10" ht="20" customHeight="1">
      <c r="B23" s="140"/>
      <c r="C23" s="140"/>
      <c r="D23" s="140"/>
      <c r="E23" s="140"/>
      <c r="F23" s="140"/>
      <c r="G23" s="140"/>
      <c r="H23" s="140"/>
      <c r="I23" s="140"/>
      <c r="J23" s="140"/>
    </row>
    <row r="24" spans="2:10" ht="20" customHeight="1">
      <c r="B24" s="140"/>
      <c r="C24" s="140"/>
      <c r="D24" s="140"/>
      <c r="E24" s="140"/>
      <c r="F24" s="140"/>
      <c r="G24" s="140"/>
      <c r="H24" s="140"/>
      <c r="I24" s="140"/>
      <c r="J24" s="140"/>
    </row>
    <row r="25" spans="2:10" ht="20" customHeight="1">
      <c r="B25" s="140"/>
      <c r="C25" s="140"/>
      <c r="D25" s="140"/>
      <c r="E25" s="140"/>
      <c r="F25" s="140"/>
      <c r="G25" s="140"/>
      <c r="H25" s="140"/>
      <c r="I25" s="140"/>
      <c r="J25" s="140"/>
    </row>
    <row r="26" spans="2:10" ht="20" customHeight="1">
      <c r="B26" s="140"/>
      <c r="C26" s="140"/>
      <c r="D26" s="140"/>
      <c r="E26" s="140"/>
      <c r="F26" s="140"/>
      <c r="G26" s="140"/>
      <c r="H26" s="140"/>
      <c r="I26" s="140"/>
      <c r="J26" s="140"/>
    </row>
    <row r="27" spans="2:10" ht="20" customHeight="1">
      <c r="B27" s="140"/>
      <c r="C27" s="140"/>
      <c r="D27" s="140"/>
      <c r="E27" s="140"/>
      <c r="F27" s="140"/>
      <c r="G27" s="140"/>
      <c r="H27" s="140"/>
      <c r="I27" s="140"/>
      <c r="J27" s="140"/>
    </row>
    <row r="28" spans="2:10" ht="20" customHeight="1">
      <c r="B28" s="140"/>
      <c r="C28" s="140"/>
      <c r="D28" s="140"/>
      <c r="E28" s="140"/>
      <c r="F28" s="140"/>
      <c r="G28" s="140"/>
      <c r="H28" s="140"/>
      <c r="I28" s="140"/>
      <c r="J28" s="140"/>
    </row>
    <row r="29" spans="2:10" ht="20" customHeight="1">
      <c r="B29" s="140"/>
      <c r="C29" s="140"/>
      <c r="D29" s="140"/>
      <c r="E29" s="140"/>
      <c r="F29" s="140"/>
      <c r="G29" s="140"/>
      <c r="H29" s="140"/>
      <c r="I29" s="140"/>
      <c r="J29" s="140"/>
    </row>
    <row r="30" spans="2:10" ht="20" customHeight="1">
      <c r="B30" s="140"/>
      <c r="C30" s="140"/>
      <c r="D30" s="140"/>
      <c r="E30" s="140"/>
      <c r="F30" s="140"/>
      <c r="G30" s="140"/>
      <c r="H30" s="140"/>
      <c r="I30" s="140"/>
      <c r="J30" s="140"/>
    </row>
    <row r="31" spans="2:10" ht="20" customHeight="1">
      <c r="B31" s="140"/>
      <c r="C31" s="140"/>
      <c r="D31" s="140"/>
      <c r="E31" s="140"/>
      <c r="F31" s="140"/>
      <c r="G31" s="140"/>
      <c r="H31" s="140"/>
      <c r="I31" s="140"/>
      <c r="J31" s="140"/>
    </row>
    <row r="32" spans="2:10" ht="20" customHeight="1">
      <c r="B32" s="140"/>
      <c r="C32" s="140"/>
      <c r="D32" s="140"/>
      <c r="E32" s="140"/>
      <c r="F32" s="140"/>
      <c r="G32" s="140"/>
      <c r="H32" s="140"/>
      <c r="I32" s="140"/>
      <c r="J32" s="140"/>
    </row>
    <row r="33" spans="2:10" ht="20" customHeight="1">
      <c r="B33" s="140"/>
      <c r="C33" s="140"/>
      <c r="D33" s="140"/>
      <c r="E33" s="140"/>
      <c r="F33" s="140"/>
      <c r="G33" s="140"/>
      <c r="H33" s="140"/>
      <c r="I33" s="140"/>
      <c r="J33" s="140"/>
    </row>
    <row r="34" spans="2:10" ht="20" customHeight="1">
      <c r="B34" s="140"/>
      <c r="C34" s="140"/>
      <c r="D34" s="140"/>
      <c r="E34" s="140"/>
      <c r="F34" s="140"/>
      <c r="G34" s="140"/>
      <c r="H34" s="140"/>
      <c r="I34" s="140"/>
      <c r="J34" s="140"/>
    </row>
    <row r="35" spans="2:10" ht="20" customHeight="1">
      <c r="B35" s="140"/>
      <c r="C35" s="140"/>
      <c r="D35" s="140"/>
      <c r="E35" s="140"/>
      <c r="F35" s="140"/>
      <c r="G35" s="140"/>
      <c r="H35" s="140"/>
      <c r="I35" s="140"/>
      <c r="J35" s="140"/>
    </row>
    <row r="36" spans="2:10" ht="20" customHeight="1">
      <c r="B36" s="140"/>
      <c r="C36" s="140"/>
      <c r="D36" s="140"/>
      <c r="E36" s="140"/>
      <c r="F36" s="140"/>
      <c r="G36" s="140"/>
      <c r="H36" s="140"/>
      <c r="I36" s="140"/>
      <c r="J36" s="140"/>
    </row>
    <row r="37" spans="2:10" ht="20" customHeight="1">
      <c r="B37" s="140"/>
      <c r="C37" s="140"/>
      <c r="D37" s="140"/>
      <c r="E37" s="140"/>
      <c r="F37" s="140"/>
      <c r="G37" s="140"/>
      <c r="H37" s="140"/>
      <c r="I37" s="140"/>
      <c r="J37" s="140"/>
    </row>
    <row r="38" spans="2:10" ht="20" customHeight="1">
      <c r="B38" s="140"/>
      <c r="C38" s="140"/>
      <c r="D38" s="140"/>
      <c r="E38" s="140"/>
      <c r="F38" s="140"/>
      <c r="G38" s="140"/>
      <c r="H38" s="140"/>
      <c r="I38" s="140"/>
      <c r="J38" s="140"/>
    </row>
    <row r="39" spans="2:10" ht="20" customHeight="1">
      <c r="B39" s="140"/>
      <c r="C39" s="140"/>
      <c r="D39" s="140"/>
      <c r="E39" s="140"/>
      <c r="F39" s="140"/>
      <c r="G39" s="140"/>
      <c r="H39" s="140"/>
      <c r="I39" s="140"/>
      <c r="J39" s="140"/>
    </row>
    <row r="40" spans="2:10" ht="20" customHeight="1">
      <c r="B40" s="140"/>
      <c r="C40" s="140"/>
      <c r="D40" s="140"/>
      <c r="E40" s="140"/>
      <c r="F40" s="140"/>
      <c r="G40" s="140"/>
      <c r="H40" s="140"/>
      <c r="I40" s="140"/>
      <c r="J40" s="140"/>
    </row>
    <row r="41" spans="2:10" ht="20" customHeight="1">
      <c r="B41" s="140"/>
      <c r="C41" s="140"/>
      <c r="D41" s="140"/>
      <c r="E41" s="140"/>
      <c r="F41" s="140"/>
      <c r="G41" s="140"/>
      <c r="H41" s="140"/>
      <c r="I41" s="140"/>
      <c r="J41" s="140"/>
    </row>
    <row r="42" spans="2:10" ht="20" customHeight="1">
      <c r="B42" s="140"/>
      <c r="C42" s="140"/>
      <c r="D42" s="140"/>
      <c r="E42" s="140"/>
      <c r="F42" s="140"/>
      <c r="G42" s="140"/>
      <c r="H42" s="140"/>
      <c r="I42" s="140"/>
      <c r="J42" s="140"/>
    </row>
    <row r="43" spans="2:10" ht="20" customHeight="1">
      <c r="B43" s="140"/>
      <c r="C43" s="140"/>
      <c r="D43" s="140"/>
      <c r="E43" s="140"/>
      <c r="F43" s="140"/>
      <c r="G43" s="140"/>
      <c r="H43" s="140"/>
      <c r="I43" s="140"/>
      <c r="J43" s="140"/>
    </row>
    <row r="44" spans="2:10" ht="20" customHeight="1">
      <c r="B44" s="140"/>
      <c r="C44" s="140"/>
      <c r="D44" s="140"/>
      <c r="E44" s="140"/>
      <c r="F44" s="140"/>
      <c r="G44" s="140"/>
      <c r="H44" s="140"/>
      <c r="I44" s="140"/>
      <c r="J44" s="140"/>
    </row>
    <row r="45" spans="2:10" ht="20" customHeight="1">
      <c r="B45" s="140"/>
      <c r="C45" s="140"/>
      <c r="D45" s="140"/>
      <c r="E45" s="140"/>
      <c r="F45" s="140"/>
      <c r="G45" s="140"/>
      <c r="H45" s="140"/>
      <c r="I45" s="140"/>
      <c r="J45" s="140"/>
    </row>
    <row r="46" spans="2:10" ht="20" customHeight="1">
      <c r="B46" s="140"/>
      <c r="C46" s="140"/>
      <c r="D46" s="140"/>
      <c r="E46" s="140"/>
      <c r="F46" s="140"/>
      <c r="G46" s="140"/>
      <c r="H46" s="140"/>
      <c r="I46" s="140"/>
      <c r="J46" s="140"/>
    </row>
    <row r="47" spans="2:10" ht="20" customHeight="1">
      <c r="B47" s="140"/>
      <c r="C47" s="140"/>
      <c r="D47" s="140"/>
      <c r="E47" s="140"/>
      <c r="F47" s="140"/>
      <c r="G47" s="140"/>
      <c r="H47" s="140"/>
      <c r="I47" s="140"/>
      <c r="J47" s="140"/>
    </row>
    <row r="48" spans="2:10" ht="20" customHeight="1">
      <c r="B48" s="140"/>
      <c r="C48" s="140"/>
      <c r="D48" s="140"/>
      <c r="E48" s="140"/>
      <c r="F48" s="140"/>
      <c r="G48" s="140"/>
      <c r="H48" s="140"/>
      <c r="I48" s="140"/>
      <c r="J48" s="140"/>
    </row>
    <row r="49" spans="2:10" ht="20" customHeight="1">
      <c r="B49" s="140"/>
      <c r="C49" s="140"/>
      <c r="D49" s="140"/>
      <c r="E49" s="140"/>
      <c r="F49" s="140"/>
      <c r="G49" s="140"/>
      <c r="H49" s="140"/>
      <c r="I49" s="140"/>
      <c r="J49" s="140"/>
    </row>
    <row r="50" spans="2:10" ht="20" customHeight="1">
      <c r="B50" s="140"/>
      <c r="C50" s="140"/>
      <c r="D50" s="140"/>
      <c r="E50" s="140"/>
      <c r="F50" s="140"/>
      <c r="G50" s="140"/>
      <c r="H50" s="140"/>
      <c r="I50" s="140"/>
      <c r="J50" s="140"/>
    </row>
    <row r="51" spans="2:10" ht="20" customHeight="1">
      <c r="B51" s="140"/>
      <c r="C51" s="140"/>
      <c r="D51" s="140"/>
      <c r="E51" s="140"/>
      <c r="F51" s="140"/>
      <c r="G51" s="140"/>
      <c r="H51" s="140"/>
      <c r="I51" s="140"/>
      <c r="J51" s="140"/>
    </row>
    <row r="52" spans="2:10" ht="20" customHeight="1">
      <c r="B52" s="140"/>
      <c r="C52" s="140"/>
      <c r="D52" s="140"/>
      <c r="E52" s="140"/>
      <c r="F52" s="140"/>
      <c r="G52" s="140"/>
      <c r="H52" s="140"/>
      <c r="I52" s="140"/>
      <c r="J52" s="140"/>
    </row>
    <row r="53" spans="2:10" ht="20" customHeight="1">
      <c r="B53" s="140"/>
      <c r="C53" s="140"/>
      <c r="D53" s="140"/>
      <c r="E53" s="140"/>
      <c r="F53" s="140"/>
      <c r="G53" s="140"/>
      <c r="H53" s="140"/>
      <c r="I53" s="140"/>
      <c r="J53" s="140"/>
    </row>
    <row r="54" spans="2:10" ht="20" customHeight="1">
      <c r="B54" s="140"/>
      <c r="C54" s="140"/>
      <c r="D54" s="140"/>
      <c r="E54" s="140"/>
      <c r="F54" s="140"/>
      <c r="G54" s="140"/>
      <c r="H54" s="140"/>
      <c r="I54" s="140"/>
      <c r="J54" s="140"/>
    </row>
    <row r="55" spans="2:10" ht="20" customHeight="1">
      <c r="B55" s="140"/>
      <c r="C55" s="140"/>
      <c r="D55" s="140"/>
      <c r="E55" s="140"/>
      <c r="F55" s="140"/>
      <c r="G55" s="140"/>
      <c r="H55" s="140"/>
      <c r="I55" s="140"/>
      <c r="J55" s="140"/>
    </row>
    <row r="56" spans="2:10" ht="20" customHeight="1">
      <c r="B56" s="140"/>
      <c r="C56" s="140"/>
      <c r="D56" s="140"/>
      <c r="E56" s="140"/>
      <c r="F56" s="140"/>
      <c r="G56" s="140"/>
      <c r="H56" s="140"/>
      <c r="I56" s="140"/>
      <c r="J56" s="140"/>
    </row>
    <row r="57" spans="2:10" ht="20" customHeight="1">
      <c r="B57" s="140"/>
      <c r="C57" s="140"/>
      <c r="D57" s="140"/>
      <c r="E57" s="140"/>
      <c r="F57" s="140"/>
      <c r="G57" s="140"/>
      <c r="H57" s="140"/>
      <c r="I57" s="140"/>
      <c r="J57" s="140"/>
    </row>
    <row r="58" spans="2:10" ht="20" customHeight="1">
      <c r="B58" s="140"/>
      <c r="C58" s="140"/>
      <c r="D58" s="140"/>
      <c r="E58" s="140"/>
      <c r="F58" s="140"/>
      <c r="G58" s="140"/>
      <c r="H58" s="140"/>
      <c r="I58" s="140"/>
      <c r="J58" s="140"/>
    </row>
    <row r="59" spans="2:10" ht="20" customHeight="1">
      <c r="B59" s="140"/>
      <c r="C59" s="140"/>
      <c r="D59" s="140"/>
      <c r="E59" s="140"/>
      <c r="F59" s="140"/>
      <c r="G59" s="140"/>
      <c r="H59" s="140"/>
      <c r="I59" s="140"/>
      <c r="J59" s="140"/>
    </row>
    <row r="60" spans="2:10" ht="20" customHeight="1">
      <c r="B60" s="140"/>
      <c r="C60" s="140"/>
      <c r="D60" s="140"/>
      <c r="E60" s="140"/>
      <c r="F60" s="140"/>
      <c r="G60" s="140"/>
      <c r="H60" s="140"/>
      <c r="I60" s="140"/>
      <c r="J60" s="140"/>
    </row>
    <row r="61" spans="2:10" ht="20" customHeight="1">
      <c r="B61" s="140"/>
      <c r="C61" s="140"/>
      <c r="D61" s="140"/>
      <c r="E61" s="140"/>
      <c r="F61" s="140"/>
      <c r="G61" s="140"/>
      <c r="H61" s="140"/>
      <c r="I61" s="140"/>
      <c r="J61" s="140"/>
    </row>
    <row r="62" spans="2:10" ht="20" customHeight="1">
      <c r="B62" s="140"/>
      <c r="C62" s="140"/>
      <c r="D62" s="140"/>
      <c r="E62" s="140"/>
      <c r="F62" s="140"/>
      <c r="G62" s="140"/>
      <c r="H62" s="140"/>
      <c r="I62" s="140"/>
      <c r="J62" s="140"/>
    </row>
    <row r="63" spans="2:10" ht="20" customHeight="1">
      <c r="B63" s="140"/>
      <c r="C63" s="140"/>
      <c r="D63" s="140"/>
      <c r="E63" s="140"/>
      <c r="F63" s="140"/>
      <c r="G63" s="140"/>
      <c r="H63" s="140"/>
      <c r="I63" s="140"/>
      <c r="J63" s="140"/>
    </row>
    <row r="64" spans="2:10" ht="20" customHeight="1">
      <c r="B64" s="140"/>
      <c r="C64" s="140"/>
      <c r="D64" s="140"/>
      <c r="E64" s="140"/>
      <c r="F64" s="140"/>
      <c r="G64" s="140"/>
      <c r="H64" s="140"/>
      <c r="I64" s="140"/>
      <c r="J64" s="140"/>
    </row>
    <row r="65" spans="2:10" ht="20" customHeight="1">
      <c r="B65" s="140"/>
      <c r="C65" s="140"/>
      <c r="D65" s="140"/>
      <c r="E65" s="140"/>
      <c r="F65" s="140"/>
      <c r="G65" s="140"/>
      <c r="H65" s="140"/>
      <c r="I65" s="140"/>
      <c r="J65" s="140"/>
    </row>
    <row r="66" spans="2:10" ht="20" customHeight="1">
      <c r="B66" s="140"/>
      <c r="C66" s="140"/>
      <c r="D66" s="140"/>
      <c r="E66" s="140"/>
      <c r="F66" s="140"/>
      <c r="G66" s="140"/>
      <c r="H66" s="140"/>
      <c r="I66" s="140"/>
      <c r="J66" s="140"/>
    </row>
    <row r="67" spans="2:10" ht="20" customHeight="1">
      <c r="B67" s="140"/>
      <c r="C67" s="140"/>
      <c r="D67" s="140"/>
      <c r="E67" s="140"/>
      <c r="F67" s="140"/>
      <c r="G67" s="140"/>
      <c r="H67" s="140"/>
      <c r="I67" s="140"/>
      <c r="J67" s="140"/>
    </row>
    <row r="68" spans="2:10" ht="20" customHeight="1">
      <c r="B68" s="140"/>
      <c r="C68" s="140"/>
      <c r="D68" s="140"/>
      <c r="E68" s="140"/>
      <c r="F68" s="140"/>
      <c r="G68" s="140"/>
      <c r="H68" s="140"/>
      <c r="I68" s="140"/>
      <c r="J68" s="140"/>
    </row>
    <row r="69" spans="2:10" ht="20" customHeight="1">
      <c r="B69" s="140"/>
      <c r="C69" s="140"/>
      <c r="D69" s="140"/>
      <c r="E69" s="140"/>
      <c r="F69" s="140"/>
      <c r="G69" s="140"/>
      <c r="H69" s="140"/>
      <c r="I69" s="140"/>
      <c r="J69" s="140"/>
    </row>
    <row r="70" spans="2:10" ht="20" customHeight="1">
      <c r="B70" s="140"/>
      <c r="C70" s="140"/>
      <c r="D70" s="140"/>
      <c r="E70" s="140"/>
      <c r="F70" s="140"/>
      <c r="G70" s="140"/>
      <c r="H70" s="140"/>
      <c r="I70" s="140"/>
      <c r="J70" s="140"/>
    </row>
    <row r="71" spans="2:10" ht="20" customHeight="1">
      <c r="B71" s="140"/>
      <c r="C71" s="140"/>
      <c r="D71" s="140"/>
      <c r="E71" s="140"/>
      <c r="F71" s="140"/>
      <c r="G71" s="140"/>
      <c r="H71" s="140"/>
      <c r="I71" s="140"/>
      <c r="J71" s="140"/>
    </row>
    <row r="72" spans="2:10" ht="20" customHeight="1">
      <c r="B72" s="140"/>
      <c r="C72" s="140"/>
      <c r="D72" s="140"/>
      <c r="E72" s="140"/>
      <c r="F72" s="140"/>
      <c r="G72" s="140"/>
      <c r="H72" s="140"/>
      <c r="I72" s="140"/>
      <c r="J72" s="140"/>
    </row>
    <row r="73" spans="2:10" ht="20" customHeight="1">
      <c r="B73" s="140"/>
      <c r="C73" s="140"/>
      <c r="D73" s="140"/>
      <c r="E73" s="140"/>
      <c r="F73" s="140"/>
      <c r="G73" s="140"/>
      <c r="H73" s="140"/>
      <c r="I73" s="140"/>
      <c r="J73" s="140"/>
    </row>
    <row r="74" spans="2:10" ht="20" customHeight="1">
      <c r="B74" s="140"/>
      <c r="C74" s="140"/>
      <c r="D74" s="140"/>
      <c r="E74" s="140"/>
      <c r="F74" s="140"/>
      <c r="G74" s="140"/>
      <c r="H74" s="140"/>
      <c r="I74" s="140"/>
      <c r="J74" s="140"/>
    </row>
    <row r="75" spans="2:10" ht="20" customHeight="1">
      <c r="B75" s="140"/>
      <c r="C75" s="140"/>
      <c r="D75" s="140"/>
      <c r="E75" s="140"/>
      <c r="F75" s="140"/>
      <c r="G75" s="140"/>
      <c r="H75" s="140"/>
      <c r="I75" s="140"/>
      <c r="J75" s="140"/>
    </row>
    <row r="76" spans="2:10" ht="20" customHeight="1">
      <c r="B76" s="140"/>
      <c r="C76" s="140"/>
      <c r="D76" s="140"/>
      <c r="E76" s="140"/>
      <c r="F76" s="140"/>
      <c r="G76" s="140"/>
      <c r="H76" s="140"/>
      <c r="I76" s="140"/>
      <c r="J76" s="140"/>
    </row>
    <row r="77" spans="2:10" ht="20" customHeight="1">
      <c r="B77" s="140"/>
      <c r="C77" s="140"/>
      <c r="D77" s="140"/>
      <c r="E77" s="140"/>
      <c r="F77" s="140"/>
      <c r="G77" s="140"/>
      <c r="H77" s="140"/>
      <c r="I77" s="140"/>
      <c r="J77" s="140"/>
    </row>
    <row r="78" spans="2:10" ht="20" customHeight="1">
      <c r="B78" s="140"/>
      <c r="C78" s="140"/>
      <c r="D78" s="140"/>
      <c r="E78" s="140"/>
      <c r="F78" s="140"/>
      <c r="G78" s="140"/>
      <c r="H78" s="140"/>
      <c r="I78" s="140"/>
      <c r="J78" s="140"/>
    </row>
    <row r="79" spans="2:10" ht="20" customHeight="1">
      <c r="B79" s="140"/>
      <c r="C79" s="140"/>
      <c r="D79" s="140"/>
      <c r="E79" s="140"/>
      <c r="F79" s="140"/>
      <c r="G79" s="140"/>
      <c r="H79" s="140"/>
      <c r="I79" s="140"/>
      <c r="J79" s="140"/>
    </row>
    <row r="80" spans="2:10" ht="20" customHeight="1">
      <c r="B80" s="140"/>
      <c r="C80" s="140"/>
      <c r="D80" s="140"/>
      <c r="E80" s="140"/>
      <c r="F80" s="140"/>
      <c r="G80" s="140"/>
      <c r="H80" s="140"/>
      <c r="I80" s="140"/>
      <c r="J80" s="140"/>
    </row>
    <row r="81" spans="2:10" ht="20" customHeight="1">
      <c r="B81" s="140"/>
      <c r="C81" s="140"/>
      <c r="D81" s="140"/>
      <c r="E81" s="140"/>
      <c r="F81" s="140"/>
      <c r="G81" s="140"/>
      <c r="H81" s="140"/>
      <c r="I81" s="140"/>
      <c r="J81" s="140"/>
    </row>
    <row r="82" spans="2:10" ht="20" customHeight="1">
      <c r="B82" s="140"/>
      <c r="C82" s="140"/>
      <c r="D82" s="140"/>
      <c r="E82" s="140"/>
      <c r="F82" s="140"/>
      <c r="G82" s="140"/>
      <c r="H82" s="140"/>
      <c r="I82" s="140"/>
      <c r="J82" s="140"/>
    </row>
    <row r="83" spans="2:10" ht="20" customHeight="1">
      <c r="B83" s="140"/>
      <c r="C83" s="140"/>
      <c r="D83" s="140"/>
      <c r="E83" s="140"/>
      <c r="F83" s="140"/>
      <c r="G83" s="140"/>
      <c r="H83" s="140"/>
      <c r="I83" s="140"/>
      <c r="J83" s="140"/>
    </row>
    <row r="84" spans="2:10" ht="20" customHeight="1">
      <c r="B84" s="140"/>
      <c r="C84" s="140"/>
      <c r="D84" s="140"/>
      <c r="E84" s="140"/>
      <c r="F84" s="140"/>
      <c r="G84" s="140"/>
      <c r="H84" s="140"/>
      <c r="I84" s="140"/>
      <c r="J84" s="140"/>
    </row>
    <row r="85" spans="2:10" ht="20" customHeight="1">
      <c r="B85" s="140"/>
      <c r="C85" s="140"/>
      <c r="D85" s="140"/>
      <c r="E85" s="140"/>
      <c r="F85" s="140"/>
      <c r="G85" s="140"/>
      <c r="H85" s="140"/>
      <c r="I85" s="140"/>
      <c r="J85" s="140"/>
    </row>
    <row r="86" spans="2:10" ht="20" customHeight="1">
      <c r="B86" s="140"/>
      <c r="C86" s="140"/>
      <c r="D86" s="140"/>
      <c r="E86" s="140"/>
      <c r="F86" s="140"/>
      <c r="G86" s="140"/>
      <c r="H86" s="140"/>
      <c r="I86" s="140"/>
      <c r="J86" s="140"/>
    </row>
    <row r="87" spans="2:10" ht="20" customHeight="1">
      <c r="B87" s="140"/>
      <c r="C87" s="140"/>
      <c r="D87" s="140"/>
      <c r="E87" s="140"/>
      <c r="F87" s="140"/>
      <c r="G87" s="140"/>
      <c r="H87" s="140"/>
      <c r="I87" s="140"/>
      <c r="J87" s="140"/>
    </row>
    <row r="88" spans="2:10" ht="20" customHeight="1">
      <c r="B88" s="140"/>
      <c r="C88" s="140"/>
      <c r="D88" s="140"/>
      <c r="E88" s="140"/>
      <c r="F88" s="140"/>
      <c r="G88" s="140"/>
      <c r="H88" s="140"/>
      <c r="I88" s="140"/>
      <c r="J88" s="140"/>
    </row>
    <row r="89" spans="2:10" ht="20" customHeight="1">
      <c r="B89" s="140"/>
      <c r="C89" s="140"/>
      <c r="D89" s="140"/>
      <c r="E89" s="140"/>
      <c r="F89" s="140"/>
      <c r="G89" s="140"/>
      <c r="H89" s="140"/>
      <c r="I89" s="140"/>
      <c r="J89" s="140"/>
    </row>
    <row r="90" spans="2:10" ht="20" customHeight="1">
      <c r="B90" s="140"/>
      <c r="C90" s="140"/>
      <c r="D90" s="140"/>
      <c r="E90" s="140"/>
      <c r="F90" s="140"/>
      <c r="G90" s="140"/>
      <c r="H90" s="140"/>
      <c r="I90" s="140"/>
      <c r="J90" s="140"/>
    </row>
    <row r="91" spans="2:10" ht="20" customHeight="1">
      <c r="B91" s="140"/>
      <c r="C91" s="140"/>
      <c r="D91" s="140"/>
      <c r="E91" s="140"/>
      <c r="F91" s="140"/>
      <c r="G91" s="140"/>
      <c r="H91" s="140"/>
      <c r="I91" s="140"/>
      <c r="J91" s="140"/>
    </row>
    <row r="92" spans="2:10" ht="20" customHeight="1">
      <c r="B92" s="140"/>
      <c r="C92" s="140"/>
      <c r="D92" s="140"/>
      <c r="E92" s="140"/>
      <c r="F92" s="140"/>
      <c r="G92" s="140"/>
      <c r="H92" s="140"/>
      <c r="I92" s="140"/>
      <c r="J92" s="140"/>
    </row>
    <row r="93" spans="2:10" ht="20" customHeight="1">
      <c r="B93" s="140"/>
      <c r="C93" s="140"/>
      <c r="D93" s="140"/>
      <c r="E93" s="140"/>
      <c r="F93" s="140"/>
      <c r="G93" s="140"/>
      <c r="H93" s="140"/>
      <c r="I93" s="140"/>
      <c r="J93" s="140"/>
    </row>
    <row r="94" spans="2:10" ht="20" customHeight="1">
      <c r="B94" s="140"/>
      <c r="C94" s="140"/>
      <c r="D94" s="140"/>
      <c r="E94" s="140"/>
      <c r="F94" s="140"/>
      <c r="G94" s="140"/>
      <c r="H94" s="140"/>
      <c r="I94" s="140"/>
      <c r="J94" s="140"/>
    </row>
    <row r="95" spans="2:10" ht="20" customHeight="1">
      <c r="B95" s="140"/>
      <c r="C95" s="140"/>
      <c r="D95" s="140"/>
      <c r="E95" s="140"/>
      <c r="F95" s="140"/>
      <c r="G95" s="140"/>
      <c r="H95" s="140"/>
      <c r="I95" s="140"/>
      <c r="J95" s="140"/>
    </row>
    <row r="96" spans="2:10" ht="20" customHeight="1">
      <c r="B96" s="140"/>
      <c r="C96" s="140"/>
      <c r="D96" s="140"/>
      <c r="E96" s="140"/>
      <c r="F96" s="140"/>
      <c r="G96" s="140"/>
      <c r="H96" s="140"/>
      <c r="I96" s="140"/>
      <c r="J96" s="140"/>
    </row>
    <row r="97" spans="2:10" ht="20" customHeight="1">
      <c r="B97" s="140"/>
      <c r="C97" s="140"/>
      <c r="D97" s="140"/>
      <c r="E97" s="140"/>
      <c r="F97" s="140"/>
      <c r="G97" s="140"/>
      <c r="H97" s="140"/>
      <c r="I97" s="140"/>
      <c r="J97" s="140"/>
    </row>
    <row r="98" spans="2:10" ht="20" customHeight="1">
      <c r="B98" s="140"/>
      <c r="C98" s="140"/>
      <c r="D98" s="140"/>
      <c r="E98" s="140"/>
      <c r="F98" s="140"/>
      <c r="G98" s="140"/>
      <c r="H98" s="140"/>
      <c r="I98" s="140"/>
      <c r="J98" s="140"/>
    </row>
    <row r="99" spans="2:10" ht="20" customHeight="1">
      <c r="B99" s="140"/>
      <c r="C99" s="140"/>
      <c r="D99" s="140"/>
      <c r="E99" s="140"/>
      <c r="F99" s="140"/>
      <c r="G99" s="140"/>
      <c r="H99" s="140"/>
      <c r="I99" s="140"/>
      <c r="J99" s="140"/>
    </row>
    <row r="100" spans="2:10" ht="20" customHeight="1">
      <c r="B100" s="140"/>
      <c r="C100" s="140"/>
      <c r="D100" s="140"/>
      <c r="E100" s="140"/>
      <c r="F100" s="140"/>
      <c r="G100" s="140"/>
      <c r="H100" s="140"/>
      <c r="I100" s="140"/>
      <c r="J100" s="140"/>
    </row>
    <row r="101" spans="2:10" ht="20" customHeight="1">
      <c r="B101" s="140"/>
      <c r="C101" s="140"/>
      <c r="D101" s="140"/>
      <c r="E101" s="140"/>
      <c r="F101" s="140"/>
      <c r="G101" s="140"/>
      <c r="H101" s="140"/>
      <c r="I101" s="140"/>
      <c r="J101" s="140"/>
    </row>
    <row r="102" spans="2:10" ht="20" customHeight="1">
      <c r="B102" s="140"/>
      <c r="C102" s="140"/>
      <c r="D102" s="140"/>
      <c r="E102" s="140"/>
      <c r="F102" s="140"/>
      <c r="G102" s="140"/>
      <c r="H102" s="140"/>
      <c r="I102" s="140"/>
      <c r="J102" s="140"/>
    </row>
    <row r="103" spans="2:10" ht="20" customHeight="1">
      <c r="B103" s="140"/>
      <c r="C103" s="140"/>
      <c r="D103" s="140"/>
      <c r="E103" s="140"/>
      <c r="F103" s="140"/>
      <c r="G103" s="140"/>
      <c r="H103" s="140"/>
      <c r="I103" s="140"/>
      <c r="J103" s="140"/>
    </row>
    <row r="104" spans="2:10" ht="20" customHeight="1">
      <c r="B104" s="140"/>
      <c r="C104" s="140"/>
      <c r="D104" s="140"/>
      <c r="E104" s="140"/>
      <c r="F104" s="140"/>
      <c r="G104" s="140"/>
      <c r="H104" s="140"/>
      <c r="I104" s="140"/>
      <c r="J104" s="140"/>
    </row>
    <row r="105" spans="2:10" ht="20" customHeight="1">
      <c r="B105" s="140"/>
      <c r="C105" s="140"/>
      <c r="D105" s="140"/>
      <c r="E105" s="140"/>
      <c r="F105" s="140"/>
      <c r="G105" s="140"/>
      <c r="H105" s="140"/>
      <c r="I105" s="140"/>
      <c r="J105" s="140"/>
    </row>
    <row r="106" spans="2:10" ht="20" customHeight="1">
      <c r="B106" s="140"/>
      <c r="C106" s="140"/>
      <c r="D106" s="140"/>
      <c r="E106" s="140"/>
      <c r="F106" s="140"/>
      <c r="G106" s="140"/>
      <c r="H106" s="140"/>
      <c r="I106" s="140"/>
      <c r="J106" s="140"/>
    </row>
    <row r="107" spans="2:10" ht="20" customHeight="1">
      <c r="B107" s="140"/>
      <c r="C107" s="140"/>
      <c r="D107" s="140"/>
      <c r="E107" s="140"/>
      <c r="F107" s="140"/>
      <c r="G107" s="140"/>
      <c r="H107" s="140"/>
      <c r="I107" s="140"/>
      <c r="J107" s="140"/>
    </row>
    <row r="108" spans="2:10" ht="20" customHeight="1">
      <c r="B108" s="140"/>
      <c r="C108" s="140"/>
      <c r="D108" s="140"/>
      <c r="E108" s="140"/>
      <c r="F108" s="140"/>
      <c r="G108" s="140"/>
      <c r="H108" s="140"/>
      <c r="I108" s="140"/>
      <c r="J108" s="140"/>
    </row>
    <row r="109" spans="2:10" ht="20" customHeight="1">
      <c r="B109" s="140"/>
      <c r="C109" s="140"/>
      <c r="D109" s="140"/>
      <c r="E109" s="140"/>
      <c r="F109" s="140"/>
      <c r="G109" s="140"/>
      <c r="H109" s="140"/>
      <c r="I109" s="140"/>
      <c r="J109" s="140"/>
    </row>
    <row r="110" spans="2:10" ht="20" customHeight="1">
      <c r="B110" s="140"/>
      <c r="C110" s="140"/>
      <c r="D110" s="140"/>
      <c r="E110" s="140"/>
      <c r="F110" s="140"/>
      <c r="G110" s="140"/>
      <c r="H110" s="140"/>
      <c r="I110" s="140"/>
      <c r="J110" s="140"/>
    </row>
    <row r="111" spans="2:10" ht="20" customHeight="1">
      <c r="B111" s="140"/>
      <c r="C111" s="140"/>
      <c r="D111" s="140"/>
      <c r="E111" s="140"/>
      <c r="F111" s="140"/>
      <c r="G111" s="140"/>
      <c r="H111" s="140"/>
      <c r="I111" s="140"/>
      <c r="J111" s="140"/>
    </row>
    <row r="112" spans="2:10" ht="20" customHeight="1">
      <c r="B112" s="140"/>
      <c r="C112" s="140"/>
      <c r="D112" s="140"/>
      <c r="E112" s="140"/>
      <c r="F112" s="140"/>
      <c r="G112" s="140"/>
      <c r="H112" s="140"/>
      <c r="I112" s="140"/>
      <c r="J112" s="140"/>
    </row>
    <row r="113" spans="2:10" ht="20" customHeight="1">
      <c r="B113" s="140"/>
      <c r="C113" s="140"/>
      <c r="D113" s="140"/>
      <c r="E113" s="140"/>
      <c r="F113" s="140"/>
      <c r="G113" s="140"/>
      <c r="H113" s="140"/>
      <c r="I113" s="140"/>
      <c r="J113" s="140"/>
    </row>
    <row r="114" spans="2:10" ht="20" customHeight="1">
      <c r="B114" s="140"/>
      <c r="C114" s="140"/>
      <c r="D114" s="140"/>
      <c r="E114" s="140"/>
      <c r="F114" s="140"/>
      <c r="G114" s="140"/>
      <c r="H114" s="140"/>
      <c r="I114" s="140"/>
      <c r="J114" s="140"/>
    </row>
    <row r="115" spans="2:10" ht="20" customHeight="1">
      <c r="B115" s="140"/>
      <c r="C115" s="140"/>
      <c r="D115" s="140"/>
      <c r="E115" s="140"/>
      <c r="F115" s="140"/>
      <c r="G115" s="140"/>
      <c r="H115" s="140"/>
      <c r="I115" s="140"/>
      <c r="J115" s="140"/>
    </row>
    <row r="116" spans="2:10" ht="20" customHeight="1">
      <c r="B116" s="140"/>
      <c r="C116" s="140"/>
      <c r="D116" s="140"/>
      <c r="E116" s="140"/>
      <c r="F116" s="140"/>
      <c r="G116" s="140"/>
      <c r="H116" s="140"/>
      <c r="I116" s="140"/>
      <c r="J116" s="140"/>
    </row>
    <row r="117" spans="2:10" ht="20" customHeight="1">
      <c r="B117" s="140"/>
      <c r="C117" s="140"/>
      <c r="D117" s="140"/>
      <c r="E117" s="140"/>
      <c r="F117" s="140"/>
      <c r="G117" s="140"/>
      <c r="H117" s="140"/>
      <c r="I117" s="140"/>
      <c r="J117" s="140"/>
    </row>
    <row r="118" spans="2:10" ht="20" customHeight="1">
      <c r="B118" s="140"/>
      <c r="C118" s="140"/>
      <c r="D118" s="140"/>
      <c r="E118" s="140"/>
      <c r="F118" s="140"/>
      <c r="G118" s="140"/>
      <c r="H118" s="140"/>
      <c r="I118" s="140"/>
      <c r="J118" s="140"/>
    </row>
    <row r="119" spans="2:10" ht="20" customHeight="1">
      <c r="B119" s="140"/>
      <c r="C119" s="140"/>
      <c r="D119" s="140"/>
      <c r="E119" s="140"/>
      <c r="F119" s="140"/>
      <c r="G119" s="140"/>
      <c r="H119" s="140"/>
      <c r="I119" s="140"/>
      <c r="J119" s="140"/>
    </row>
    <row r="120" spans="2:10" ht="20" customHeight="1">
      <c r="B120" s="140"/>
      <c r="C120" s="140"/>
      <c r="D120" s="140"/>
      <c r="E120" s="140"/>
      <c r="F120" s="140"/>
      <c r="G120" s="140"/>
      <c r="H120" s="140"/>
      <c r="I120" s="140"/>
      <c r="J120" s="140"/>
    </row>
    <row r="121" spans="2:10" ht="20" customHeight="1">
      <c r="B121" s="140"/>
      <c r="C121" s="140"/>
      <c r="D121" s="140"/>
      <c r="E121" s="140"/>
      <c r="F121" s="140"/>
      <c r="G121" s="140"/>
      <c r="H121" s="140"/>
      <c r="I121" s="140"/>
      <c r="J121" s="140"/>
    </row>
    <row r="122" spans="2:10" ht="20" customHeight="1">
      <c r="B122" s="140"/>
      <c r="C122" s="140"/>
      <c r="D122" s="140"/>
      <c r="E122" s="140"/>
      <c r="F122" s="140"/>
      <c r="G122" s="140"/>
      <c r="H122" s="140"/>
      <c r="I122" s="140"/>
      <c r="J122" s="140"/>
    </row>
    <row r="123" spans="2:10" ht="20" customHeight="1">
      <c r="B123" s="140"/>
      <c r="C123" s="140"/>
      <c r="D123" s="140"/>
      <c r="E123" s="140"/>
      <c r="F123" s="140"/>
      <c r="G123" s="140"/>
      <c r="H123" s="140"/>
      <c r="I123" s="140"/>
      <c r="J123" s="140"/>
    </row>
    <row r="124" spans="2:10" ht="20" customHeight="1">
      <c r="B124" s="140"/>
      <c r="C124" s="140"/>
      <c r="D124" s="140"/>
      <c r="E124" s="140"/>
      <c r="F124" s="140"/>
      <c r="G124" s="140"/>
      <c r="H124" s="140"/>
      <c r="I124" s="140"/>
      <c r="J124" s="140"/>
    </row>
    <row r="125" spans="2:10" ht="20" customHeight="1">
      <c r="B125" s="140"/>
      <c r="C125" s="140"/>
      <c r="D125" s="140"/>
      <c r="E125" s="140"/>
      <c r="F125" s="140"/>
      <c r="G125" s="140"/>
      <c r="H125" s="140"/>
      <c r="I125" s="140"/>
      <c r="J125" s="140"/>
    </row>
    <row r="126" spans="2:10" ht="20" customHeight="1">
      <c r="B126" s="140"/>
      <c r="C126" s="140"/>
      <c r="D126" s="140"/>
      <c r="E126" s="140"/>
      <c r="F126" s="140"/>
      <c r="G126" s="140"/>
      <c r="H126" s="140"/>
      <c r="I126" s="140"/>
      <c r="J126" s="140"/>
    </row>
    <row r="127" spans="2:10" ht="20" customHeight="1">
      <c r="B127" s="140"/>
      <c r="C127" s="140"/>
      <c r="D127" s="140"/>
      <c r="E127" s="140"/>
      <c r="F127" s="140"/>
      <c r="G127" s="140"/>
      <c r="H127" s="140"/>
      <c r="I127" s="140"/>
      <c r="J127" s="140"/>
    </row>
    <row r="128" spans="2:10" ht="20" customHeight="1">
      <c r="B128" s="140"/>
      <c r="C128" s="140"/>
      <c r="D128" s="140"/>
      <c r="E128" s="140"/>
      <c r="F128" s="140"/>
      <c r="G128" s="140"/>
      <c r="H128" s="140"/>
      <c r="I128" s="140"/>
      <c r="J128" s="140"/>
    </row>
    <row r="129" spans="2:10" ht="20" customHeight="1">
      <c r="B129" s="140"/>
      <c r="C129" s="140"/>
      <c r="D129" s="140"/>
      <c r="E129" s="140"/>
      <c r="F129" s="140"/>
      <c r="G129" s="140"/>
      <c r="H129" s="140"/>
      <c r="I129" s="140"/>
      <c r="J129" s="140"/>
    </row>
    <row r="130" spans="2:10" ht="20" customHeight="1">
      <c r="B130" s="140"/>
      <c r="C130" s="140"/>
      <c r="D130" s="140"/>
      <c r="E130" s="140"/>
      <c r="F130" s="140"/>
      <c r="G130" s="140"/>
      <c r="H130" s="140"/>
      <c r="I130" s="140"/>
      <c r="J130" s="140"/>
    </row>
    <row r="131" spans="2:10" ht="20" customHeight="1">
      <c r="B131" s="140"/>
      <c r="C131" s="140"/>
      <c r="D131" s="140"/>
      <c r="E131" s="140"/>
      <c r="F131" s="140"/>
      <c r="G131" s="140"/>
      <c r="H131" s="140"/>
      <c r="I131" s="140"/>
      <c r="J131" s="140"/>
    </row>
    <row r="132" spans="2:10" ht="20" customHeight="1">
      <c r="B132" s="140"/>
      <c r="C132" s="140"/>
      <c r="D132" s="140"/>
      <c r="E132" s="140"/>
      <c r="F132" s="140"/>
      <c r="G132" s="140"/>
      <c r="H132" s="140"/>
      <c r="I132" s="140"/>
      <c r="J132" s="140"/>
    </row>
    <row r="133" spans="2:10" ht="20" customHeight="1">
      <c r="B133" s="140"/>
      <c r="C133" s="140"/>
      <c r="D133" s="140"/>
      <c r="E133" s="140"/>
      <c r="F133" s="140"/>
      <c r="G133" s="140"/>
      <c r="H133" s="140"/>
      <c r="I133" s="140"/>
      <c r="J133" s="140"/>
    </row>
    <row r="134" spans="2:10" ht="20" customHeight="1">
      <c r="B134" s="140"/>
      <c r="C134" s="140"/>
      <c r="D134" s="140"/>
      <c r="E134" s="140"/>
      <c r="F134" s="140"/>
      <c r="G134" s="140"/>
      <c r="H134" s="140"/>
      <c r="I134" s="140"/>
      <c r="J134" s="140"/>
    </row>
    <row r="135" spans="2:10" ht="20" customHeight="1">
      <c r="B135" s="140"/>
      <c r="C135" s="140"/>
      <c r="D135" s="140"/>
      <c r="E135" s="140"/>
      <c r="F135" s="140"/>
      <c r="G135" s="140"/>
      <c r="H135" s="140"/>
      <c r="I135" s="140"/>
      <c r="J135" s="140"/>
    </row>
    <row r="136" spans="2:10" ht="20" customHeight="1">
      <c r="B136" s="140"/>
      <c r="C136" s="140"/>
      <c r="D136" s="140"/>
      <c r="E136" s="140"/>
      <c r="F136" s="140"/>
      <c r="G136" s="140"/>
      <c r="H136" s="140"/>
      <c r="I136" s="140"/>
      <c r="J136" s="140"/>
    </row>
    <row r="137" spans="2:10" ht="20" customHeight="1">
      <c r="B137" s="140"/>
      <c r="C137" s="140"/>
      <c r="D137" s="140"/>
      <c r="E137" s="140"/>
      <c r="F137" s="140"/>
      <c r="G137" s="140"/>
      <c r="H137" s="140"/>
      <c r="I137" s="140"/>
      <c r="J137" s="140"/>
    </row>
    <row r="138" spans="2:10" ht="20" customHeight="1">
      <c r="B138" s="140"/>
      <c r="C138" s="140"/>
      <c r="D138" s="140"/>
      <c r="E138" s="140"/>
      <c r="F138" s="140"/>
      <c r="G138" s="140"/>
      <c r="H138" s="140"/>
      <c r="I138" s="140"/>
      <c r="J138" s="140"/>
    </row>
    <row r="139" spans="2:10" ht="20" customHeight="1">
      <c r="B139" s="140"/>
      <c r="C139" s="140"/>
      <c r="D139" s="140"/>
      <c r="E139" s="140"/>
      <c r="F139" s="140"/>
      <c r="G139" s="140"/>
      <c r="H139" s="140"/>
      <c r="I139" s="140"/>
      <c r="J139" s="140"/>
    </row>
    <row r="140" spans="2:10" ht="20" customHeight="1">
      <c r="B140" s="140"/>
      <c r="C140" s="140"/>
      <c r="D140" s="140"/>
      <c r="E140" s="140"/>
      <c r="F140" s="140"/>
      <c r="G140" s="140"/>
      <c r="H140" s="140"/>
      <c r="I140" s="140"/>
      <c r="J140" s="140"/>
    </row>
    <row r="141" spans="2:10" ht="20" customHeight="1">
      <c r="B141" s="140"/>
      <c r="C141" s="140"/>
      <c r="D141" s="140"/>
      <c r="E141" s="140"/>
      <c r="F141" s="140"/>
      <c r="G141" s="140"/>
      <c r="H141" s="140"/>
      <c r="I141" s="140"/>
      <c r="J141" s="140"/>
    </row>
    <row r="142" spans="2:10" ht="20" customHeight="1">
      <c r="B142" s="140"/>
      <c r="C142" s="140"/>
      <c r="D142" s="140"/>
      <c r="E142" s="140"/>
      <c r="F142" s="140"/>
      <c r="G142" s="140"/>
      <c r="H142" s="140"/>
      <c r="I142" s="140"/>
      <c r="J142" s="140"/>
    </row>
    <row r="143" spans="2:10" ht="20" customHeight="1">
      <c r="B143" s="140"/>
      <c r="C143" s="140"/>
      <c r="D143" s="140"/>
      <c r="E143" s="140"/>
      <c r="F143" s="140"/>
      <c r="G143" s="140"/>
      <c r="H143" s="140"/>
      <c r="I143" s="140"/>
      <c r="J143" s="140"/>
    </row>
    <row r="144" spans="2:10" ht="20" customHeight="1">
      <c r="B144" s="140"/>
      <c r="C144" s="140"/>
      <c r="D144" s="140"/>
      <c r="E144" s="140"/>
      <c r="F144" s="140"/>
      <c r="G144" s="140"/>
      <c r="H144" s="140"/>
      <c r="I144" s="140"/>
      <c r="J144" s="140"/>
    </row>
    <row r="145" spans="2:10" ht="20" customHeight="1">
      <c r="B145" s="140"/>
      <c r="C145" s="140"/>
      <c r="D145" s="140"/>
      <c r="E145" s="140"/>
      <c r="F145" s="140"/>
      <c r="G145" s="140"/>
      <c r="H145" s="140"/>
      <c r="I145" s="140"/>
      <c r="J145" s="140"/>
    </row>
    <row r="146" spans="2:10" ht="20" customHeight="1">
      <c r="B146" s="140"/>
      <c r="C146" s="140"/>
      <c r="D146" s="140"/>
      <c r="E146" s="140"/>
      <c r="F146" s="140"/>
      <c r="G146" s="140"/>
      <c r="H146" s="140"/>
      <c r="I146" s="140"/>
      <c r="J146" s="140"/>
    </row>
    <row r="147" spans="2:10" ht="20" customHeight="1">
      <c r="B147" s="140"/>
      <c r="C147" s="140"/>
      <c r="D147" s="140"/>
      <c r="E147" s="140"/>
      <c r="F147" s="140"/>
      <c r="G147" s="140"/>
      <c r="H147" s="140"/>
      <c r="I147" s="140"/>
      <c r="J147" s="140"/>
    </row>
    <row r="148" spans="2:10" ht="20" customHeight="1">
      <c r="B148" s="140"/>
      <c r="C148" s="140"/>
      <c r="D148" s="140"/>
      <c r="E148" s="140"/>
      <c r="F148" s="140"/>
      <c r="G148" s="140"/>
      <c r="H148" s="140"/>
      <c r="I148" s="140"/>
      <c r="J148" s="140"/>
    </row>
    <row r="149" spans="2:10" ht="20" customHeight="1">
      <c r="B149" s="140"/>
      <c r="C149" s="140"/>
      <c r="D149" s="140"/>
      <c r="E149" s="140"/>
      <c r="F149" s="140"/>
      <c r="G149" s="140"/>
      <c r="H149" s="140"/>
      <c r="I149" s="140"/>
      <c r="J149" s="140"/>
    </row>
    <row r="150" spans="2:10" ht="20" customHeight="1">
      <c r="B150" s="140"/>
      <c r="C150" s="140"/>
      <c r="D150" s="140"/>
      <c r="E150" s="140"/>
      <c r="F150" s="140"/>
      <c r="G150" s="140"/>
      <c r="H150" s="140"/>
      <c r="I150" s="140"/>
      <c r="J150" s="140"/>
    </row>
    <row r="151" spans="2:10" ht="20" customHeight="1">
      <c r="B151" s="140"/>
      <c r="C151" s="140"/>
      <c r="D151" s="140"/>
      <c r="E151" s="140"/>
      <c r="F151" s="140"/>
      <c r="G151" s="140"/>
      <c r="H151" s="140"/>
      <c r="I151" s="140"/>
      <c r="J151" s="140"/>
    </row>
    <row r="152" spans="2:10" ht="20" customHeight="1">
      <c r="B152" s="140"/>
      <c r="C152" s="140"/>
      <c r="D152" s="140"/>
      <c r="E152" s="140"/>
      <c r="F152" s="140"/>
      <c r="G152" s="140"/>
      <c r="H152" s="140"/>
      <c r="I152" s="140"/>
      <c r="J152" s="140"/>
    </row>
    <row r="153" spans="2:10" ht="20" customHeight="1">
      <c r="B153" s="140"/>
      <c r="C153" s="140"/>
      <c r="D153" s="140"/>
      <c r="E153" s="140"/>
      <c r="F153" s="140"/>
      <c r="G153" s="140"/>
      <c r="H153" s="140"/>
      <c r="I153" s="140"/>
      <c r="J153" s="140"/>
    </row>
    <row r="154" spans="2:10" ht="20" customHeight="1">
      <c r="B154" s="140"/>
      <c r="C154" s="140"/>
      <c r="D154" s="140"/>
      <c r="E154" s="140"/>
      <c r="F154" s="140"/>
      <c r="G154" s="140"/>
      <c r="H154" s="140"/>
      <c r="I154" s="140"/>
      <c r="J154" s="140"/>
    </row>
    <row r="155" spans="2:10" ht="20" customHeight="1">
      <c r="B155" s="140"/>
      <c r="C155" s="140"/>
      <c r="D155" s="140"/>
      <c r="E155" s="140"/>
      <c r="F155" s="140"/>
      <c r="G155" s="140"/>
      <c r="H155" s="140"/>
      <c r="I155" s="140"/>
      <c r="J155" s="140"/>
    </row>
    <row r="156" spans="2:10" ht="20" customHeight="1">
      <c r="B156" s="140"/>
      <c r="C156" s="140"/>
      <c r="D156" s="140"/>
      <c r="E156" s="140"/>
      <c r="F156" s="140"/>
      <c r="G156" s="140"/>
      <c r="H156" s="140"/>
      <c r="I156" s="140"/>
      <c r="J156" s="140"/>
    </row>
    <row r="157" spans="2:10" ht="20" customHeight="1">
      <c r="B157" s="140"/>
      <c r="C157" s="140"/>
      <c r="D157" s="140"/>
      <c r="E157" s="140"/>
      <c r="F157" s="140"/>
      <c r="G157" s="140"/>
      <c r="H157" s="140"/>
      <c r="I157" s="140"/>
      <c r="J157" s="140"/>
    </row>
    <row r="158" spans="2:10" ht="20" customHeight="1">
      <c r="B158" s="140"/>
      <c r="C158" s="140"/>
      <c r="D158" s="140"/>
      <c r="E158" s="140"/>
      <c r="F158" s="140"/>
      <c r="G158" s="140"/>
      <c r="H158" s="140"/>
      <c r="I158" s="140"/>
      <c r="J158" s="140"/>
    </row>
    <row r="159" spans="2:10" ht="20" customHeight="1">
      <c r="B159" s="140"/>
      <c r="C159" s="140"/>
      <c r="D159" s="140"/>
      <c r="E159" s="140"/>
      <c r="F159" s="140"/>
      <c r="G159" s="140"/>
      <c r="H159" s="140"/>
      <c r="I159" s="140"/>
      <c r="J159" s="140"/>
    </row>
    <row r="160" spans="2:10" ht="20" customHeight="1">
      <c r="B160" s="140"/>
      <c r="C160" s="140"/>
      <c r="D160" s="140"/>
      <c r="E160" s="140"/>
      <c r="F160" s="140"/>
      <c r="G160" s="140"/>
      <c r="H160" s="140"/>
      <c r="I160" s="140"/>
      <c r="J160" s="140"/>
    </row>
    <row r="161" spans="2:10" ht="20" customHeight="1">
      <c r="B161" s="140"/>
      <c r="C161" s="140"/>
      <c r="D161" s="140"/>
      <c r="E161" s="140"/>
      <c r="F161" s="140"/>
      <c r="G161" s="140"/>
      <c r="H161" s="140"/>
      <c r="I161" s="140"/>
      <c r="J161" s="140"/>
    </row>
    <row r="162" spans="2:10" ht="20" customHeight="1">
      <c r="B162" s="140"/>
      <c r="C162" s="140"/>
      <c r="D162" s="140"/>
      <c r="E162" s="140"/>
      <c r="F162" s="140"/>
      <c r="G162" s="140"/>
      <c r="H162" s="140"/>
      <c r="I162" s="140"/>
      <c r="J162" s="140"/>
    </row>
    <row r="163" spans="2:10" ht="20" customHeight="1">
      <c r="B163" s="140"/>
      <c r="C163" s="140"/>
      <c r="D163" s="140"/>
      <c r="E163" s="140"/>
      <c r="F163" s="140"/>
      <c r="G163" s="140"/>
      <c r="H163" s="140"/>
      <c r="I163" s="140"/>
      <c r="J163" s="140"/>
    </row>
    <row r="164" spans="2:10" ht="20" customHeight="1">
      <c r="B164" s="140"/>
      <c r="C164" s="140"/>
      <c r="D164" s="140"/>
      <c r="E164" s="140"/>
      <c r="F164" s="140"/>
      <c r="G164" s="140"/>
      <c r="H164" s="140"/>
      <c r="I164" s="140"/>
      <c r="J164" s="140"/>
    </row>
    <row r="165" spans="2:10" ht="20" customHeight="1">
      <c r="B165" s="140"/>
      <c r="C165" s="140"/>
      <c r="D165" s="140"/>
      <c r="E165" s="140"/>
      <c r="F165" s="140"/>
      <c r="G165" s="140"/>
      <c r="H165" s="140"/>
      <c r="I165" s="140"/>
      <c r="J165" s="140"/>
    </row>
    <row r="166" spans="2:10" ht="20" customHeight="1">
      <c r="B166" s="140"/>
      <c r="C166" s="140"/>
      <c r="D166" s="140"/>
      <c r="E166" s="140"/>
      <c r="F166" s="140"/>
      <c r="G166" s="140"/>
      <c r="H166" s="140"/>
      <c r="I166" s="140"/>
      <c r="J166" s="140"/>
    </row>
    <row r="167" spans="2:10" ht="20" customHeight="1">
      <c r="B167" s="140"/>
      <c r="C167" s="140"/>
      <c r="D167" s="140"/>
      <c r="E167" s="140"/>
      <c r="F167" s="140"/>
      <c r="G167" s="140"/>
      <c r="H167" s="140"/>
      <c r="I167" s="140"/>
      <c r="J167" s="140"/>
    </row>
    <row r="168" spans="2:10" ht="20" customHeight="1">
      <c r="B168" s="140"/>
      <c r="C168" s="140"/>
      <c r="D168" s="140"/>
      <c r="E168" s="140"/>
      <c r="F168" s="140"/>
      <c r="G168" s="140"/>
      <c r="H168" s="140"/>
      <c r="I168" s="140"/>
      <c r="J168" s="140"/>
    </row>
    <row r="169" spans="2:10" ht="20" customHeight="1">
      <c r="B169" s="140"/>
      <c r="C169" s="140"/>
      <c r="D169" s="140"/>
      <c r="E169" s="140"/>
      <c r="F169" s="140"/>
      <c r="G169" s="140"/>
      <c r="H169" s="140"/>
      <c r="I169" s="140"/>
      <c r="J169" s="140"/>
    </row>
    <row r="170" spans="2:10" ht="20" customHeight="1">
      <c r="B170" s="140"/>
      <c r="C170" s="140"/>
      <c r="D170" s="140"/>
      <c r="E170" s="140"/>
      <c r="F170" s="140"/>
      <c r="G170" s="140"/>
      <c r="H170" s="140"/>
      <c r="I170" s="140"/>
      <c r="J170" s="140"/>
    </row>
    <row r="171" spans="2:10" ht="20" customHeight="1">
      <c r="B171" s="140"/>
      <c r="C171" s="140"/>
      <c r="D171" s="140"/>
      <c r="E171" s="140"/>
      <c r="F171" s="140"/>
      <c r="G171" s="140"/>
      <c r="H171" s="140"/>
      <c r="I171" s="140"/>
      <c r="J171" s="140"/>
    </row>
    <row r="172" spans="2:10" ht="20" customHeight="1">
      <c r="B172" s="140"/>
      <c r="C172" s="140"/>
      <c r="D172" s="140"/>
      <c r="E172" s="140"/>
      <c r="F172" s="140"/>
      <c r="G172" s="140"/>
      <c r="H172" s="140"/>
      <c r="I172" s="140"/>
      <c r="J172" s="140"/>
    </row>
    <row r="173" spans="2:10" ht="20" customHeight="1">
      <c r="B173" s="140"/>
      <c r="C173" s="140"/>
      <c r="D173" s="140"/>
      <c r="E173" s="140"/>
      <c r="F173" s="140"/>
      <c r="G173" s="140"/>
      <c r="H173" s="140"/>
      <c r="I173" s="140"/>
      <c r="J173" s="140"/>
    </row>
    <row r="174" spans="2:10" ht="20" customHeight="1">
      <c r="B174" s="140"/>
      <c r="C174" s="140"/>
      <c r="D174" s="140"/>
      <c r="E174" s="140"/>
      <c r="F174" s="140"/>
      <c r="G174" s="140"/>
      <c r="H174" s="140"/>
      <c r="I174" s="140"/>
      <c r="J174" s="140"/>
    </row>
    <row r="175" spans="2:10" ht="20" customHeight="1">
      <c r="B175" s="140"/>
      <c r="C175" s="140"/>
      <c r="D175" s="140"/>
      <c r="E175" s="140"/>
      <c r="F175" s="140"/>
      <c r="G175" s="140"/>
      <c r="H175" s="140"/>
      <c r="I175" s="140"/>
      <c r="J175" s="140"/>
    </row>
    <row r="176" spans="2:10" ht="20" customHeight="1">
      <c r="B176" s="140"/>
      <c r="C176" s="140"/>
      <c r="D176" s="140"/>
      <c r="E176" s="140"/>
      <c r="F176" s="140"/>
      <c r="G176" s="140"/>
      <c r="H176" s="140"/>
      <c r="I176" s="140"/>
      <c r="J176" s="140"/>
    </row>
    <row r="177" spans="2:10" ht="20" customHeight="1">
      <c r="B177" s="140"/>
      <c r="C177" s="140"/>
      <c r="D177" s="140"/>
      <c r="E177" s="140"/>
      <c r="F177" s="140"/>
      <c r="G177" s="140"/>
      <c r="H177" s="140"/>
      <c r="I177" s="140"/>
      <c r="J177" s="140"/>
    </row>
    <row r="178" spans="2:10" ht="20" customHeight="1">
      <c r="B178" s="140"/>
      <c r="C178" s="140"/>
      <c r="D178" s="140"/>
      <c r="E178" s="140"/>
      <c r="F178" s="140"/>
      <c r="G178" s="140"/>
      <c r="H178" s="140"/>
      <c r="I178" s="140"/>
      <c r="J178" s="140"/>
    </row>
    <row r="179" spans="2:10" ht="20" customHeight="1">
      <c r="B179" s="140"/>
      <c r="C179" s="140"/>
      <c r="D179" s="140"/>
      <c r="E179" s="140"/>
      <c r="F179" s="140"/>
      <c r="G179" s="140"/>
      <c r="H179" s="140"/>
      <c r="I179" s="140"/>
      <c r="J179" s="140"/>
    </row>
    <row r="180" spans="2:10" ht="20" customHeight="1">
      <c r="B180" s="140"/>
      <c r="C180" s="140"/>
      <c r="D180" s="140"/>
      <c r="E180" s="140"/>
      <c r="F180" s="140"/>
      <c r="G180" s="140"/>
      <c r="H180" s="140"/>
      <c r="I180" s="140"/>
      <c r="J180" s="140"/>
    </row>
    <row r="181" spans="2:10" ht="20" customHeight="1">
      <c r="B181" s="140"/>
      <c r="C181" s="140"/>
      <c r="D181" s="140"/>
      <c r="E181" s="140"/>
      <c r="F181" s="140"/>
      <c r="G181" s="140"/>
      <c r="H181" s="140"/>
      <c r="I181" s="140"/>
      <c r="J181" s="140"/>
    </row>
    <row r="182" spans="2:10" ht="20" customHeight="1">
      <c r="B182" s="140"/>
      <c r="C182" s="140"/>
      <c r="D182" s="140"/>
      <c r="E182" s="140"/>
      <c r="F182" s="140"/>
      <c r="G182" s="140"/>
      <c r="H182" s="140"/>
      <c r="I182" s="140"/>
      <c r="J182" s="140"/>
    </row>
    <row r="183" spans="2:10" ht="20" customHeight="1">
      <c r="B183" s="140"/>
      <c r="C183" s="140"/>
      <c r="D183" s="140"/>
      <c r="E183" s="140"/>
      <c r="F183" s="140"/>
      <c r="G183" s="140"/>
      <c r="H183" s="140"/>
      <c r="I183" s="140"/>
      <c r="J183" s="140"/>
    </row>
    <row r="184" spans="2:10" ht="20" customHeight="1">
      <c r="B184" s="140"/>
      <c r="C184" s="140"/>
      <c r="D184" s="140"/>
      <c r="E184" s="140"/>
      <c r="F184" s="140"/>
      <c r="G184" s="140"/>
      <c r="H184" s="140"/>
      <c r="I184" s="140"/>
      <c r="J184" s="140"/>
    </row>
    <row r="185" spans="2:10" ht="20" customHeight="1">
      <c r="B185" s="140"/>
      <c r="C185" s="140"/>
      <c r="D185" s="140"/>
      <c r="E185" s="140"/>
      <c r="F185" s="140"/>
      <c r="G185" s="140"/>
      <c r="H185" s="140"/>
      <c r="I185" s="140"/>
      <c r="J185" s="140"/>
    </row>
    <row r="186" spans="2:10" ht="20" customHeight="1">
      <c r="B186" s="140"/>
      <c r="C186" s="140"/>
      <c r="D186" s="140"/>
      <c r="E186" s="140"/>
      <c r="F186" s="140"/>
      <c r="G186" s="140"/>
      <c r="H186" s="140"/>
      <c r="I186" s="140"/>
      <c r="J186" s="140"/>
    </row>
    <row r="187" spans="2:10" ht="20" customHeight="1">
      <c r="B187" s="140"/>
      <c r="C187" s="140"/>
      <c r="D187" s="140"/>
      <c r="E187" s="140"/>
      <c r="F187" s="140"/>
      <c r="G187" s="140"/>
      <c r="H187" s="140"/>
      <c r="I187" s="140"/>
      <c r="J187" s="140"/>
    </row>
    <row r="188" spans="2:10" ht="20" customHeight="1">
      <c r="B188" s="140"/>
      <c r="C188" s="140"/>
      <c r="D188" s="140"/>
      <c r="E188" s="140"/>
      <c r="F188" s="140"/>
      <c r="G188" s="140"/>
      <c r="H188" s="140"/>
      <c r="I188" s="140"/>
      <c r="J188" s="140"/>
    </row>
    <row r="189" spans="2:10" ht="20" customHeight="1">
      <c r="B189" s="140"/>
      <c r="C189" s="140"/>
      <c r="D189" s="140"/>
      <c r="E189" s="140"/>
      <c r="F189" s="140"/>
      <c r="G189" s="140"/>
      <c r="H189" s="140"/>
      <c r="I189" s="140"/>
      <c r="J189" s="140"/>
    </row>
    <row r="190" spans="2:10" ht="20" customHeight="1">
      <c r="B190" s="140"/>
      <c r="C190" s="140"/>
      <c r="D190" s="140"/>
      <c r="E190" s="140"/>
      <c r="F190" s="140"/>
      <c r="G190" s="140"/>
      <c r="H190" s="140"/>
      <c r="I190" s="140"/>
      <c r="J190" s="140"/>
    </row>
    <row r="191" spans="2:10" ht="20" customHeight="1">
      <c r="B191" s="140"/>
      <c r="C191" s="140"/>
      <c r="D191" s="140"/>
      <c r="E191" s="140"/>
      <c r="F191" s="140"/>
      <c r="G191" s="140"/>
      <c r="H191" s="140"/>
      <c r="I191" s="140"/>
      <c r="J191" s="140"/>
    </row>
    <row r="192" spans="2:10" ht="20" customHeight="1">
      <c r="B192" s="140"/>
      <c r="C192" s="140"/>
      <c r="D192" s="140"/>
      <c r="E192" s="140"/>
      <c r="F192" s="140"/>
      <c r="G192" s="140"/>
      <c r="H192" s="140"/>
      <c r="I192" s="140"/>
      <c r="J192" s="140"/>
    </row>
    <row r="193" spans="2:10" ht="20" customHeight="1">
      <c r="B193" s="140"/>
      <c r="C193" s="140"/>
      <c r="D193" s="140"/>
      <c r="E193" s="140"/>
      <c r="F193" s="140"/>
      <c r="G193" s="140"/>
      <c r="H193" s="140"/>
      <c r="I193" s="140"/>
      <c r="J193" s="140"/>
    </row>
    <row r="194" spans="2:10" ht="20" customHeight="1">
      <c r="B194" s="140"/>
      <c r="C194" s="140"/>
      <c r="D194" s="140"/>
      <c r="E194" s="140"/>
      <c r="F194" s="140"/>
      <c r="G194" s="140"/>
      <c r="H194" s="140"/>
      <c r="I194" s="140"/>
      <c r="J194" s="140"/>
    </row>
    <row r="195" spans="2:10" ht="20" customHeight="1">
      <c r="B195" s="140"/>
      <c r="C195" s="140"/>
      <c r="D195" s="140"/>
      <c r="E195" s="140"/>
      <c r="F195" s="140"/>
      <c r="G195" s="140"/>
      <c r="H195" s="140"/>
      <c r="I195" s="140"/>
      <c r="J195" s="140"/>
    </row>
    <row r="196" spans="2:10" ht="20" customHeight="1">
      <c r="B196" s="140"/>
      <c r="C196" s="140"/>
      <c r="D196" s="140"/>
      <c r="E196" s="140"/>
      <c r="F196" s="140"/>
      <c r="G196" s="140"/>
      <c r="H196" s="140"/>
      <c r="I196" s="140"/>
      <c r="J196" s="140"/>
    </row>
    <row r="197" spans="2:10" ht="20" customHeight="1">
      <c r="B197" s="140"/>
      <c r="C197" s="140"/>
      <c r="D197" s="140"/>
      <c r="E197" s="140"/>
      <c r="F197" s="140"/>
      <c r="G197" s="140"/>
      <c r="H197" s="140"/>
      <c r="I197" s="140"/>
      <c r="J197" s="140"/>
    </row>
    <row r="198" spans="2:10" ht="20" customHeight="1">
      <c r="B198" s="140"/>
      <c r="C198" s="140"/>
      <c r="D198" s="140"/>
      <c r="E198" s="140"/>
      <c r="F198" s="140"/>
      <c r="G198" s="140"/>
      <c r="H198" s="140"/>
      <c r="I198" s="140"/>
      <c r="J198" s="140"/>
    </row>
    <row r="199" spans="2:10" ht="20" customHeight="1">
      <c r="B199" s="140"/>
      <c r="C199" s="140"/>
      <c r="D199" s="140"/>
      <c r="E199" s="140"/>
      <c r="F199" s="140"/>
      <c r="G199" s="140"/>
      <c r="H199" s="140"/>
      <c r="I199" s="140"/>
      <c r="J199" s="140"/>
    </row>
    <row r="200" spans="2:10" ht="20" customHeight="1">
      <c r="B200" s="140"/>
      <c r="C200" s="140"/>
      <c r="D200" s="140"/>
      <c r="E200" s="140"/>
      <c r="F200" s="140"/>
      <c r="G200" s="140"/>
      <c r="H200" s="140"/>
      <c r="I200" s="140"/>
      <c r="J200" s="140"/>
    </row>
  </sheetData>
  <mergeCells count="2">
    <mergeCell ref="B2:J2"/>
    <mergeCell ref="B4:J200"/>
  </mergeCell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Summary</vt:lpstr>
      <vt:lpstr>Concept</vt:lpstr>
      <vt:lpstr>LCI_template</vt:lpstr>
      <vt:lpstr>System_LCI (example)</vt:lpstr>
      <vt:lpstr>System_LCI</vt:lpstr>
      <vt:lpstr>System_LCIA</vt:lpstr>
      <vt:lpstr>Python_code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2022-11-07T11:50:22Z</dcterms:created>
  <dcterms:modified xsi:type="dcterms:W3CDTF">2023-03-19T22:19:43Z</dcterms:modified>
</cp:coreProperties>
</file>