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0"/>
  </bookViews>
  <sheets>
    <sheet name="Binder Clips 107" r:id="rId6" sheetId="2"/>
    <sheet name="Kertas HVS A4" r:id="rId7" sheetId="3"/>
    <sheet name="Kertas HVS F4" r:id="rId8" sheetId="4"/>
    <sheet name="Map Diamond" r:id="rId9" sheetId="5"/>
    <sheet name="Materai 6000" r:id="rId10" sheetId="6"/>
  </sheets>
  <definedNames>
    <definedName name="_xlnm.Print_Area" localSheetId="0">'Binder Clips 107'!$A$1:$P$26</definedName>
    <definedName name="_xlnm.Print_Titles" localSheetId="0">'Binder Clips 107'!$13:$14</definedName>
    <definedName name="_xlnm.Print_Area" localSheetId="1">'Kertas HVS A4'!$A$1:$P$26</definedName>
    <definedName name="_xlnm.Print_Titles" localSheetId="1">'Kertas HVS A4'!$13:$14</definedName>
    <definedName name="_xlnm.Print_Area" localSheetId="2">'Kertas HVS F4'!$A$1:$P$26</definedName>
    <definedName name="_xlnm.Print_Titles" localSheetId="2">'Kertas HVS F4'!$13:$14</definedName>
    <definedName name="_xlnm.Print_Area" localSheetId="3">'Map Diamond'!$A$1:$P$25</definedName>
    <definedName name="_xlnm.Print_Titles" localSheetId="3">'Map Diamond'!$13:$14</definedName>
    <definedName name="_xlnm.Print_Area" localSheetId="4">'Materai 6000'!$A$1:$P$25</definedName>
    <definedName name="_xlnm.Print_Titles" localSheetId="4">'Materai 6000'!$13:$14</definedName>
  </definedNames>
  <calcPr calcId="144525"/>
</workbook>
</file>

<file path=xl/sharedStrings.xml><?xml version="1.0" encoding="utf-8"?>
<sst xmlns="http://schemas.openxmlformats.org/spreadsheetml/2006/main" count="385" uniqueCount="79">
  <si>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</si>
  <si>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</si>
  <si>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</si>
  <si>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</si>
  <si>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</si>
  <si>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</si>
  <si>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</si>
  <si>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</si>
  <si>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</si>
  <si>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</si>
  <si>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</si>
  <si>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</si>
  <si>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</si>
  <si>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</si>
  <si>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</si>
  <si>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</si>
  <si>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</si>
  <si>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</si>
  <si>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</si>
  <si>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</si>
  <si>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</si>
  <si>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</si>
  <si>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</si>
  <si>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</si>
  <si>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</si>
  <si>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</si>
  <si>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</si>
  <si>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</si>
  <si>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</si>
  <si>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</si>
  <si>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</si>
  <si>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</si>
  <si>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</si>
  <si>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</si>
  <si>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</si>
  <si>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</si>
  <si>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</si>
  <si>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</si>
  <si>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</si>
  <si>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</si>
  <si>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</si>
  <si>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</si>
  <si>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</si>
  <si>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</si>
  <si>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</si>
  <si>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</si>
  <si>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</si>
  <si>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</si>
  <si>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</si>
  <si>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</si>
  <si>
    <t>Persediaan Alat Tulis kantor</t>
  </si>
  <si>
    <t>Binder Clips 107</t>
  </si>
  <si>
    <t>Buah</t>
  </si>
  <si>
    <t>Gudang Utama</t>
  </si>
  <si>
    <t>2021</t>
  </si>
  <si>
    <t/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</si>
  <si>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</si>
  <si>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</si>
  <si>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</si>
  <si>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</si>
  <si>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</si>
  <si>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</si>
  <si>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>56.00 @Rp.1,000.00</t>
  </si>
  <si>
    <t>-</t>
  </si>
  <si>
    <t>Jumat, 31 Desember 2021</t>
  </si>
  <si>
    <t>(SALDO AWAL)</t>
  </si>
  <si>
    <t>Pengadaan oleh Sekretariat (BA. No: TMP)</t>
  </si>
  <si>
    <t>Kertas HVS A4</t>
  </si>
  <si>
    <t>Rim</t>
  </si>
  <si>
    <t>20.00 @Rp.61,000.00</t>
  </si>
  <si>
    <t>Kertas HVS F4</t>
  </si>
  <si>
    <t>17.00 @Rp.75,000.00</t>
  </si>
  <si>
    <t>2.00 @Rp.57,750.00</t>
  </si>
  <si>
    <t>2.00 @Rp.57,750.00 +
17.00 @Rp.75,000.00</t>
  </si>
  <si>
    <t>Map Diamond</t>
  </si>
  <si>
    <t>10.00 @Rp.6,000.00 +
5.00 @Rp.6,000.00 +
20.00 @Rp.6,000.00</t>
  </si>
  <si>
    <t>Persediaan Materai</t>
  </si>
  <si>
    <t>Materai 6000</t>
  </si>
  <si>
    <t>10.00 @Rp.6,000.00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</si>
</sst>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64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65</v>
      </c>
      <c r="D15" s="22"/>
      <c r="E15" t="n" s="6">
        <v>0.0</v>
      </c>
      <c r="F15" t="s" s="18">
        <v>63</v>
      </c>
      <c r="G15" t="n" s="6">
        <v>0.0</v>
      </c>
      <c r="H15" t="n" s="6">
        <v>0.0</v>
      </c>
      <c r="I15" t="s" s="18">
        <v>63</v>
      </c>
      <c r="J15" t="n" s="6">
        <v>0.0</v>
      </c>
      <c r="K15" t="n" s="6">
        <v>0.0</v>
      </c>
      <c r="L15" t="s" s="18">
        <v>63</v>
      </c>
      <c r="M15" t="n" s="6">
        <v>0.0</v>
      </c>
      <c r="N15" t="n" s="6">
        <v>0.0</v>
      </c>
      <c r="O15" t="s" s="18">
        <v>63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44214.59930555556</v>
      </c>
      <c r="C16" t="s" s="21">
        <v>66</v>
      </c>
      <c r="D16" s="22"/>
      <c r="E16" t="n" s="6">
        <v>0.0</v>
      </c>
      <c r="F16" t="s" s="18">
        <v>63</v>
      </c>
      <c r="G16" t="n" s="6">
        <v>0.0</v>
      </c>
      <c r="H16" t="n" s="6">
        <v>56.0</v>
      </c>
      <c r="I16" t="s" s="18">
        <v>62</v>
      </c>
      <c r="J16" t="n" s="6">
        <v>56000.0</v>
      </c>
      <c r="K16" t="n" s="6">
        <v>0.0</v>
      </c>
      <c r="L16" t="s" s="18">
        <v>63</v>
      </c>
      <c r="M16" t="n" s="6">
        <v>0.0</v>
      </c>
      <c r="N16" t="n" s="6">
        <v>56.0</v>
      </c>
      <c r="O16" t="s" s="18">
        <v>62</v>
      </c>
      <c r="P16" s="6" t="n">
        <f>G16+J16-M16</f>
        <v>56000.0</v>
      </c>
      <c r="U16" s="38" t="str">
        <f>C16</f>
        <v>Pengadaan oleh Sekretariat (BA. No: TMP)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19" t="str">
        <f ca="1">INDIRECT("F15")</f>
        <v>-</v>
      </c>
      <c r="G17" s="12" t="n">
        <f ca="1">INDIRECT("G15")</f>
        <v>0.0</v>
      </c>
      <c r="H17" s="12" t="n">
        <f ca="1">SUM(INDIRECT("H15:H"&amp;ROW(H17)-1))</f>
        <v>56.0</v>
      </c>
      <c r="I17" s="20" t="s">
        <v>62</v>
      </c>
      <c r="J17" s="12" t="n">
        <f ca="1">SUM(INDIRECT("J15:J"&amp;ROW(J17)-1))</f>
        <v>56000.0</v>
      </c>
      <c r="K17" s="12" t="n">
        <f ca="1">SUM(INDIRECT("K15:K"&amp;ROW(K17)-1))</f>
        <v>0.0</v>
      </c>
      <c r="L17" s="20" t="s">
        <v>63</v>
      </c>
      <c r="M17" s="12" t="n">
        <f ca="1">SUM(INDIRECT("M15:M"&amp;ROW(M17)-1))</f>
        <v>0.0</v>
      </c>
      <c r="N17" s="12" t="n">
        <f ca="1">INDIRECT("N"&amp;ROW(N17)-1)</f>
        <v>56.0</v>
      </c>
      <c r="O17" s="20" t="str">
        <f ca="1">INDIRECT("O"&amp;ROW(O17)-1)</f>
        <v>56.00 @Rp.1,000.00</v>
      </c>
      <c r="P17" s="12" t="n">
        <f ca="1">INDIRECT("P"&amp;ROW(P17)-1)</f>
        <v>56000.0</v>
      </c>
      <c r="U17" s="40"/>
    </row>
    <row r="19" spans="4:14" x14ac:dyDescent="0.25">
      <c r="N19" s="1" t="str">
        <f>"Airmadidi, "&amp;U1</f>
        <v>Airmadidi, Jumat, 31 Desember 2021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59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64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65</v>
      </c>
      <c r="D15" s="22"/>
      <c r="E15" t="n" s="6">
        <v>0.0</v>
      </c>
      <c r="F15" t="s" s="18">
        <v>63</v>
      </c>
      <c r="G15" t="n" s="6">
        <v>0.0</v>
      </c>
      <c r="H15" t="n" s="6">
        <v>0.0</v>
      </c>
      <c r="I15" t="s" s="18">
        <v>63</v>
      </c>
      <c r="J15" t="n" s="6">
        <v>0.0</v>
      </c>
      <c r="K15" t="n" s="6">
        <v>0.0</v>
      </c>
      <c r="L15" t="s" s="18">
        <v>63</v>
      </c>
      <c r="M15" t="n" s="6">
        <v>0.0</v>
      </c>
      <c r="N15" t="n" s="6">
        <v>0.0</v>
      </c>
      <c r="O15" t="s" s="18">
        <v>63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44214.59930555556</v>
      </c>
      <c r="C16" t="s" s="21">
        <v>66</v>
      </c>
      <c r="D16" s="22"/>
      <c r="E16" t="n" s="6">
        <v>0.0</v>
      </c>
      <c r="F16" t="s" s="18">
        <v>63</v>
      </c>
      <c r="G16" t="n" s="6">
        <v>0.0</v>
      </c>
      <c r="H16" t="n" s="6">
        <v>20.0</v>
      </c>
      <c r="I16" t="s" s="18">
        <v>69</v>
      </c>
      <c r="J16" t="n" s="6">
        <v>1220000.0</v>
      </c>
      <c r="K16" t="n" s="6">
        <v>0.0</v>
      </c>
      <c r="L16" t="s" s="18">
        <v>63</v>
      </c>
      <c r="M16" t="n" s="6">
        <v>0.0</v>
      </c>
      <c r="N16" t="n" s="6">
        <v>20.0</v>
      </c>
      <c r="O16" t="s" s="18">
        <v>69</v>
      </c>
      <c r="P16" s="6" t="n">
        <f>G16+J16-M16</f>
        <v>1220000.0</v>
      </c>
      <c r="U16" s="38" t="str">
        <f>C16</f>
        <v>Pengadaan oleh Sekretariat (BA. No: TMP)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0.0</v>
      </c>
      <c r="F17" s="19" t="str">
        <f ca="1">INDIRECT("F15")</f>
        <v>-</v>
      </c>
      <c r="G17" s="12" t="n">
        <f ca="1">INDIRECT("G15")</f>
        <v>0.0</v>
      </c>
      <c r="H17" s="12" t="n">
        <f ca="1">SUM(INDIRECT("H15:H"&amp;ROW(H17)-1))</f>
        <v>20.0</v>
      </c>
      <c r="I17" s="20" t="s">
        <v>69</v>
      </c>
      <c r="J17" s="12" t="n">
        <f ca="1">SUM(INDIRECT("J15:J"&amp;ROW(J17)-1))</f>
        <v>1220000.0</v>
      </c>
      <c r="K17" s="12" t="n">
        <f ca="1">SUM(INDIRECT("K15:K"&amp;ROW(K17)-1))</f>
        <v>0.0</v>
      </c>
      <c r="L17" s="20" t="s">
        <v>63</v>
      </c>
      <c r="M17" s="12" t="n">
        <f ca="1">SUM(INDIRECT("M15:M"&amp;ROW(M17)-1))</f>
        <v>0.0</v>
      </c>
      <c r="N17" s="12" t="n">
        <f ca="1">INDIRECT("N"&amp;ROW(N17)-1)</f>
        <v>20.0</v>
      </c>
      <c r="O17" s="20" t="str">
        <f ca="1">INDIRECT("O"&amp;ROW(O17)-1)</f>
        <v>20.00 @Rp.61,000.00</v>
      </c>
      <c r="P17" s="12" t="n">
        <f ca="1">INDIRECT("P"&amp;ROW(P17)-1)</f>
        <v>1220000.0</v>
      </c>
      <c r="U17" s="40"/>
    </row>
    <row r="19" spans="4:14" x14ac:dyDescent="0.25">
      <c r="N19" s="1" t="str">
        <f>"Airmadidi, "&amp;U1</f>
        <v>Airmadidi, Jumat, 31 Desember 2021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59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64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65</v>
      </c>
      <c r="D15" s="22"/>
      <c r="E15" t="n" s="6">
        <v>2.0</v>
      </c>
      <c r="F15" t="s" s="18">
        <v>72</v>
      </c>
      <c r="G15" t="n" s="6">
        <v>115500.0</v>
      </c>
      <c r="H15" t="n" s="6">
        <v>0.0</v>
      </c>
      <c r="I15" t="s" s="18">
        <v>63</v>
      </c>
      <c r="J15" t="n" s="6">
        <v>0.0</v>
      </c>
      <c r="K15" t="n" s="6">
        <v>0.0</v>
      </c>
      <c r="L15" t="s" s="18">
        <v>63</v>
      </c>
      <c r="M15" t="n" s="6">
        <v>0.0</v>
      </c>
      <c r="N15" t="n" s="6">
        <v>2.0</v>
      </c>
      <c r="O15" t="s" s="18">
        <v>72</v>
      </c>
      <c r="P15" s="6" t="n">
        <f>G15+J15-M15</f>
        <v>115500.0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44214.59930555556</v>
      </c>
      <c r="C16" t="s" s="21">
        <v>66</v>
      </c>
      <c r="D16" s="22"/>
      <c r="E16" t="n" s="6">
        <v>2.0</v>
      </c>
      <c r="F16" t="s" s="18">
        <v>72</v>
      </c>
      <c r="G16" t="n" s="6">
        <v>115500.0</v>
      </c>
      <c r="H16" t="n" s="6">
        <v>17.0</v>
      </c>
      <c r="I16" t="s" s="18">
        <v>71</v>
      </c>
      <c r="J16" t="n" s="6">
        <v>1275000.0</v>
      </c>
      <c r="K16" t="n" s="6">
        <v>0.0</v>
      </c>
      <c r="L16" t="s" s="18">
        <v>63</v>
      </c>
      <c r="M16" t="n" s="6">
        <v>0.0</v>
      </c>
      <c r="N16" t="n" s="6">
        <v>19.0</v>
      </c>
      <c r="O16" t="s" s="18">
        <v>73</v>
      </c>
      <c r="P16" s="6" t="n">
        <f>G16+J16-M16</f>
        <v>1390500.0</v>
      </c>
      <c r="U16" s="38" t="str">
        <f>C16</f>
        <v>Pengadaan oleh Sekretariat (BA. No: TMP)</v>
      </c>
    </row>
    <row r="17" spans="1:21" s="3" customFormat="1" x14ac:dyDescent="0.25">
      <c r="A17" s="10"/>
      <c r="B17" s="11"/>
      <c r="C17" s="11"/>
      <c r="D17" s="11"/>
      <c r="E17" s="12" t="n">
        <f ca="1">INDIRECT("E15")</f>
        <v>2.0</v>
      </c>
      <c r="F17" s="19" t="str">
        <f ca="1">INDIRECT("F15")</f>
        <v>2.00 @Rp.57,750.00</v>
      </c>
      <c r="G17" s="12" t="n">
        <f ca="1">INDIRECT("G15")</f>
        <v>115500.0</v>
      </c>
      <c r="H17" s="12" t="n">
        <f ca="1">SUM(INDIRECT("H15:H"&amp;ROW(H17)-1))</f>
        <v>17.0</v>
      </c>
      <c r="I17" s="20" t="s">
        <v>71</v>
      </c>
      <c r="J17" s="12" t="n">
        <f ca="1">SUM(INDIRECT("J15:J"&amp;ROW(J17)-1))</f>
        <v>1275000.0</v>
      </c>
      <c r="K17" s="12" t="n">
        <f ca="1">SUM(INDIRECT("K15:K"&amp;ROW(K17)-1))</f>
        <v>0.0</v>
      </c>
      <c r="L17" s="20" t="s">
        <v>63</v>
      </c>
      <c r="M17" s="12" t="n">
        <f ca="1">SUM(INDIRECT("M15:M"&amp;ROW(M17)-1))</f>
        <v>0.0</v>
      </c>
      <c r="N17" s="12" t="n">
        <f ca="1">INDIRECT("N"&amp;ROW(N17)-1)</f>
        <v>19.0</v>
      </c>
      <c r="O17" s="20" t="str">
        <f ca="1">INDIRECT("O"&amp;ROW(O17)-1)</f>
        <v>2.00 @Rp.57,750.00 +
17.00 @Rp.75,000.00</v>
      </c>
      <c r="P17" s="12" t="n">
        <f ca="1">INDIRECT("P"&amp;ROW(P17)-1)</f>
        <v>1390500.0</v>
      </c>
      <c r="U17" s="40"/>
    </row>
    <row r="19" spans="4:14" x14ac:dyDescent="0.25">
      <c r="N19" s="1" t="str">
        <f>"Airmadidi, "&amp;U1</f>
        <v>Airmadidi, Jumat, 31 Desember 2021</v>
      </c>
    </row>
    <row r="20" spans="4:14" x14ac:dyDescent="0.25">
      <c r="D20" s="2" t="s">
        <v>56</v>
      </c>
      <c r="E20" s="3"/>
      <c r="F20" s="3"/>
      <c r="G20" s="3"/>
      <c r="H20" s="3"/>
      <c r="I20" s="3"/>
      <c r="J20" s="3"/>
      <c r="K20" s="3"/>
      <c r="L20" s="3"/>
      <c r="M20" s="3"/>
      <c r="N20" s="2" t="s">
        <v>59</v>
      </c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5" t="s">
        <v>60</v>
      </c>
    </row>
    <row r="26" spans="4:14" x14ac:dyDescent="0.25">
      <c r="D26" s="1" t="str">
        <f>"NIP. "&amp;U2</f>
        <v>NIP. 197212041999031006</v>
      </c>
      <c r="N2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7:D17"/>
    <mergeCell ref="C16:D1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64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65</v>
      </c>
      <c r="D15" s="22"/>
      <c r="E15" t="n" s="6">
        <v>35.0</v>
      </c>
      <c r="F15" t="s" s="18">
        <v>75</v>
      </c>
      <c r="G15" t="n" s="6">
        <v>210000.0</v>
      </c>
      <c r="H15" t="n" s="6">
        <v>0.0</v>
      </c>
      <c r="I15" t="s" s="18">
        <v>63</v>
      </c>
      <c r="J15" t="n" s="6">
        <v>0.0</v>
      </c>
      <c r="K15" t="n" s="6">
        <v>0.0</v>
      </c>
      <c r="L15" t="s" s="18">
        <v>63</v>
      </c>
      <c r="M15" t="n" s="6">
        <v>0.0</v>
      </c>
      <c r="N15" t="n" s="6">
        <v>35.0</v>
      </c>
      <c r="O15" t="s" s="18">
        <v>75</v>
      </c>
      <c r="P15" s="6" t="n">
        <f>G15+J15-M15</f>
        <v>210000.0</v>
      </c>
      <c r="U15" s="38" t="str">
        <f>C15</f>
        <v>(SALDO AWAL)</v>
      </c>
    </row>
    <row r="16" spans="1:21" s="3" customFormat="1" x14ac:dyDescent="0.25">
      <c r="A16" s="10"/>
      <c r="B16" s="11"/>
      <c r="C16" s="11"/>
      <c r="D16" s="11"/>
      <c r="E16" s="12" t="n">
        <f ca="1">INDIRECT("E15")</f>
        <v>35.0</v>
      </c>
      <c r="F16" s="19" t="str">
        <f ca="1">INDIRECT("F15")</f>
        <v>10.00 @Rp.6,000.00 +
5.00 @Rp.6,000.00 +
20.00 @Rp.6,000.00</v>
      </c>
      <c r="G16" s="12" t="n">
        <f ca="1">INDIRECT("G15")</f>
        <v>210000.0</v>
      </c>
      <c r="H16" s="12" t="n">
        <f ca="1">SUM(INDIRECT("H15:H"&amp;ROW(H16)-1))</f>
        <v>0.0</v>
      </c>
      <c r="I16" s="20" t="s">
        <v>63</v>
      </c>
      <c r="J16" s="12" t="n">
        <f ca="1">SUM(INDIRECT("J15:J"&amp;ROW(J16)-1))</f>
        <v>0.0</v>
      </c>
      <c r="K16" s="12" t="n">
        <f ca="1">SUM(INDIRECT("K15:K"&amp;ROW(K16)-1))</f>
        <v>0.0</v>
      </c>
      <c r="L16" s="20" t="s">
        <v>63</v>
      </c>
      <c r="M16" s="12" t="n">
        <f ca="1">SUM(INDIRECT("M15:M"&amp;ROW(M16)-1))</f>
        <v>0.0</v>
      </c>
      <c r="N16" s="12" t="n">
        <f ca="1">INDIRECT("N"&amp;ROW(N16)-1)</f>
        <v>35.0</v>
      </c>
      <c r="O16" s="20" t="str">
        <f ca="1">INDIRECT("O"&amp;ROW(O16)-1)</f>
        <v>10.00 @Rp.6,000.00 +
5.00 @Rp.6,000.00 +
20.00 @Rp.6,000.00</v>
      </c>
      <c r="P16" s="12" t="n">
        <f ca="1">INDIRECT("P"&amp;ROW(P16)-1)</f>
        <v>210000.0</v>
      </c>
      <c r="U16" s="40"/>
    </row>
    <row r="18" spans="4:14" x14ac:dyDescent="0.25">
      <c r="N18" s="1" t="str">
        <f>"Airmadidi, "&amp;U1</f>
        <v>Airmadidi, Jumat, 31 Desember 2021</v>
      </c>
    </row>
    <row r="19" spans="4:14" x14ac:dyDescent="0.25">
      <c r="D19" s="2" t="s">
        <v>56</v>
      </c>
      <c r="E19" s="3"/>
      <c r="F19" s="3"/>
      <c r="G19" s="3"/>
      <c r="H19" s="3"/>
      <c r="I19" s="3"/>
      <c r="J19" s="3"/>
      <c r="K19" s="3"/>
      <c r="L19" s="3"/>
      <c r="M19" s="3"/>
      <c r="N19" s="2" t="s">
        <v>59</v>
      </c>
    </row>
    <row r="20" spans="4:14" x14ac:dyDescent="0.25"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5" t="s">
        <v>57</v>
      </c>
      <c r="E24" s="3"/>
      <c r="F24" s="3"/>
      <c r="G24" s="3"/>
      <c r="H24" s="3"/>
      <c r="I24" s="3"/>
      <c r="J24" s="3"/>
      <c r="K24" s="3"/>
      <c r="L24" s="3"/>
      <c r="M24" s="3"/>
      <c r="N24" s="5" t="s">
        <v>60</v>
      </c>
    </row>
    <row r="25" spans="4:14" x14ac:dyDescent="0.25">
      <c r="D25" s="1" t="str">
        <f>"NIP. "&amp;U2</f>
        <v>NIP. 197212041999031006</v>
      </c>
      <c r="N2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6:D16"/>
    <mergeCell ref="C15:D1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64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76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65</v>
      </c>
      <c r="D15" s="22"/>
      <c r="E15" t="n" s="6">
        <v>10.0</v>
      </c>
      <c r="F15" t="s" s="18">
        <v>78</v>
      </c>
      <c r="G15" t="n" s="6">
        <v>60000.0</v>
      </c>
      <c r="H15" t="n" s="6">
        <v>0.0</v>
      </c>
      <c r="I15" t="s" s="18">
        <v>63</v>
      </c>
      <c r="J15" t="n" s="6">
        <v>0.0</v>
      </c>
      <c r="K15" t="n" s="6">
        <v>0.0</v>
      </c>
      <c r="L15" t="s" s="18">
        <v>63</v>
      </c>
      <c r="M15" t="n" s="6">
        <v>0.0</v>
      </c>
      <c r="N15" t="n" s="6">
        <v>10.0</v>
      </c>
      <c r="O15" t="s" s="18">
        <v>78</v>
      </c>
      <c r="P15" s="6" t="n">
        <f>G15+J15-M15</f>
        <v>60000.0</v>
      </c>
      <c r="U15" s="38" t="str">
        <f>C15</f>
        <v>(SALDO AWAL)</v>
      </c>
    </row>
    <row r="16" spans="1:21" s="3" customFormat="1" x14ac:dyDescent="0.25">
      <c r="A16" s="10"/>
      <c r="B16" s="11"/>
      <c r="C16" s="11"/>
      <c r="D16" s="11"/>
      <c r="E16" s="12" t="n">
        <f ca="1">INDIRECT("E15")</f>
        <v>10.0</v>
      </c>
      <c r="F16" s="19" t="str">
        <f ca="1">INDIRECT("F15")</f>
        <v>10.00 @Rp.6,000.00</v>
      </c>
      <c r="G16" s="12" t="n">
        <f ca="1">INDIRECT("G15")</f>
        <v>60000.0</v>
      </c>
      <c r="H16" s="12" t="n">
        <f ca="1">SUM(INDIRECT("H15:H"&amp;ROW(H16)-1))</f>
        <v>0.0</v>
      </c>
      <c r="I16" s="20" t="s">
        <v>63</v>
      </c>
      <c r="J16" s="12" t="n">
        <f ca="1">SUM(INDIRECT("J15:J"&amp;ROW(J16)-1))</f>
        <v>0.0</v>
      </c>
      <c r="K16" s="12" t="n">
        <f ca="1">SUM(INDIRECT("K15:K"&amp;ROW(K16)-1))</f>
        <v>0.0</v>
      </c>
      <c r="L16" s="20" t="s">
        <v>63</v>
      </c>
      <c r="M16" s="12" t="n">
        <f ca="1">SUM(INDIRECT("M15:M"&amp;ROW(M16)-1))</f>
        <v>0.0</v>
      </c>
      <c r="N16" s="12" t="n">
        <f ca="1">INDIRECT("N"&amp;ROW(N16)-1)</f>
        <v>10.0</v>
      </c>
      <c r="O16" s="20" t="str">
        <f ca="1">INDIRECT("O"&amp;ROW(O16)-1)</f>
        <v>10.00 @Rp.6,000.00</v>
      </c>
      <c r="P16" s="12" t="n">
        <f ca="1">INDIRECT("P"&amp;ROW(P16)-1)</f>
        <v>60000.0</v>
      </c>
      <c r="U16" s="40"/>
    </row>
    <row r="18" spans="4:14" x14ac:dyDescent="0.25">
      <c r="N18" s="1" t="str">
        <f>"Airmadidi, "&amp;U1</f>
        <v>Airmadidi, Jumat, 31 Desember 2021</v>
      </c>
    </row>
    <row r="19" spans="4:14" x14ac:dyDescent="0.25">
      <c r="D19" s="2" t="s">
        <v>56</v>
      </c>
      <c r="E19" s="3"/>
      <c r="F19" s="3"/>
      <c r="G19" s="3"/>
      <c r="H19" s="3"/>
      <c r="I19" s="3"/>
      <c r="J19" s="3"/>
      <c r="K19" s="3"/>
      <c r="L19" s="3"/>
      <c r="M19" s="3"/>
      <c r="N19" s="2" t="s">
        <v>59</v>
      </c>
    </row>
    <row r="20" spans="4:14" x14ac:dyDescent="0.25"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5" t="s">
        <v>57</v>
      </c>
      <c r="E24" s="3"/>
      <c r="F24" s="3"/>
      <c r="G24" s="3"/>
      <c r="H24" s="3"/>
      <c r="I24" s="3"/>
      <c r="J24" s="3"/>
      <c r="K24" s="3"/>
      <c r="L24" s="3"/>
      <c r="M24" s="3"/>
      <c r="N24" s="5" t="s">
        <v>60</v>
      </c>
    </row>
    <row r="25" spans="4:14" x14ac:dyDescent="0.25">
      <c r="D25" s="1" t="str">
        <f>"NIP. "&amp;U2</f>
        <v>NIP. 197212041999031006</v>
      </c>
      <c r="N2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6:D16"/>
    <mergeCell ref="C15:D1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2021-01-13T02:34:02Z</dcterms:created>
  <dc:creator>User</dc:creator>
  <cp:lastModifiedBy>User</cp:lastModifiedBy>
  <cp:lastPrinted>2021-01-24T22:20:13Z</cp:lastPrinted>
  <dcterms:modified xsi:type="dcterms:W3CDTF">2021-01-25T23:13:08Z</dcterms:modified>
</cp:coreProperties>
</file>