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1981\Documents\Studie\2MMN40 - Molecular Modelling\Final Project\"/>
    </mc:Choice>
  </mc:AlternateContent>
  <bookViews>
    <workbookView xWindow="0" yWindow="0" windowWidth="9570" windowHeight="2025" activeTab="4"/>
  </bookViews>
  <sheets>
    <sheet name="Bonds" sheetId="1" r:id="rId1"/>
    <sheet name="Angles" sheetId="2" r:id="rId2"/>
    <sheet name="Dihedrals" sheetId="3" r:id="rId3"/>
    <sheet name="LJ" sheetId="4" r:id="rId4"/>
    <sheet name="Co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" i="3"/>
  <c r="G6" i="2"/>
  <c r="G7" i="2"/>
  <c r="G8" i="2"/>
  <c r="G9" i="2"/>
  <c r="G10" i="2"/>
  <c r="G11" i="2"/>
  <c r="G12" i="2"/>
  <c r="G13" i="2"/>
  <c r="G1" i="2"/>
  <c r="G2" i="2"/>
  <c r="G3" i="2"/>
  <c r="G4" i="2"/>
  <c r="G5" i="2"/>
  <c r="I14" i="5" l="1"/>
  <c r="E24" i="5" s="1" a="1"/>
  <c r="F24" i="5" s="1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J13" i="5"/>
  <c r="K13" i="5"/>
  <c r="I13" i="5"/>
  <c r="F13" i="5"/>
  <c r="G13" i="5"/>
  <c r="E13" i="5"/>
  <c r="B45" i="5"/>
  <c r="A41" i="5" s="1"/>
  <c r="B37" i="5"/>
  <c r="C32" i="5" s="1"/>
  <c r="A40" i="5"/>
  <c r="B26" i="5"/>
  <c r="C25" i="5"/>
  <c r="B25" i="5"/>
  <c r="F31" i="5" l="1"/>
  <c r="G28" i="5"/>
  <c r="E26" i="5"/>
  <c r="E31" i="5"/>
  <c r="F28" i="5"/>
  <c r="G25" i="5"/>
  <c r="G30" i="5"/>
  <c r="E28" i="5"/>
  <c r="F25" i="5"/>
  <c r="E32" i="5"/>
  <c r="F29" i="5"/>
  <c r="E24" i="5"/>
  <c r="E29" i="5"/>
  <c r="F26" i="5"/>
  <c r="F30" i="5"/>
  <c r="G27" i="5"/>
  <c r="E25" i="5"/>
  <c r="G32" i="5"/>
  <c r="E30" i="5"/>
  <c r="F27" i="5"/>
  <c r="G24" i="5"/>
  <c r="G26" i="5"/>
  <c r="G31" i="5"/>
  <c r="F32" i="5"/>
  <c r="G29" i="5"/>
  <c r="E27" i="5"/>
  <c r="B40" i="5"/>
  <c r="A32" i="5"/>
  <c r="A34" i="5"/>
  <c r="C34" i="5"/>
  <c r="B41" i="5"/>
  <c r="C26" i="5"/>
  <c r="B13" i="4"/>
  <c r="B14" i="4"/>
  <c r="B15" i="4"/>
  <c r="B12" i="4"/>
  <c r="C2" i="4"/>
  <c r="C3" i="4"/>
  <c r="C4" i="4"/>
  <c r="C5" i="4"/>
  <c r="C6" i="4"/>
  <c r="C7" i="4"/>
  <c r="C8" i="4"/>
  <c r="C9" i="4"/>
  <c r="C1" i="4"/>
  <c r="I24" i="5" l="1" a="1"/>
  <c r="I24" i="5" s="1"/>
  <c r="J27" i="5"/>
  <c r="I29" i="5"/>
  <c r="I30" i="5"/>
  <c r="J24" i="5"/>
  <c r="K24" i="5"/>
  <c r="J32" i="5"/>
  <c r="J25" i="5"/>
  <c r="K26" i="5"/>
  <c r="I25" i="5"/>
  <c r="J29" i="5"/>
  <c r="J30" i="5"/>
  <c r="K30" i="5"/>
  <c r="I26" i="5"/>
  <c r="I32" i="5"/>
  <c r="F2" i="1"/>
  <c r="F3" i="1"/>
  <c r="F4" i="1"/>
  <c r="F5" i="1"/>
  <c r="F6" i="1"/>
  <c r="F7" i="1"/>
  <c r="F8" i="1"/>
  <c r="F1" i="1"/>
  <c r="K32" i="5" l="1"/>
  <c r="J31" i="5"/>
  <c r="K28" i="5"/>
  <c r="K29" i="5"/>
  <c r="J28" i="5"/>
  <c r="K25" i="5"/>
  <c r="I31" i="5"/>
  <c r="K31" i="5"/>
  <c r="I28" i="5"/>
  <c r="K27" i="5"/>
  <c r="I27" i="5"/>
  <c r="J26" i="5"/>
  <c r="M24" i="5" a="1"/>
  <c r="M24" i="5" s="1"/>
  <c r="B1" i="5" s="1"/>
  <c r="M29" i="5" l="1"/>
  <c r="B6" i="5" s="1"/>
  <c r="M27" i="5"/>
  <c r="B4" i="5" s="1"/>
  <c r="N27" i="5"/>
  <c r="C4" i="5" s="1"/>
  <c r="N30" i="5"/>
  <c r="C7" i="5" s="1"/>
  <c r="M25" i="5"/>
  <c r="B2" i="5" s="1"/>
  <c r="O30" i="5"/>
  <c r="D7" i="5" s="1"/>
  <c r="M30" i="5"/>
  <c r="B7" i="5" s="1"/>
  <c r="E7" i="5" s="1"/>
  <c r="O25" i="5"/>
  <c r="D2" i="5" s="1"/>
  <c r="N26" i="5"/>
  <c r="C3" i="5" s="1"/>
  <c r="N28" i="5"/>
  <c r="C5" i="5" s="1"/>
  <c r="O27" i="5"/>
  <c r="D4" i="5" s="1"/>
  <c r="O32" i="5"/>
  <c r="D9" i="5" s="1"/>
  <c r="M26" i="5"/>
  <c r="B3" i="5" s="1"/>
  <c r="E3" i="5" s="1"/>
  <c r="N32" i="5"/>
  <c r="C9" i="5" s="1"/>
  <c r="O29" i="5"/>
  <c r="D6" i="5" s="1"/>
  <c r="M31" i="5"/>
  <c r="B8" i="5" s="1"/>
  <c r="M28" i="5"/>
  <c r="B5" i="5" s="1"/>
  <c r="N31" i="5"/>
  <c r="C8" i="5" s="1"/>
  <c r="M32" i="5"/>
  <c r="B9" i="5" s="1"/>
  <c r="N25" i="5"/>
  <c r="C2" i="5" s="1"/>
  <c r="O31" i="5"/>
  <c r="D8" i="5" s="1"/>
  <c r="O24" i="5"/>
  <c r="D1" i="5" s="1"/>
  <c r="N24" i="5"/>
  <c r="C1" i="5" s="1"/>
  <c r="E1" i="5" s="1"/>
  <c r="N29" i="5"/>
  <c r="C6" i="5" s="1"/>
  <c r="O26" i="5"/>
  <c r="D3" i="5" s="1"/>
  <c r="O28" i="5"/>
  <c r="D5" i="5" s="1"/>
  <c r="E4" i="5" l="1"/>
  <c r="E2" i="5"/>
  <c r="E9" i="5"/>
  <c r="E5" i="5"/>
  <c r="E6" i="5"/>
  <c r="E8" i="5"/>
</calcChain>
</file>

<file path=xl/sharedStrings.xml><?xml version="1.0" encoding="utf-8"?>
<sst xmlns="http://schemas.openxmlformats.org/spreadsheetml/2006/main" count="58" uniqueCount="20">
  <si>
    <t>outputFile.write(f"{9*i +</t>
  </si>
  <si>
    <t>C</t>
  </si>
  <si>
    <t>H</t>
  </si>
  <si>
    <t>O</t>
  </si>
  <si>
    <t>rotation around y-axis</t>
  </si>
  <si>
    <t>angle:</t>
  </si>
  <si>
    <t>original:</t>
  </si>
  <si>
    <t>shifted:</t>
  </si>
  <si>
    <t>rotation around x-axis</t>
  </si>
  <si>
    <t>y-rotated</t>
  </si>
  <si>
    <t>x-rotated</t>
  </si>
  <si>
    <t>rotation around z-axis</t>
  </si>
  <si>
    <t>This is the middle C atom, centre of the molecule and hence set to 0,0,0</t>
  </si>
  <si>
    <t>z-rotated (final)</t>
  </si>
  <si>
    <r>
      <t xml:space="preserve">Rotation: </t>
    </r>
    <r>
      <rPr>
        <sz val="11"/>
        <color theme="1"/>
        <rFont val="Calibri"/>
        <family val="2"/>
        <scheme val="minor"/>
      </rPr>
      <t>specify angle</t>
    </r>
  </si>
  <si>
    <t>shift:</t>
  </si>
  <si>
    <r>
      <t xml:space="preserve">Translation: </t>
    </r>
    <r>
      <rPr>
        <sz val="11"/>
        <color theme="1"/>
        <rFont val="Calibri"/>
        <family val="2"/>
        <scheme val="minor"/>
      </rPr>
      <t>specify shift</t>
    </r>
  </si>
  <si>
    <t>outputFile.write(f'{9*i +</t>
  </si>
  <si>
    <t xml:space="preserve">            outputFile.write(f'{9*i +</t>
  </si>
  <si>
    <t>(copy the above column into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</si>
</sst>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23" bestFit="1" customWidth="1"/>
    <col min="2" max="3" width="2" bestFit="1" customWidth="1"/>
    <col min="5" max="5" width="6" bestFit="1" customWidth="1"/>
  </cols>
  <sheetData>
    <row r="1" spans="1:6" x14ac:dyDescent="0.25">
      <c r="A1" t="s">
        <v>0</v>
      </c>
      <c r="B1">
        <v>1</v>
      </c>
      <c r="C1">
        <v>0</v>
      </c>
      <c r="D1">
        <v>2845.12</v>
      </c>
      <c r="E1">
        <v>1.0900000000000001</v>
      </c>
      <c r="F1" t="str">
        <f>CONCATENATE(A1,B1,"} {9*i + ",C1,"} ",D1," ",E1," \n' )")</f>
        <v>outputFile.write(f"{9*i +1} {9*i + 0} 2845.12 1.09 \n' )</v>
      </c>
    </row>
    <row r="2" spans="1:6" x14ac:dyDescent="0.25">
      <c r="A2" t="s">
        <v>0</v>
      </c>
      <c r="B2">
        <v>2</v>
      </c>
      <c r="C2">
        <v>0</v>
      </c>
      <c r="D2">
        <v>2845.12</v>
      </c>
      <c r="E2">
        <v>1.0900000000000001</v>
      </c>
      <c r="F2" t="str">
        <f t="shared" ref="F2:F8" si="0">CONCATENATE(A2,B2,"} {9*i + ",C2,"} ",D2," ",E2," \n' )")</f>
        <v>outputFile.write(f"{9*i +2} {9*i + 0} 2845.12 1.09 \n' )</v>
      </c>
    </row>
    <row r="3" spans="1:6" x14ac:dyDescent="0.25">
      <c r="A3" t="s">
        <v>0</v>
      </c>
      <c r="B3">
        <v>3</v>
      </c>
      <c r="C3">
        <v>0</v>
      </c>
      <c r="D3">
        <v>2845.12</v>
      </c>
      <c r="E3">
        <v>1.0900000000000001</v>
      </c>
      <c r="F3" t="str">
        <f t="shared" si="0"/>
        <v>outputFile.write(f"{9*i +3} {9*i + 0} 2845.12 1.09 \n' )</v>
      </c>
    </row>
    <row r="4" spans="1:6" x14ac:dyDescent="0.25">
      <c r="A4" t="s">
        <v>0</v>
      </c>
      <c r="B4">
        <v>0</v>
      </c>
      <c r="C4">
        <v>4</v>
      </c>
      <c r="D4">
        <v>2242.6239999999998</v>
      </c>
      <c r="E4">
        <v>1.5289999999999999</v>
      </c>
      <c r="F4" t="str">
        <f t="shared" si="0"/>
        <v>outputFile.write(f"{9*i +0} {9*i + 4} 2242.624 1.529 \n' )</v>
      </c>
    </row>
    <row r="5" spans="1:6" x14ac:dyDescent="0.25">
      <c r="A5" t="s">
        <v>0</v>
      </c>
      <c r="B5">
        <v>5</v>
      </c>
      <c r="C5">
        <v>4</v>
      </c>
      <c r="D5">
        <v>2845.12</v>
      </c>
      <c r="E5">
        <v>1.0900000000000001</v>
      </c>
      <c r="F5" t="str">
        <f t="shared" si="0"/>
        <v>outputFile.write(f"{9*i +5} {9*i + 4} 2845.12 1.09 \n' )</v>
      </c>
    </row>
    <row r="6" spans="1:6" x14ac:dyDescent="0.25">
      <c r="A6" t="s">
        <v>0</v>
      </c>
      <c r="B6">
        <v>6</v>
      </c>
      <c r="C6">
        <v>4</v>
      </c>
      <c r="D6">
        <v>2845.12</v>
      </c>
      <c r="E6">
        <v>1.0900000000000001</v>
      </c>
      <c r="F6" t="str">
        <f t="shared" si="0"/>
        <v>outputFile.write(f"{9*i +6} {9*i + 4} 2845.12 1.09 \n' )</v>
      </c>
    </row>
    <row r="7" spans="1:6" x14ac:dyDescent="0.25">
      <c r="A7" t="s">
        <v>0</v>
      </c>
      <c r="B7">
        <v>4</v>
      </c>
      <c r="C7">
        <v>7</v>
      </c>
      <c r="D7">
        <v>2677.76</v>
      </c>
      <c r="E7">
        <v>1.41</v>
      </c>
      <c r="F7" t="str">
        <f t="shared" si="0"/>
        <v>outputFile.write(f"{9*i +4} {9*i + 7} 2677.76 1.41 \n' )</v>
      </c>
    </row>
    <row r="8" spans="1:6" x14ac:dyDescent="0.25">
      <c r="A8" t="s">
        <v>0</v>
      </c>
      <c r="B8">
        <v>7</v>
      </c>
      <c r="C8">
        <v>8</v>
      </c>
      <c r="D8">
        <v>4627.5</v>
      </c>
      <c r="E8">
        <v>0.94499999999999995</v>
      </c>
      <c r="F8" t="str">
        <f t="shared" si="0"/>
        <v>outputFile.write(f"{9*i +7} {9*i + 8} 4627.5 0.945 \n' 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:G13"/>
    </sheetView>
  </sheetViews>
  <sheetFormatPr defaultRowHeight="15" x14ac:dyDescent="0.25"/>
  <cols>
    <col min="1" max="1" width="28.85546875" bestFit="1" customWidth="1"/>
    <col min="2" max="4" width="2" bestFit="1" customWidth="1"/>
    <col min="5" max="6" width="8" bestFit="1" customWidth="1"/>
    <col min="7" max="7" width="64.42578125" bestFit="1" customWidth="1"/>
  </cols>
  <sheetData>
    <row r="1" spans="1:7" x14ac:dyDescent="0.25">
      <c r="A1" t="s">
        <v>17</v>
      </c>
      <c r="B1">
        <v>1</v>
      </c>
      <c r="C1">
        <v>0</v>
      </c>
      <c r="D1">
        <v>4</v>
      </c>
      <c r="E1">
        <v>292.88</v>
      </c>
      <c r="F1">
        <v>1.89368</v>
      </c>
      <c r="G1" t="str">
        <f t="shared" ref="G1:G4" si="0">CONCATENATE(A1,B1,"} {9*i + ",C1,"} {9*i + ",D1,"} ",E1," ",F1," \n' )")</f>
        <v>outputFile.write(f'{9*i +1} {9*i + 0} {9*i + 4} 292.88 1.89368 \n' )</v>
      </c>
    </row>
    <row r="2" spans="1:7" x14ac:dyDescent="0.25">
      <c r="A2" t="s">
        <v>18</v>
      </c>
      <c r="B2">
        <v>2</v>
      </c>
      <c r="C2">
        <v>0</v>
      </c>
      <c r="D2">
        <v>4</v>
      </c>
      <c r="E2">
        <v>292.88</v>
      </c>
      <c r="F2">
        <v>1.89368</v>
      </c>
      <c r="G2" t="str">
        <f t="shared" si="0"/>
        <v xml:space="preserve">            outputFile.write(f'{9*i +2} {9*i + 0} {9*i + 4} 292.88 1.89368 \n' )</v>
      </c>
    </row>
    <row r="3" spans="1:7" x14ac:dyDescent="0.25">
      <c r="A3" t="s">
        <v>18</v>
      </c>
      <c r="B3">
        <v>3</v>
      </c>
      <c r="C3">
        <v>0</v>
      </c>
      <c r="D3">
        <v>4</v>
      </c>
      <c r="E3">
        <v>292.88</v>
      </c>
      <c r="F3">
        <v>1.89368</v>
      </c>
      <c r="G3" t="str">
        <f t="shared" si="0"/>
        <v xml:space="preserve">            outputFile.write(f'{9*i +3} {9*i + 0} {9*i + 4} 292.88 1.89368 \n' )</v>
      </c>
    </row>
    <row r="4" spans="1:7" x14ac:dyDescent="0.25">
      <c r="A4" t="s">
        <v>18</v>
      </c>
      <c r="B4">
        <v>3</v>
      </c>
      <c r="C4">
        <v>0</v>
      </c>
      <c r="D4">
        <v>2</v>
      </c>
      <c r="E4">
        <v>276.14400000000001</v>
      </c>
      <c r="F4">
        <v>1.8814599999999999</v>
      </c>
      <c r="G4" t="str">
        <f t="shared" si="0"/>
        <v xml:space="preserve">            outputFile.write(f'{9*i +3} {9*i + 0} {9*i + 2} 276.144 1.88146 \n' )</v>
      </c>
    </row>
    <row r="5" spans="1:7" x14ac:dyDescent="0.25">
      <c r="A5" t="s">
        <v>18</v>
      </c>
      <c r="B5">
        <v>3</v>
      </c>
      <c r="C5">
        <v>0</v>
      </c>
      <c r="D5">
        <v>1</v>
      </c>
      <c r="E5">
        <v>276.14400000000001</v>
      </c>
      <c r="F5">
        <v>1.8814599999999999</v>
      </c>
      <c r="G5" t="str">
        <f>CONCATENATE(A5,B5,"} {9*i + ",C5,"} {9*i + ",D5,"} ",E5," ",F5," \n' )")</f>
        <v xml:space="preserve">            outputFile.write(f'{9*i +3} {9*i + 0} {9*i + 1} 276.144 1.88146 \n' )</v>
      </c>
    </row>
    <row r="6" spans="1:7" x14ac:dyDescent="0.25">
      <c r="A6" t="s">
        <v>18</v>
      </c>
      <c r="B6">
        <v>2</v>
      </c>
      <c r="C6">
        <v>0</v>
      </c>
      <c r="D6">
        <v>1</v>
      </c>
      <c r="E6">
        <v>276.14400000000001</v>
      </c>
      <c r="F6">
        <v>1.8814599999999999</v>
      </c>
      <c r="G6" t="str">
        <f t="shared" ref="G6:G13" si="1">CONCATENATE(A6,B6,"} {9*i + ",C6,"} {9*i + ",D6,"} ",E6," ",F6," \n' )")</f>
        <v xml:space="preserve">            outputFile.write(f'{9*i +2} {9*i + 0} {9*i + 1} 276.144 1.88146 \n' )</v>
      </c>
    </row>
    <row r="7" spans="1:7" x14ac:dyDescent="0.25">
      <c r="A7" t="s">
        <v>18</v>
      </c>
      <c r="B7">
        <v>5</v>
      </c>
      <c r="C7">
        <v>4</v>
      </c>
      <c r="D7">
        <v>6</v>
      </c>
      <c r="E7">
        <v>276.14400000000001</v>
      </c>
      <c r="F7">
        <v>1.8814599999999999</v>
      </c>
      <c r="G7" t="str">
        <f t="shared" si="1"/>
        <v xml:space="preserve">            outputFile.write(f'{9*i +5} {9*i + 4} {9*i + 6} 276.144 1.88146 \n' )</v>
      </c>
    </row>
    <row r="8" spans="1:7" x14ac:dyDescent="0.25">
      <c r="A8" t="s">
        <v>18</v>
      </c>
      <c r="B8">
        <v>0</v>
      </c>
      <c r="C8">
        <v>4</v>
      </c>
      <c r="D8">
        <v>6</v>
      </c>
      <c r="E8">
        <v>313.8</v>
      </c>
      <c r="F8">
        <v>1.93208</v>
      </c>
      <c r="G8" t="str">
        <f t="shared" si="1"/>
        <v xml:space="preserve">            outputFile.write(f'{9*i +0} {9*i + 4} {9*i + 6} 313.8 1.93208 \n' )</v>
      </c>
    </row>
    <row r="9" spans="1:7" x14ac:dyDescent="0.25">
      <c r="A9" t="s">
        <v>18</v>
      </c>
      <c r="B9">
        <v>0</v>
      </c>
      <c r="C9">
        <v>4</v>
      </c>
      <c r="D9">
        <v>5</v>
      </c>
      <c r="E9">
        <v>313.8</v>
      </c>
      <c r="F9">
        <v>1.93208</v>
      </c>
      <c r="G9" t="str">
        <f t="shared" si="1"/>
        <v xml:space="preserve">            outputFile.write(f'{9*i +0} {9*i + 4} {9*i + 5} 313.8 1.93208 \n' )</v>
      </c>
    </row>
    <row r="10" spans="1:7" x14ac:dyDescent="0.25">
      <c r="A10" t="s">
        <v>18</v>
      </c>
      <c r="B10">
        <v>0</v>
      </c>
      <c r="C10">
        <v>4</v>
      </c>
      <c r="D10">
        <v>7</v>
      </c>
      <c r="E10">
        <v>414.4</v>
      </c>
      <c r="F10">
        <v>1.9111400000000001</v>
      </c>
      <c r="G10" t="str">
        <f t="shared" si="1"/>
        <v xml:space="preserve">            outputFile.write(f'{9*i +0} {9*i + 4} {9*i + 7} 414.4 1.91114 \n' )</v>
      </c>
    </row>
    <row r="11" spans="1:7" x14ac:dyDescent="0.25">
      <c r="A11" t="s">
        <v>18</v>
      </c>
      <c r="B11">
        <v>4</v>
      </c>
      <c r="C11">
        <v>7</v>
      </c>
      <c r="D11">
        <v>8</v>
      </c>
      <c r="E11">
        <v>460.24</v>
      </c>
      <c r="F11">
        <v>1.89368</v>
      </c>
      <c r="G11" t="str">
        <f t="shared" si="1"/>
        <v xml:space="preserve">            outputFile.write(f'{9*i +4} {9*i + 7} {9*i + 8} 460.24 1.89368 \n' )</v>
      </c>
    </row>
    <row r="12" spans="1:7" x14ac:dyDescent="0.25">
      <c r="A12" t="s">
        <v>18</v>
      </c>
      <c r="B12">
        <v>5</v>
      </c>
      <c r="C12">
        <v>4</v>
      </c>
      <c r="D12">
        <v>7</v>
      </c>
      <c r="E12">
        <v>292.88</v>
      </c>
      <c r="F12">
        <v>1.9111400000000001</v>
      </c>
      <c r="G12" t="str">
        <f t="shared" si="1"/>
        <v xml:space="preserve">            outputFile.write(f'{9*i +5} {9*i + 4} {9*i + 7} 292.88 1.91114 \n' )</v>
      </c>
    </row>
    <row r="13" spans="1:7" x14ac:dyDescent="0.25">
      <c r="A13" t="s">
        <v>18</v>
      </c>
      <c r="B13">
        <v>6</v>
      </c>
      <c r="C13">
        <v>4</v>
      </c>
      <c r="D13">
        <v>7</v>
      </c>
      <c r="E13">
        <v>292.88</v>
      </c>
      <c r="F13">
        <v>1.9111400000000001</v>
      </c>
      <c r="G13" t="str">
        <f t="shared" si="1"/>
        <v xml:space="preserve">            outputFile.write(f'{9*i +6} {9*i + 4} {9*i + 7} 292.88 1.91114 \n' 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0" sqref="J20"/>
    </sheetView>
  </sheetViews>
  <sheetFormatPr defaultRowHeight="15" x14ac:dyDescent="0.25"/>
  <cols>
    <col min="1" max="1" width="27.85546875" bestFit="1" customWidth="1"/>
    <col min="2" max="5" width="2" bestFit="1" customWidth="1"/>
    <col min="6" max="8" width="8" bestFit="1" customWidth="1"/>
    <col min="9" max="9" width="8.7109375" bestFit="1" customWidth="1"/>
    <col min="10" max="10" width="84.28515625" bestFit="1" customWidth="1"/>
  </cols>
  <sheetData>
    <row r="1" spans="1:10" x14ac:dyDescent="0.25">
      <c r="A1" t="s">
        <v>17</v>
      </c>
      <c r="B1">
        <v>1</v>
      </c>
      <c r="C1">
        <v>0</v>
      </c>
      <c r="D1">
        <v>4</v>
      </c>
      <c r="E1">
        <v>5</v>
      </c>
      <c r="F1">
        <v>0.62760000000000005</v>
      </c>
      <c r="G1">
        <v>1.8828</v>
      </c>
      <c r="H1">
        <v>0</v>
      </c>
      <c r="I1">
        <v>-3.91622</v>
      </c>
      <c r="J1" t="str">
        <f>CONCATENATE(A1,B1,"} {9*i + ",C1,"} {9*i + ",D1,"} {9*i + ",E1,"} ",F1," ",G1," ",H1," ",I1," \n' )")</f>
        <v>outputFile.write(f'{9*i +1} {9*i + 0} {9*i + 4} {9*i + 5} 0.6276 1.8828 0 -3.91622 \n' )</v>
      </c>
    </row>
    <row r="2" spans="1:10" x14ac:dyDescent="0.25">
      <c r="A2" t="s">
        <v>18</v>
      </c>
      <c r="B2">
        <v>2</v>
      </c>
      <c r="C2">
        <v>0</v>
      </c>
      <c r="D2">
        <v>4</v>
      </c>
      <c r="E2">
        <v>5</v>
      </c>
      <c r="F2">
        <v>0.62760000000000005</v>
      </c>
      <c r="G2">
        <v>1.8828</v>
      </c>
      <c r="H2">
        <v>0</v>
      </c>
      <c r="I2">
        <v>-3.91622</v>
      </c>
      <c r="J2" t="str">
        <f t="shared" ref="J2:J12" si="0">CONCATENATE(A2,B2,"} {9*i + ",C2,"} {9*i + ",D2,"} {9*i + ",E2,"} ",F2," ",G2," ",H2," ",I2," \n' )")</f>
        <v xml:space="preserve">            outputFile.write(f'{9*i +2} {9*i + 0} {9*i + 4} {9*i + 5} 0.6276 1.8828 0 -3.91622 \n' )</v>
      </c>
    </row>
    <row r="3" spans="1:10" x14ac:dyDescent="0.25">
      <c r="A3" t="s">
        <v>18</v>
      </c>
      <c r="B3">
        <v>3</v>
      </c>
      <c r="C3">
        <v>0</v>
      </c>
      <c r="D3">
        <v>4</v>
      </c>
      <c r="E3">
        <v>5</v>
      </c>
      <c r="F3">
        <v>0.62760000000000005</v>
      </c>
      <c r="G3">
        <v>1.8828</v>
      </c>
      <c r="H3">
        <v>0</v>
      </c>
      <c r="I3">
        <v>-3.91622</v>
      </c>
      <c r="J3" t="str">
        <f t="shared" si="0"/>
        <v xml:space="preserve">            outputFile.write(f'{9*i +3} {9*i + 0} {9*i + 4} {9*i + 5} 0.6276 1.8828 0 -3.91622 \n' )</v>
      </c>
    </row>
    <row r="4" spans="1:10" x14ac:dyDescent="0.25">
      <c r="A4" t="s">
        <v>18</v>
      </c>
      <c r="B4">
        <v>1</v>
      </c>
      <c r="C4">
        <v>0</v>
      </c>
      <c r="D4">
        <v>4</v>
      </c>
      <c r="E4">
        <v>6</v>
      </c>
      <c r="F4">
        <v>0.62760000000000005</v>
      </c>
      <c r="G4">
        <v>1.8828</v>
      </c>
      <c r="H4">
        <v>0</v>
      </c>
      <c r="I4">
        <v>-3.91622</v>
      </c>
      <c r="J4" t="str">
        <f t="shared" si="0"/>
        <v xml:space="preserve">            outputFile.write(f'{9*i +1} {9*i + 0} {9*i + 4} {9*i + 6} 0.6276 1.8828 0 -3.91622 \n' )</v>
      </c>
    </row>
    <row r="5" spans="1:10" x14ac:dyDescent="0.25">
      <c r="A5" t="s">
        <v>18</v>
      </c>
      <c r="B5">
        <v>2</v>
      </c>
      <c r="C5">
        <v>0</v>
      </c>
      <c r="D5">
        <v>4</v>
      </c>
      <c r="E5">
        <v>6</v>
      </c>
      <c r="F5">
        <v>0.62760000000000005</v>
      </c>
      <c r="G5">
        <v>1.8828</v>
      </c>
      <c r="H5">
        <v>0</v>
      </c>
      <c r="I5">
        <v>-3.91622</v>
      </c>
      <c r="J5" t="str">
        <f t="shared" si="0"/>
        <v xml:space="preserve">            outputFile.write(f'{9*i +2} {9*i + 0} {9*i + 4} {9*i + 6} 0.6276 1.8828 0 -3.91622 \n' )</v>
      </c>
    </row>
    <row r="6" spans="1:10" x14ac:dyDescent="0.25">
      <c r="A6" t="s">
        <v>18</v>
      </c>
      <c r="B6">
        <v>3</v>
      </c>
      <c r="C6">
        <v>0</v>
      </c>
      <c r="D6">
        <v>4</v>
      </c>
      <c r="E6">
        <v>6</v>
      </c>
      <c r="F6">
        <v>0.62760000000000005</v>
      </c>
      <c r="G6">
        <v>1.8828</v>
      </c>
      <c r="H6">
        <v>0</v>
      </c>
      <c r="I6">
        <v>-3.91622</v>
      </c>
      <c r="J6" t="str">
        <f t="shared" si="0"/>
        <v xml:space="preserve">            outputFile.write(f'{9*i +3} {9*i + 0} {9*i + 4} {9*i + 6} 0.6276 1.8828 0 -3.91622 \n' )</v>
      </c>
    </row>
    <row r="7" spans="1:10" x14ac:dyDescent="0.25">
      <c r="A7" t="s">
        <v>18</v>
      </c>
      <c r="B7">
        <v>1</v>
      </c>
      <c r="C7">
        <v>0</v>
      </c>
      <c r="D7">
        <v>4</v>
      </c>
      <c r="E7">
        <v>7</v>
      </c>
      <c r="F7">
        <v>0.97904999999999998</v>
      </c>
      <c r="G7">
        <v>2.93716</v>
      </c>
      <c r="H7">
        <v>0</v>
      </c>
      <c r="I7">
        <v>-3.91622</v>
      </c>
      <c r="J7" t="str">
        <f t="shared" si="0"/>
        <v xml:space="preserve">            outputFile.write(f'{9*i +1} {9*i + 0} {9*i + 4} {9*i + 7} 0.97905 2.93716 0 -3.91622 \n' )</v>
      </c>
    </row>
    <row r="8" spans="1:10" x14ac:dyDescent="0.25">
      <c r="A8" t="s">
        <v>18</v>
      </c>
      <c r="B8">
        <v>2</v>
      </c>
      <c r="C8">
        <v>0</v>
      </c>
      <c r="D8">
        <v>4</v>
      </c>
      <c r="E8">
        <v>7</v>
      </c>
      <c r="F8">
        <v>0.97904999999999998</v>
      </c>
      <c r="G8">
        <v>2.93716</v>
      </c>
      <c r="H8">
        <v>0</v>
      </c>
      <c r="I8">
        <v>-3.91622</v>
      </c>
      <c r="J8" t="str">
        <f t="shared" si="0"/>
        <v xml:space="preserve">            outputFile.write(f'{9*i +2} {9*i + 0} {9*i + 4} {9*i + 7} 0.97905 2.93716 0 -3.91622 \n' )</v>
      </c>
    </row>
    <row r="9" spans="1:10" x14ac:dyDescent="0.25">
      <c r="A9" t="s">
        <v>18</v>
      </c>
      <c r="B9">
        <v>3</v>
      </c>
      <c r="C9">
        <v>0</v>
      </c>
      <c r="D9">
        <v>4</v>
      </c>
      <c r="E9">
        <v>7</v>
      </c>
      <c r="F9">
        <v>0.97904999999999998</v>
      </c>
      <c r="G9">
        <v>2.93716</v>
      </c>
      <c r="H9">
        <v>0</v>
      </c>
      <c r="I9">
        <v>-3.91622</v>
      </c>
      <c r="J9" t="str">
        <f t="shared" si="0"/>
        <v xml:space="preserve">            outputFile.write(f'{9*i +3} {9*i + 0} {9*i + 4} {9*i + 7} 0.97905 2.93716 0 -3.91622 \n' )</v>
      </c>
    </row>
    <row r="10" spans="1:10" x14ac:dyDescent="0.25">
      <c r="A10" t="s">
        <v>18</v>
      </c>
      <c r="B10">
        <v>0</v>
      </c>
      <c r="C10">
        <v>4</v>
      </c>
      <c r="D10">
        <v>7</v>
      </c>
      <c r="E10">
        <v>8</v>
      </c>
      <c r="F10">
        <v>-0.44309999999999999</v>
      </c>
      <c r="G10">
        <v>3.8325499999999999</v>
      </c>
      <c r="H10">
        <v>0.72801000000000005</v>
      </c>
      <c r="I10">
        <v>-4.1170499999999999</v>
      </c>
      <c r="J10" t="str">
        <f t="shared" si="0"/>
        <v xml:space="preserve">            outputFile.write(f'{9*i +0} {9*i + 4} {9*i + 7} {9*i + 8} -0.4431 3.83255 0.72801 -4.11705 \n' )</v>
      </c>
    </row>
    <row r="11" spans="1:10" x14ac:dyDescent="0.25">
      <c r="A11" t="s">
        <v>18</v>
      </c>
      <c r="B11">
        <v>5</v>
      </c>
      <c r="C11">
        <v>4</v>
      </c>
      <c r="D11">
        <v>7</v>
      </c>
      <c r="E11">
        <v>8</v>
      </c>
      <c r="F11">
        <v>0.94140000000000001</v>
      </c>
      <c r="G11">
        <v>2.8241999999999998</v>
      </c>
      <c r="H11">
        <v>0</v>
      </c>
      <c r="I11">
        <v>-3.7656000000000001</v>
      </c>
      <c r="J11" t="str">
        <f t="shared" si="0"/>
        <v xml:space="preserve">            outputFile.write(f'{9*i +5} {9*i + 4} {9*i + 7} {9*i + 8} 0.9414 2.8242 0 -3.7656 \n' )</v>
      </c>
    </row>
    <row r="12" spans="1:10" x14ac:dyDescent="0.25">
      <c r="A12" t="s">
        <v>18</v>
      </c>
      <c r="B12">
        <v>6</v>
      </c>
      <c r="C12">
        <v>4</v>
      </c>
      <c r="D12">
        <v>7</v>
      </c>
      <c r="E12">
        <v>8</v>
      </c>
      <c r="F12">
        <v>0.94140000000000001</v>
      </c>
      <c r="G12">
        <v>2.8241999999999998</v>
      </c>
      <c r="H12">
        <v>0</v>
      </c>
      <c r="I12">
        <v>-3.7656000000000001</v>
      </c>
      <c r="J12" t="str">
        <f t="shared" si="0"/>
        <v xml:space="preserve">            outputFile.write(f'{9*i +6} {9*i + 4} {9*i + 7} {9*i + 8} 0.9414 2.8242 0 -3.7656 \n' 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2" sqref="C22"/>
    </sheetView>
  </sheetViews>
  <sheetFormatPr defaultRowHeight="15" x14ac:dyDescent="0.25"/>
  <cols>
    <col min="3" max="3" width="31.5703125" bestFit="1" customWidth="1"/>
  </cols>
  <sheetData>
    <row r="1" spans="1:3" x14ac:dyDescent="0.25">
      <c r="A1">
        <v>3.5</v>
      </c>
      <c r="B1">
        <v>0.276144</v>
      </c>
      <c r="C1" t="str">
        <f>CONCATENATE("outputFile.write('",A1," ",B1," \n')")</f>
        <v>outputFile.write('3.5 0.276144 \n')</v>
      </c>
    </row>
    <row r="2" spans="1:3" x14ac:dyDescent="0.25">
      <c r="A2">
        <v>2.5</v>
      </c>
      <c r="B2">
        <v>0.12551999999999999</v>
      </c>
      <c r="C2" t="str">
        <f t="shared" ref="C2:C9" si="0">CONCATENATE("outputFile.write('",A2," ",B2," \n')")</f>
        <v>outputFile.write('2.5 0.12552 \n')</v>
      </c>
    </row>
    <row r="3" spans="1:3" x14ac:dyDescent="0.25">
      <c r="A3">
        <v>2.5</v>
      </c>
      <c r="B3">
        <v>0.12551999999999999</v>
      </c>
      <c r="C3" t="str">
        <f t="shared" si="0"/>
        <v>outputFile.write('2.5 0.12552 \n')</v>
      </c>
    </row>
    <row r="4" spans="1:3" x14ac:dyDescent="0.25">
      <c r="A4">
        <v>2.5</v>
      </c>
      <c r="B4">
        <v>0.12551999999999999</v>
      </c>
      <c r="C4" t="str">
        <f t="shared" si="0"/>
        <v>outputFile.write('2.5 0.12552 \n')</v>
      </c>
    </row>
    <row r="5" spans="1:3" x14ac:dyDescent="0.25">
      <c r="A5">
        <v>3.5</v>
      </c>
      <c r="B5">
        <v>0.276144</v>
      </c>
      <c r="C5" t="str">
        <f t="shared" si="0"/>
        <v>outputFile.write('3.5 0.276144 \n')</v>
      </c>
    </row>
    <row r="6" spans="1:3" x14ac:dyDescent="0.25">
      <c r="A6">
        <v>2.5</v>
      </c>
      <c r="B6">
        <v>0.12551999999999999</v>
      </c>
      <c r="C6" t="str">
        <f t="shared" si="0"/>
        <v>outputFile.write('2.5 0.12552 \n')</v>
      </c>
    </row>
    <row r="7" spans="1:3" x14ac:dyDescent="0.25">
      <c r="A7">
        <v>2.5</v>
      </c>
      <c r="B7">
        <v>0.12551999999999999</v>
      </c>
      <c r="C7" t="str">
        <f t="shared" si="0"/>
        <v>outputFile.write('2.5 0.12552 \n')</v>
      </c>
    </row>
    <row r="8" spans="1:3" x14ac:dyDescent="0.25">
      <c r="A8">
        <v>3.12</v>
      </c>
      <c r="B8">
        <v>0.71128000000000002</v>
      </c>
      <c r="C8" t="str">
        <f t="shared" si="0"/>
        <v>outputFile.write('3.12 0.71128 \n')</v>
      </c>
    </row>
    <row r="9" spans="1:3" x14ac:dyDescent="0.25">
      <c r="A9">
        <v>0</v>
      </c>
      <c r="B9">
        <v>0</v>
      </c>
      <c r="C9" t="str">
        <f t="shared" si="0"/>
        <v>outputFile.write('0 0 \n')</v>
      </c>
    </row>
    <row r="12" spans="1:3" x14ac:dyDescent="0.25">
      <c r="A12">
        <v>4166</v>
      </c>
      <c r="B12">
        <f>A12*(3/5)^3</f>
        <v>899.85599999999999</v>
      </c>
    </row>
    <row r="13" spans="1:3" x14ac:dyDescent="0.25">
      <c r="A13">
        <v>1284</v>
      </c>
      <c r="B13">
        <f t="shared" ref="B13:B15" si="1">A13*(3/5)^3</f>
        <v>277.34399999999999</v>
      </c>
    </row>
    <row r="14" spans="1:3" x14ac:dyDescent="0.25">
      <c r="A14">
        <v>3488</v>
      </c>
      <c r="B14">
        <f t="shared" si="1"/>
        <v>753.40800000000002</v>
      </c>
    </row>
    <row r="15" spans="1:3" x14ac:dyDescent="0.25">
      <c r="A15">
        <v>228</v>
      </c>
      <c r="B15">
        <f t="shared" si="1"/>
        <v>49.247999999999998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 t="s">
        <v>1</v>
      </c>
      <c r="B1">
        <f>M24</f>
        <v>-0.95000000000000007</v>
      </c>
      <c r="C1">
        <f t="shared" ref="C1:D9" si="0">N24</f>
        <v>0.95</v>
      </c>
      <c r="D1">
        <f t="shared" si="0"/>
        <v>0.77781745930520207</v>
      </c>
      <c r="E1" t="str">
        <f>CONCATENATE("outputFile.write(f'", A1, " {rand[i][0] + ", B1,"} {rand[i][1] + ", C1,"} {rand[i][2] + ", D1,"} \n')" )</f>
        <v>outputFile.write(f'C {rand[i][0] + -0.95} {rand[i][1] + 0.95} {rand[i][2] + 0.777817459305202} \n')</v>
      </c>
    </row>
    <row r="2" spans="1:11" x14ac:dyDescent="0.25">
      <c r="A2" t="s">
        <v>2</v>
      </c>
      <c r="B2">
        <f t="shared" ref="B2:B9" si="1">M25</f>
        <v>-1.8071067811865476</v>
      </c>
      <c r="C2">
        <f t="shared" si="0"/>
        <v>0.39289321881345229</v>
      </c>
      <c r="D2">
        <f t="shared" si="0"/>
        <v>0.5656854249492379</v>
      </c>
      <c r="E2" t="str">
        <f>CONCATENATE("            outputFile.write(f'", A2, " {rand[i][0] + ", B2,"} {rand[i][1] + ", C2,"} {rand[i][2] + ", D2,"} \n')" )</f>
        <v xml:space="preserve">            outputFile.write(f'H {rand[i][0] + -1.80710678118655} {rand[i][1] + 0.392893218813452} {rand[i][2] + 0.565685424949238} \n')</v>
      </c>
    </row>
    <row r="3" spans="1:11" x14ac:dyDescent="0.25">
      <c r="A3" t="s">
        <v>2</v>
      </c>
      <c r="B3">
        <f t="shared" si="1"/>
        <v>-1.1500000000000001</v>
      </c>
      <c r="C3">
        <f t="shared" si="0"/>
        <v>1.1499999999999999</v>
      </c>
      <c r="D3">
        <f t="shared" si="0"/>
        <v>1.9091883092036781</v>
      </c>
      <c r="E3" t="str">
        <f t="shared" ref="E3:E9" si="2">CONCATENATE("            outputFile.write(f'", A3, " {rand[i][0] + ", B3,"} {rand[i][1] + ", C3,"} {rand[i][2] + ", D3,"} \n')" )</f>
        <v xml:space="preserve">            outputFile.write(f'H {rand[i][0] + -1.15} {rand[i][1] + 1.15} {rand[i][2] + 1.90918830920368} \n')</v>
      </c>
    </row>
    <row r="4" spans="1:11" x14ac:dyDescent="0.25">
      <c r="A4" t="s">
        <v>2</v>
      </c>
      <c r="B4">
        <f t="shared" si="1"/>
        <v>-0.44289321881345267</v>
      </c>
      <c r="C4">
        <f t="shared" si="0"/>
        <v>1.8571067811865474</v>
      </c>
      <c r="D4">
        <f t="shared" si="0"/>
        <v>0.49497474683058307</v>
      </c>
      <c r="E4" t="str">
        <f t="shared" si="2"/>
        <v xml:space="preserve">            outputFile.write(f'H {rand[i][0] + -0.442893218813453} {rand[i][1] + 1.85710678118655} {rand[i][2] + 0.494974746830583} \n')</v>
      </c>
    </row>
    <row r="5" spans="1:11" x14ac:dyDescent="0.25">
      <c r="A5" t="s">
        <v>1</v>
      </c>
      <c r="B5">
        <f t="shared" si="1"/>
        <v>0</v>
      </c>
      <c r="C5">
        <f t="shared" si="0"/>
        <v>0</v>
      </c>
      <c r="D5">
        <f t="shared" si="0"/>
        <v>0</v>
      </c>
      <c r="E5" t="str">
        <f t="shared" si="2"/>
        <v xml:space="preserve">            outputFile.write(f'C {rand[i][0] + 0} {rand[i][1] + 0} {rand[i][2] + 0} \n')</v>
      </c>
    </row>
    <row r="6" spans="1:11" x14ac:dyDescent="0.25">
      <c r="A6" t="s">
        <v>2</v>
      </c>
      <c r="B6">
        <f t="shared" si="1"/>
        <v>0.9656854249492377</v>
      </c>
      <c r="C6">
        <f t="shared" si="0"/>
        <v>0.16568542494923805</v>
      </c>
      <c r="D6">
        <f t="shared" si="0"/>
        <v>0.56568542494923801</v>
      </c>
      <c r="E6" t="str">
        <f t="shared" si="2"/>
        <v xml:space="preserve">            outputFile.write(f'H {rand[i][0] + 0.965685424949238} {rand[i][1] + 0.165685424949238} {rand[i][2] + 0.565685424949238} \n')</v>
      </c>
    </row>
    <row r="7" spans="1:11" x14ac:dyDescent="0.25">
      <c r="A7" t="s">
        <v>2</v>
      </c>
      <c r="B7">
        <f t="shared" si="1"/>
        <v>-9.4974746830583212E-2</v>
      </c>
      <c r="C7">
        <f t="shared" si="0"/>
        <v>-0.89497474683058309</v>
      </c>
      <c r="D7">
        <f t="shared" si="0"/>
        <v>0.56568542494923801</v>
      </c>
      <c r="E7" t="str">
        <f t="shared" si="2"/>
        <v xml:space="preserve">            outputFile.write(f'H {rand[i][0] + -0.0949747468305832} {rand[i][1] + -0.894974746830583} {rand[i][2] + 0.565685424949238} \n')</v>
      </c>
    </row>
    <row r="8" spans="1:11" x14ac:dyDescent="0.25">
      <c r="A8" t="s">
        <v>3</v>
      </c>
      <c r="B8">
        <f t="shared" si="1"/>
        <v>0.50000000000000011</v>
      </c>
      <c r="C8">
        <f t="shared" si="0"/>
        <v>-0.50000000000000011</v>
      </c>
      <c r="D8">
        <f t="shared" si="0"/>
        <v>-1.4142135623730949</v>
      </c>
      <c r="E8" t="str">
        <f t="shared" si="2"/>
        <v xml:space="preserve">            outputFile.write(f'O {rand[i][0] + 0.5} {rand[i][1] + -0.5} {rand[i][2] + -1.41421356237309} \n')</v>
      </c>
    </row>
    <row r="9" spans="1:11" x14ac:dyDescent="0.25">
      <c r="A9" t="s">
        <v>2</v>
      </c>
      <c r="B9">
        <f t="shared" si="1"/>
        <v>1.0035533905932739</v>
      </c>
      <c r="C9">
        <f t="shared" si="0"/>
        <v>-0.29644660940672624</v>
      </c>
      <c r="D9">
        <f t="shared" si="0"/>
        <v>-1.9091883092036781</v>
      </c>
      <c r="E9" t="str">
        <f t="shared" si="2"/>
        <v xml:space="preserve">            outputFile.write(f'H {rand[i][0] + 1.00355339059327} {rand[i][1] + -0.296446609406726} {rand[i][2] + -1.90918830920368} \n')</v>
      </c>
    </row>
    <row r="10" spans="1:11" x14ac:dyDescent="0.25">
      <c r="E10" t="s">
        <v>19</v>
      </c>
    </row>
    <row r="11" spans="1:11" x14ac:dyDescent="0.25">
      <c r="E11" s="11" t="s">
        <v>16</v>
      </c>
      <c r="F11" s="3"/>
      <c r="G11" s="4"/>
    </row>
    <row r="12" spans="1:11" x14ac:dyDescent="0.25">
      <c r="A12" t="s">
        <v>6</v>
      </c>
      <c r="E12" s="5" t="s">
        <v>15</v>
      </c>
      <c r="F12" s="6"/>
      <c r="G12" s="7"/>
      <c r="I12" t="s">
        <v>7</v>
      </c>
    </row>
    <row r="13" spans="1:11" x14ac:dyDescent="0.25">
      <c r="A13">
        <v>2</v>
      </c>
      <c r="B13">
        <v>2</v>
      </c>
      <c r="C13">
        <v>0.5</v>
      </c>
      <c r="E13" s="8">
        <f>-A$17</f>
        <v>-3.5</v>
      </c>
      <c r="F13" s="9">
        <f t="shared" ref="F13:G13" si="3">-B$17</f>
        <v>-2</v>
      </c>
      <c r="G13" s="10">
        <f t="shared" si="3"/>
        <v>-0.9</v>
      </c>
      <c r="I13">
        <f>A13 + E$13</f>
        <v>-1.5</v>
      </c>
      <c r="J13">
        <f t="shared" ref="J13:K13" si="4">B13 + F$13</f>
        <v>0</v>
      </c>
      <c r="K13">
        <f t="shared" si="4"/>
        <v>-0.4</v>
      </c>
    </row>
    <row r="14" spans="1:11" x14ac:dyDescent="0.25">
      <c r="A14">
        <v>2</v>
      </c>
      <c r="B14">
        <v>1</v>
      </c>
      <c r="C14">
        <v>0.2</v>
      </c>
      <c r="I14">
        <f t="shared" ref="I14:I21" si="5">A14 + E$13</f>
        <v>-1.5</v>
      </c>
      <c r="J14">
        <f t="shared" ref="J14:J21" si="6">B14 + F$13</f>
        <v>-1</v>
      </c>
      <c r="K14">
        <f t="shared" ref="K14:K21" si="7">C14 + G$13</f>
        <v>-0.7</v>
      </c>
    </row>
    <row r="15" spans="1:11" x14ac:dyDescent="0.25">
      <c r="A15">
        <v>1</v>
      </c>
      <c r="B15">
        <v>2</v>
      </c>
      <c r="C15">
        <v>1.1000000000000001</v>
      </c>
      <c r="I15">
        <f t="shared" si="5"/>
        <v>-2.5</v>
      </c>
      <c r="J15">
        <f t="shared" si="6"/>
        <v>0</v>
      </c>
      <c r="K15">
        <f t="shared" si="7"/>
        <v>0.20000000000000007</v>
      </c>
    </row>
    <row r="16" spans="1:11" x14ac:dyDescent="0.25">
      <c r="A16">
        <v>2</v>
      </c>
      <c r="B16">
        <v>3</v>
      </c>
      <c r="C16">
        <v>0.1</v>
      </c>
      <c r="I16">
        <f t="shared" si="5"/>
        <v>-1.5</v>
      </c>
      <c r="J16">
        <f t="shared" si="6"/>
        <v>1</v>
      </c>
      <c r="K16">
        <f t="shared" si="7"/>
        <v>-0.8</v>
      </c>
    </row>
    <row r="17" spans="1:15" x14ac:dyDescent="0.25">
      <c r="A17">
        <v>3.5</v>
      </c>
      <c r="B17">
        <v>2</v>
      </c>
      <c r="C17">
        <v>0.9</v>
      </c>
      <c r="I17">
        <f t="shared" si="5"/>
        <v>0</v>
      </c>
      <c r="J17">
        <f t="shared" si="6"/>
        <v>0</v>
      </c>
      <c r="K17">
        <f t="shared" si="7"/>
        <v>0</v>
      </c>
      <c r="L17" t="s">
        <v>12</v>
      </c>
    </row>
    <row r="18" spans="1:15" x14ac:dyDescent="0.25">
      <c r="A18">
        <v>3.5</v>
      </c>
      <c r="B18">
        <v>2.8</v>
      </c>
      <c r="C18">
        <v>1.7</v>
      </c>
      <c r="I18">
        <f t="shared" si="5"/>
        <v>0</v>
      </c>
      <c r="J18">
        <f t="shared" si="6"/>
        <v>0.79999999999999982</v>
      </c>
      <c r="K18">
        <f t="shared" si="7"/>
        <v>0.79999999999999993</v>
      </c>
    </row>
    <row r="19" spans="1:15" x14ac:dyDescent="0.25">
      <c r="A19">
        <v>3.5</v>
      </c>
      <c r="B19">
        <v>1.3</v>
      </c>
      <c r="C19">
        <v>1.7</v>
      </c>
      <c r="I19">
        <f t="shared" si="5"/>
        <v>0</v>
      </c>
      <c r="J19">
        <f t="shared" si="6"/>
        <v>-0.7</v>
      </c>
      <c r="K19">
        <f t="shared" si="7"/>
        <v>0.79999999999999993</v>
      </c>
    </row>
    <row r="20" spans="1:15" x14ac:dyDescent="0.25">
      <c r="A20">
        <v>5</v>
      </c>
      <c r="B20">
        <v>2</v>
      </c>
      <c r="C20">
        <v>0.4</v>
      </c>
      <c r="I20">
        <f t="shared" si="5"/>
        <v>1.5</v>
      </c>
      <c r="J20">
        <f t="shared" si="6"/>
        <v>0</v>
      </c>
      <c r="K20">
        <f t="shared" si="7"/>
        <v>-0.5</v>
      </c>
    </row>
    <row r="21" spans="1:15" x14ac:dyDescent="0.25">
      <c r="A21">
        <v>5.5</v>
      </c>
      <c r="B21">
        <v>2.5</v>
      </c>
      <c r="C21">
        <v>0.2</v>
      </c>
      <c r="I21">
        <f t="shared" si="5"/>
        <v>2</v>
      </c>
      <c r="J21">
        <f t="shared" si="6"/>
        <v>0.5</v>
      </c>
      <c r="K21">
        <f t="shared" si="7"/>
        <v>-0.7</v>
      </c>
    </row>
    <row r="23" spans="1:15" x14ac:dyDescent="0.25">
      <c r="A23" s="1" t="s">
        <v>14</v>
      </c>
    </row>
    <row r="24" spans="1:15" x14ac:dyDescent="0.25">
      <c r="A24" s="2">
        <v>1</v>
      </c>
      <c r="B24" s="3">
        <v>0</v>
      </c>
      <c r="C24" s="4">
        <v>0</v>
      </c>
      <c r="E24">
        <f t="array" ref="E24:G32">MMULT(I13:K21,A24:C26)</f>
        <v>-1.5</v>
      </c>
      <c r="F24">
        <v>0</v>
      </c>
      <c r="G24">
        <v>-0.4</v>
      </c>
      <c r="I24">
        <f t="array" ref="I24:K32">MMULT(E24:G32,A32:C34)</f>
        <v>-1.3435028842544403</v>
      </c>
      <c r="J24">
        <v>0</v>
      </c>
      <c r="K24">
        <v>0.77781745930520207</v>
      </c>
      <c r="M24">
        <f t="array" ref="M24:O32">MMULT(I24:K32,A40:C42)</f>
        <v>-0.95000000000000007</v>
      </c>
      <c r="N24">
        <v>0.95</v>
      </c>
      <c r="O24">
        <v>0.77781745930520207</v>
      </c>
    </row>
    <row r="25" spans="1:15" x14ac:dyDescent="0.25">
      <c r="A25" s="5">
        <v>0</v>
      </c>
      <c r="B25" s="6">
        <f>COS(B29)</f>
        <v>1</v>
      </c>
      <c r="C25" s="7">
        <f>-SIN(B29)</f>
        <v>0</v>
      </c>
      <c r="E25">
        <v>-1.5</v>
      </c>
      <c r="F25">
        <v>-1</v>
      </c>
      <c r="G25">
        <v>-0.7</v>
      </c>
      <c r="I25">
        <v>-1.5556349186104046</v>
      </c>
      <c r="J25">
        <v>-1</v>
      </c>
      <c r="K25">
        <v>0.5656854249492379</v>
      </c>
      <c r="M25">
        <v>-1.8071067811865476</v>
      </c>
      <c r="N25">
        <v>0.39289321881345229</v>
      </c>
      <c r="O25">
        <v>0.5656854249492379</v>
      </c>
    </row>
    <row r="26" spans="1:15" x14ac:dyDescent="0.25">
      <c r="A26" s="5">
        <v>0</v>
      </c>
      <c r="B26" s="6">
        <f>SIN(B29)</f>
        <v>0</v>
      </c>
      <c r="C26" s="7">
        <f>COS(B29)</f>
        <v>1</v>
      </c>
      <c r="E26">
        <v>-2.5</v>
      </c>
      <c r="F26">
        <v>0</v>
      </c>
      <c r="G26">
        <v>0.20000000000000007</v>
      </c>
      <c r="I26">
        <v>-1.6263455967290594</v>
      </c>
      <c r="J26">
        <v>0</v>
      </c>
      <c r="K26">
        <v>1.9091883092036781</v>
      </c>
      <c r="M26">
        <v>-1.1500000000000001</v>
      </c>
      <c r="N26">
        <v>1.1499999999999999</v>
      </c>
      <c r="O26">
        <v>1.9091883092036781</v>
      </c>
    </row>
    <row r="27" spans="1:15" x14ac:dyDescent="0.25">
      <c r="A27" s="5"/>
      <c r="B27" s="6"/>
      <c r="C27" s="7"/>
      <c r="E27">
        <v>-1.5</v>
      </c>
      <c r="F27">
        <v>1</v>
      </c>
      <c r="G27">
        <v>-0.8</v>
      </c>
      <c r="I27">
        <v>-1.6263455967290594</v>
      </c>
      <c r="J27">
        <v>1</v>
      </c>
      <c r="K27">
        <v>0.49497474683058307</v>
      </c>
      <c r="M27">
        <v>-0.44289321881345267</v>
      </c>
      <c r="N27">
        <v>1.8571067811865474</v>
      </c>
      <c r="O27">
        <v>0.49497474683058307</v>
      </c>
    </row>
    <row r="28" spans="1:15" x14ac:dyDescent="0.25">
      <c r="A28" s="5" t="s">
        <v>8</v>
      </c>
      <c r="B28" s="6"/>
      <c r="C28" s="7"/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 x14ac:dyDescent="0.25">
      <c r="A29" s="8" t="s">
        <v>5</v>
      </c>
      <c r="B29" s="9">
        <v>0</v>
      </c>
      <c r="C29" s="10"/>
      <c r="E29">
        <v>0</v>
      </c>
      <c r="F29">
        <v>0.79999999999999982</v>
      </c>
      <c r="G29">
        <v>0.79999999999999993</v>
      </c>
      <c r="I29">
        <v>0.5656854249492379</v>
      </c>
      <c r="J29">
        <v>0.79999999999999982</v>
      </c>
      <c r="K29">
        <v>0.56568542494923801</v>
      </c>
      <c r="M29">
        <v>0.9656854249492377</v>
      </c>
      <c r="N29">
        <v>0.16568542494923805</v>
      </c>
      <c r="O29">
        <v>0.56568542494923801</v>
      </c>
    </row>
    <row r="30" spans="1:15" x14ac:dyDescent="0.25">
      <c r="E30">
        <v>0</v>
      </c>
      <c r="F30">
        <v>-0.7</v>
      </c>
      <c r="G30">
        <v>0.79999999999999993</v>
      </c>
      <c r="I30">
        <v>0.5656854249492379</v>
      </c>
      <c r="J30">
        <v>-0.7</v>
      </c>
      <c r="K30">
        <v>0.56568542494923801</v>
      </c>
      <c r="M30">
        <v>-9.4974746830583212E-2</v>
      </c>
      <c r="N30">
        <v>-0.89497474683058309</v>
      </c>
      <c r="O30">
        <v>0.56568542494923801</v>
      </c>
    </row>
    <row r="31" spans="1:15" x14ac:dyDescent="0.25">
      <c r="E31">
        <v>1.5</v>
      </c>
      <c r="F31">
        <v>0</v>
      </c>
      <c r="G31">
        <v>-0.5</v>
      </c>
      <c r="I31">
        <v>0.70710678118654768</v>
      </c>
      <c r="J31">
        <v>0</v>
      </c>
      <c r="K31">
        <v>-1.4142135623730949</v>
      </c>
      <c r="M31">
        <v>0.50000000000000011</v>
      </c>
      <c r="N31">
        <v>-0.50000000000000011</v>
      </c>
      <c r="O31">
        <v>-1.4142135623730949</v>
      </c>
    </row>
    <row r="32" spans="1:15" x14ac:dyDescent="0.25">
      <c r="A32" s="2">
        <f>COS(B37)</f>
        <v>0.70710678118654757</v>
      </c>
      <c r="B32" s="3">
        <v>0</v>
      </c>
      <c r="C32" s="4">
        <f>SIN(B37)</f>
        <v>-0.70710678118654746</v>
      </c>
      <c r="E32">
        <v>2</v>
      </c>
      <c r="F32">
        <v>0.5</v>
      </c>
      <c r="G32">
        <v>-0.7</v>
      </c>
      <c r="I32">
        <v>0.91923881554251197</v>
      </c>
      <c r="J32">
        <v>0.5</v>
      </c>
      <c r="K32">
        <v>-1.9091883092036781</v>
      </c>
      <c r="M32">
        <v>1.0035533905932739</v>
      </c>
      <c r="N32">
        <v>-0.29644660940672624</v>
      </c>
      <c r="O32">
        <v>-1.9091883092036781</v>
      </c>
    </row>
    <row r="33" spans="1:13" x14ac:dyDescent="0.25">
      <c r="A33" s="5">
        <v>0</v>
      </c>
      <c r="B33" s="6">
        <v>1</v>
      </c>
      <c r="C33" s="7">
        <v>0</v>
      </c>
      <c r="E33" t="s">
        <v>10</v>
      </c>
      <c r="I33" t="s">
        <v>9</v>
      </c>
      <c r="M33" t="s">
        <v>13</v>
      </c>
    </row>
    <row r="34" spans="1:13" x14ac:dyDescent="0.25">
      <c r="A34" s="5">
        <f>-SIN(B37)</f>
        <v>0.70710678118654746</v>
      </c>
      <c r="B34" s="6">
        <v>0</v>
      </c>
      <c r="C34" s="7">
        <f>COS(B37)</f>
        <v>0.70710678118654757</v>
      </c>
    </row>
    <row r="35" spans="1:13" x14ac:dyDescent="0.25">
      <c r="A35" s="5"/>
      <c r="B35" s="6"/>
      <c r="C35" s="7"/>
    </row>
    <row r="36" spans="1:13" x14ac:dyDescent="0.25">
      <c r="A36" s="5" t="s">
        <v>4</v>
      </c>
      <c r="B36" s="6"/>
      <c r="C36" s="7"/>
    </row>
    <row r="37" spans="1:13" x14ac:dyDescent="0.25">
      <c r="A37" s="8" t="s">
        <v>5</v>
      </c>
      <c r="B37" s="9">
        <f>-PI()/4</f>
        <v>-0.78539816339744828</v>
      </c>
      <c r="C37" s="10"/>
    </row>
    <row r="40" spans="1:13" x14ac:dyDescent="0.25">
      <c r="A40" s="2">
        <f>COS(B45)</f>
        <v>0.70710678118654757</v>
      </c>
      <c r="B40" s="3">
        <f>-SIN(B45)</f>
        <v>-0.70710678118654746</v>
      </c>
      <c r="C40" s="4">
        <v>0</v>
      </c>
    </row>
    <row r="41" spans="1:13" x14ac:dyDescent="0.25">
      <c r="A41" s="5">
        <f>SIN(B45)</f>
        <v>0.70710678118654746</v>
      </c>
      <c r="B41" s="6">
        <f>COS(B45)</f>
        <v>0.70710678118654757</v>
      </c>
      <c r="C41" s="7">
        <v>0</v>
      </c>
    </row>
    <row r="42" spans="1:13" x14ac:dyDescent="0.25">
      <c r="A42" s="5">
        <v>0</v>
      </c>
      <c r="B42" s="6">
        <v>0</v>
      </c>
      <c r="C42" s="7">
        <v>1</v>
      </c>
    </row>
    <row r="43" spans="1:13" x14ac:dyDescent="0.25">
      <c r="A43" s="5"/>
      <c r="B43" s="6"/>
      <c r="C43" s="7"/>
    </row>
    <row r="44" spans="1:13" x14ac:dyDescent="0.25">
      <c r="A44" s="5" t="s">
        <v>11</v>
      </c>
      <c r="B44" s="6"/>
      <c r="C44" s="7"/>
    </row>
    <row r="45" spans="1:13" x14ac:dyDescent="0.25">
      <c r="A45" s="8" t="s">
        <v>5</v>
      </c>
      <c r="B45" s="9">
        <f>PI()/4</f>
        <v>0.78539816339744828</v>
      </c>
      <c r="C4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Angles</vt:lpstr>
      <vt:lpstr>Dihedrals</vt:lpstr>
      <vt:lpstr>LJ</vt:lpstr>
      <vt:lpstr>Coords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2021-01-07T20:42:02Z</dcterms:created>
  <dcterms:modified xsi:type="dcterms:W3CDTF">2021-01-29T13:09:25Z</dcterms:modified>
</cp:coreProperties>
</file>