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tillo/Documents/GitHub/smart-skeleton/spreadsheet_files/"/>
    </mc:Choice>
  </mc:AlternateContent>
  <xr:revisionPtr revIDLastSave="0" documentId="13_ncr:1_{6B8C058C-653F-0A47-8A22-78D890204257}" xr6:coauthVersionLast="36" xr6:coauthVersionMax="46" xr10:uidLastSave="{00000000-0000-0000-0000-000000000000}"/>
  <bookViews>
    <workbookView xWindow="0" yWindow="1680" windowWidth="25600" windowHeight="13340" activeTab="2" xr2:uid="{4AB589AF-D212-FE40-8E11-EEE1EB78BB5E}"/>
  </bookViews>
  <sheets>
    <sheet name="answer code calculator" sheetId="1" r:id="rId1"/>
    <sheet name="instructions" sheetId="3" r:id="rId2"/>
    <sheet name="muscle cod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31" i="2" s="1"/>
  <c r="B32" i="2" s="1"/>
  <c r="B33" i="2" s="1"/>
  <c r="B34" i="2" s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0" i="1"/>
  <c r="AI11" i="1"/>
  <c r="AI9" i="1"/>
  <c r="AI5" i="1"/>
  <c r="AI8" i="1"/>
  <c r="AI7" i="1"/>
  <c r="AI6" i="1"/>
  <c r="AI4" i="1"/>
  <c r="AI3" i="1"/>
  <c r="B35" i="2" l="1"/>
  <c r="B36" i="2" s="1"/>
  <c r="B37" i="2" s="1"/>
  <c r="B38" i="2" s="1"/>
  <c r="B39" i="2" s="1"/>
  <c r="B40" i="2" s="1"/>
  <c r="B41" i="2" s="1"/>
  <c r="B42" i="2" s="1"/>
  <c r="B43" i="2" s="1"/>
  <c r="B44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AJ3" i="1"/>
</calcChain>
</file>

<file path=xl/sharedStrings.xml><?xml version="1.0" encoding="utf-8"?>
<sst xmlns="http://schemas.openxmlformats.org/spreadsheetml/2006/main" count="165" uniqueCount="148">
  <si>
    <t>Wrist abducted</t>
  </si>
  <si>
    <t>Wrist adducted</t>
  </si>
  <si>
    <t>Wrist hyperextended</t>
  </si>
  <si>
    <t>Wrist flexed</t>
  </si>
  <si>
    <t>Shoulder medially rotated</t>
  </si>
  <si>
    <t>Shoulder laterally rotated</t>
  </si>
  <si>
    <t>Shoulder abducted</t>
  </si>
  <si>
    <t>Shouler hyperexteded</t>
  </si>
  <si>
    <t>Shoulder flexed</t>
  </si>
  <si>
    <t>Ankle inverted</t>
  </si>
  <si>
    <t>Ankled everted</t>
  </si>
  <si>
    <t>Ankle dorsiflexed</t>
  </si>
  <si>
    <t>Ankle plantar flexed</t>
  </si>
  <si>
    <t>Knee flexed</t>
  </si>
  <si>
    <t>Hip medially rotated</t>
  </si>
  <si>
    <t>Hip laterally rotated</t>
  </si>
  <si>
    <t>Hip abducted</t>
  </si>
  <si>
    <t>Hip hyperextended</t>
  </si>
  <si>
    <t>Hip flexed</t>
  </si>
  <si>
    <t>Forearm pronated</t>
  </si>
  <si>
    <t>Elbow flexed</t>
  </si>
  <si>
    <t>0</t>
  </si>
  <si>
    <t xml:space="preserve"> Bit number </t>
  </si>
  <si>
    <t>Value (1 for true, 0 for false)</t>
  </si>
  <si>
    <t>Not yet used, value = 0</t>
  </si>
  <si>
    <t>Accumulator:  DO NOT EDIT</t>
  </si>
  <si>
    <t>RESULT</t>
  </si>
  <si>
    <t>Muscle</t>
  </si>
  <si>
    <t>Code number</t>
  </si>
  <si>
    <t>gastrocnemius</t>
  </si>
  <si>
    <t>soleus</t>
  </si>
  <si>
    <t>plantaris</t>
  </si>
  <si>
    <t>popliteus</t>
  </si>
  <si>
    <t>tensor fascia latae</t>
  </si>
  <si>
    <t>vastus intermedius</t>
  </si>
  <si>
    <t>vastus lateralis</t>
  </si>
  <si>
    <t>vastus medialis</t>
  </si>
  <si>
    <t>rectus femoris</t>
  </si>
  <si>
    <t>fibularis tertius</t>
  </si>
  <si>
    <t>fibularis longus</t>
  </si>
  <si>
    <t>fibularis brevis</t>
  </si>
  <si>
    <t>tibialis anterior</t>
  </si>
  <si>
    <t>flexor hallicus longus</t>
  </si>
  <si>
    <t>tibialis posterior</t>
  </si>
  <si>
    <t>extensor digitorum longus</t>
  </si>
  <si>
    <t>extensor hallicus longus</t>
  </si>
  <si>
    <t>pectineus</t>
  </si>
  <si>
    <t>adductor brevis</t>
  </si>
  <si>
    <t>adductor longus</t>
  </si>
  <si>
    <t>adductor magnus</t>
  </si>
  <si>
    <t>adductor minimus</t>
  </si>
  <si>
    <t>gluteus minimus</t>
  </si>
  <si>
    <t>gluteus medius</t>
  </si>
  <si>
    <t>gluteus maximus</t>
  </si>
  <si>
    <t>piriformis</t>
  </si>
  <si>
    <t>gamellus superior</t>
  </si>
  <si>
    <t>gamellus inferior</t>
  </si>
  <si>
    <t>quadratus femoris</t>
  </si>
  <si>
    <t>obteraror externus</t>
  </si>
  <si>
    <t>obterator interus</t>
  </si>
  <si>
    <t>sartorius</t>
  </si>
  <si>
    <t>iliacus</t>
  </si>
  <si>
    <t>posas major</t>
  </si>
  <si>
    <t>semimembranosis</t>
  </si>
  <si>
    <t>semitendonosis</t>
  </si>
  <si>
    <t xml:space="preserve">iliopsoas </t>
  </si>
  <si>
    <t>extensor pollicis longus</t>
  </si>
  <si>
    <t>abductor pollicis longus</t>
  </si>
  <si>
    <t>extensor indicus</t>
  </si>
  <si>
    <t>extensor digiti minimi</t>
  </si>
  <si>
    <t>extensor digitorum</t>
  </si>
  <si>
    <t>extensor carpi radialis brevis</t>
  </si>
  <si>
    <t>extensor carpi radialis longus</t>
  </si>
  <si>
    <t>extensor carpi ulnaris</t>
  </si>
  <si>
    <t>ancoeus</t>
  </si>
  <si>
    <t>brachialis</t>
  </si>
  <si>
    <t>brachioradialis</t>
  </si>
  <si>
    <t>biceps brachii</t>
  </si>
  <si>
    <t>triceps brachii</t>
  </si>
  <si>
    <t>infraspinatus</t>
  </si>
  <si>
    <t>supraspinatus</t>
  </si>
  <si>
    <t>palmaris longus</t>
  </si>
  <si>
    <t>latissimus dorsi</t>
  </si>
  <si>
    <t>flexor carpi ulnaris</t>
  </si>
  <si>
    <t>flexor digitorum superficialis</t>
  </si>
  <si>
    <t>flexor carpi radialis</t>
  </si>
  <si>
    <t>flexor digitorum profundus</t>
  </si>
  <si>
    <t>teres major</t>
  </si>
  <si>
    <t>flexor pollicis longus</t>
  </si>
  <si>
    <t>pronator quadratus</t>
  </si>
  <si>
    <t>pronator teres</t>
  </si>
  <si>
    <t>supinator</t>
  </si>
  <si>
    <t>teres minor</t>
  </si>
  <si>
    <t>pectoralis major sternocostal head</t>
  </si>
  <si>
    <t>deltoid spinal head</t>
  </si>
  <si>
    <t>deltoid clavicular head</t>
  </si>
  <si>
    <t>deltoid acromial head</t>
  </si>
  <si>
    <t>pectoralis major clavicular head</t>
  </si>
  <si>
    <t>pectoralis major abdominal head</t>
  </si>
  <si>
    <t>corocobrachialis</t>
  </si>
  <si>
    <t>subscapularis</t>
  </si>
  <si>
    <t>biceps femoris short head</t>
  </si>
  <si>
    <t>biceps femoris long head</t>
  </si>
  <si>
    <t xml:space="preserve">biceps femoris </t>
  </si>
  <si>
    <t>deltoid all heads</t>
  </si>
  <si>
    <t xml:space="preserve">extensor carpi radialis both </t>
  </si>
  <si>
    <t>extensor pollicis brevis</t>
  </si>
  <si>
    <t>quadraceps femoris (all)</t>
  </si>
  <si>
    <t>pectoralis major all</t>
  </si>
  <si>
    <t>hamstrings (all)</t>
  </si>
  <si>
    <t>Shoulder adducted*</t>
  </si>
  <si>
    <t>Hip adducted*</t>
  </si>
  <si>
    <t xml:space="preserve">* leave as zero.  The program does not currently have a way to distinguish substantial shoulder or hip adduction from normal anatomical postion. This option is included for future improvement.  </t>
  </si>
  <si>
    <t>Questions.csv field descriptions</t>
  </si>
  <si>
    <t>ID</t>
  </si>
  <si>
    <t>number of question starting from 0</t>
  </si>
  <si>
    <t>Question</t>
  </si>
  <si>
    <t>Text of question prompt</t>
  </si>
  <si>
    <t>muscle code</t>
  </si>
  <si>
    <t>integer code for showing muscle or groups of muscles. These are listed in the muscle codes tab worksheet of this file.  Enter 0 if no muscle code is used</t>
  </si>
  <si>
    <t>Correct</t>
  </si>
  <si>
    <t>correct integer value calculated using answer code calculator worksheet</t>
  </si>
  <si>
    <t>isAlternate</t>
  </si>
  <si>
    <t>Alternate value</t>
  </si>
  <si>
    <t>alternate correct answer calculated using answer code calculator worksheet</t>
  </si>
  <si>
    <t>enter 1 if alternate correct answer will be used.  Otherwise enter 0</t>
  </si>
  <si>
    <t>Feedback Correct</t>
  </si>
  <si>
    <t>text of correct feedback response.  Instructions for moving to the next question will be appended</t>
  </si>
  <si>
    <t>Feedback Alternate</t>
  </si>
  <si>
    <t>text of feedback for alternate correct answer (if used)</t>
  </si>
  <si>
    <t>Feedback incorrect</t>
  </si>
  <si>
    <t>text of feedback for incorrect answers</t>
  </si>
  <si>
    <t>Points correct</t>
  </si>
  <si>
    <t>points awarded for correct answers</t>
  </si>
  <si>
    <t>Points alternate</t>
  </si>
  <si>
    <t>points awarded for alternate correct answers (if used)</t>
  </si>
  <si>
    <t>show muscle trys</t>
  </si>
  <si>
    <t>number of incorrect attempts before muscle(s) indicated by muscle code is shown on the right limbs.  Enter 0 to always show muscle</t>
  </si>
  <si>
    <r>
      <rPr>
        <b/>
        <sz val="12"/>
        <color theme="1"/>
        <rFont val="Calibri"/>
        <family val="2"/>
        <scheme val="minor"/>
      </rPr>
      <t>Answer code calculator:</t>
    </r>
    <r>
      <rPr>
        <sz val="12"/>
        <color theme="1"/>
        <rFont val="Calibri"/>
        <family val="2"/>
        <scheme val="minor"/>
      </rPr>
      <t xml:space="preserve">  enter '1' in the fields representing the actions of the desired muscle.  Copy the result into the "Correct" or "Alternate value" </t>
    </r>
  </si>
  <si>
    <t xml:space="preserve"> This is a placeholder for future functionality</t>
  </si>
  <si>
    <t xml:space="preserve"> anatomical position, the limbs will already be sufficiently adducted. </t>
  </si>
  <si>
    <t>*leave these as zero.  Since the skeleton should start from</t>
  </si>
  <si>
    <t>comments</t>
  </si>
  <si>
    <t>only action on the wrist will be detected. If this muscle is used, then the actions on the digit(s) may be pointed out in feedback.</t>
  </si>
  <si>
    <t>only action on the ankle will be detected. If this muscle is used, then the actions on the digit(s) may be pointed out in feedback.</t>
  </si>
  <si>
    <t>digit motions are not currently detected. This is here for possible future functions</t>
  </si>
  <si>
    <t>rotation of the knee is not currently detected. This is here for possible future functions</t>
  </si>
  <si>
    <t>rotation of the knee is not currently detected. Only actions on the hip should be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</si>
</sst>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textRotation="90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textRotation="9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A61C-C86A-CA41-97C5-C95EF91DE2F5}">
  <dimension ref="A1:AN34"/>
  <sheetViews>
    <sheetView topLeftCell="B2" zoomScale="86" zoomScaleNormal="86" workbookViewId="0">
      <selection activeCell="AN7" sqref="AN7"/>
    </sheetView>
  </sheetViews>
  <sheetFormatPr baseColWidth="10" defaultColWidth="11" defaultRowHeight="16" x14ac:dyDescent="0.2"/>
  <cols>
    <col min="1" max="1" width="27.83203125" customWidth="1"/>
    <col min="2" max="33" width="4.1640625" bestFit="1" customWidth="1"/>
    <col min="34" max="34" width="4.83203125" customWidth="1"/>
    <col min="35" max="35" width="0" hidden="1" customWidth="1"/>
    <col min="38" max="39" width="0" hidden="1" customWidth="1"/>
    <col min="40" max="40" width="54.6640625" customWidth="1"/>
  </cols>
  <sheetData>
    <row r="1" spans="1:40" x14ac:dyDescent="0.2">
      <c r="A1" t="s">
        <v>22</v>
      </c>
      <c r="B1">
        <v>31</v>
      </c>
      <c r="C1">
        <v>30</v>
      </c>
      <c r="D1">
        <v>29</v>
      </c>
      <c r="E1">
        <v>28</v>
      </c>
      <c r="F1">
        <v>27</v>
      </c>
      <c r="G1">
        <v>26</v>
      </c>
      <c r="H1">
        <v>25</v>
      </c>
      <c r="I1">
        <v>24</v>
      </c>
      <c r="J1">
        <v>23</v>
      </c>
      <c r="K1">
        <v>22</v>
      </c>
      <c r="L1">
        <v>21</v>
      </c>
      <c r="M1">
        <v>20</v>
      </c>
      <c r="N1">
        <v>19</v>
      </c>
      <c r="O1">
        <v>18</v>
      </c>
      <c r="P1">
        <v>17</v>
      </c>
      <c r="Q1">
        <v>16</v>
      </c>
      <c r="R1">
        <v>15</v>
      </c>
      <c r="S1">
        <v>14</v>
      </c>
      <c r="T1">
        <v>13</v>
      </c>
      <c r="U1">
        <v>12</v>
      </c>
      <c r="V1">
        <v>11</v>
      </c>
      <c r="W1">
        <v>10</v>
      </c>
      <c r="Y1">
        <v>8</v>
      </c>
      <c r="Z1">
        <v>7</v>
      </c>
      <c r="AA1">
        <v>6</v>
      </c>
      <c r="AB1">
        <v>5</v>
      </c>
      <c r="AC1">
        <v>4</v>
      </c>
      <c r="AD1">
        <v>3</v>
      </c>
      <c r="AE1">
        <v>2</v>
      </c>
      <c r="AF1">
        <v>1</v>
      </c>
      <c r="AG1">
        <v>0</v>
      </c>
    </row>
    <row r="2" spans="1:40" ht="145" x14ac:dyDescent="0.2"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18</v>
      </c>
      <c r="L2" s="1" t="s">
        <v>17</v>
      </c>
      <c r="M2" s="1" t="s">
        <v>111</v>
      </c>
      <c r="N2" s="1" t="s">
        <v>16</v>
      </c>
      <c r="O2" s="1" t="s">
        <v>15</v>
      </c>
      <c r="P2" s="1" t="s">
        <v>14</v>
      </c>
      <c r="Q2" s="1" t="s">
        <v>13</v>
      </c>
      <c r="R2" s="1" t="s">
        <v>12</v>
      </c>
      <c r="S2" s="1" t="s">
        <v>11</v>
      </c>
      <c r="T2" s="1" t="s">
        <v>10</v>
      </c>
      <c r="U2" s="1" t="s">
        <v>9</v>
      </c>
      <c r="V2" s="1" t="s">
        <v>8</v>
      </c>
      <c r="W2" s="1" t="s">
        <v>7</v>
      </c>
      <c r="X2" s="1" t="s">
        <v>110</v>
      </c>
      <c r="Y2" s="1" t="s">
        <v>6</v>
      </c>
      <c r="Z2" s="1" t="s">
        <v>5</v>
      </c>
      <c r="AA2" s="1" t="s">
        <v>4</v>
      </c>
      <c r="AB2" s="1" t="s">
        <v>20</v>
      </c>
      <c r="AC2" s="1" t="s">
        <v>19</v>
      </c>
      <c r="AD2" s="1" t="s">
        <v>3</v>
      </c>
      <c r="AE2" s="1" t="s">
        <v>2</v>
      </c>
      <c r="AF2" s="1" t="s">
        <v>1</v>
      </c>
      <c r="AG2" s="1" t="s">
        <v>0</v>
      </c>
      <c r="AH2" s="1"/>
      <c r="AI2" s="1" t="s">
        <v>25</v>
      </c>
      <c r="AJ2" s="5" t="s">
        <v>26</v>
      </c>
    </row>
    <row r="3" spans="1:40" s="2" customFormat="1" x14ac:dyDescent="0.2">
      <c r="A3" s="2" t="s">
        <v>23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3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v>0</v>
      </c>
      <c r="AD3" s="4">
        <v>0</v>
      </c>
      <c r="AE3" s="4">
        <v>0</v>
      </c>
      <c r="AF3" s="4">
        <v>0</v>
      </c>
      <c r="AG3" s="4">
        <v>0</v>
      </c>
      <c r="AI3" s="3">
        <f>IF(AG3=1,1,0)</f>
        <v>0</v>
      </c>
      <c r="AJ3" s="3">
        <f>SUM(AI3:AI34)</f>
        <v>0</v>
      </c>
      <c r="AK3" s="3"/>
      <c r="AL3" s="2" t="s">
        <v>21</v>
      </c>
      <c r="AN3" s="2" t="s">
        <v>141</v>
      </c>
    </row>
    <row r="4" spans="1:40" x14ac:dyDescent="0.2">
      <c r="AI4" s="3">
        <f>IF(AF3=1,2,0)</f>
        <v>0</v>
      </c>
      <c r="AJ4" s="3"/>
      <c r="AK4" s="3"/>
      <c r="AL4">
        <v>1</v>
      </c>
      <c r="AM4">
        <f>2^AL4</f>
        <v>2</v>
      </c>
      <c r="AN4" t="s">
        <v>140</v>
      </c>
    </row>
    <row r="5" spans="1:40" x14ac:dyDescent="0.2">
      <c r="AI5" s="3">
        <f>IF(AE3=1,4,0)</f>
        <v>0</v>
      </c>
      <c r="AJ5" s="3"/>
      <c r="AK5" s="3"/>
      <c r="AL5">
        <v>2</v>
      </c>
      <c r="AM5">
        <f t="shared" ref="AM5:AM34" si="0">2^AL5</f>
        <v>4</v>
      </c>
      <c r="AN5" t="s">
        <v>139</v>
      </c>
    </row>
    <row r="6" spans="1:40" x14ac:dyDescent="0.2">
      <c r="AH6" s="2"/>
      <c r="AI6" s="3">
        <f>IF(AD3=1,8,0)</f>
        <v>0</v>
      </c>
      <c r="AJ6" s="3"/>
      <c r="AK6" s="3"/>
      <c r="AL6">
        <v>3</v>
      </c>
      <c r="AM6">
        <f t="shared" si="0"/>
        <v>8</v>
      </c>
    </row>
    <row r="7" spans="1:40" x14ac:dyDescent="0.2">
      <c r="AI7" s="3">
        <f>IF(AC3=1,16,0)</f>
        <v>0</v>
      </c>
      <c r="AJ7" s="3"/>
      <c r="AK7" s="3"/>
      <c r="AL7">
        <v>4</v>
      </c>
      <c r="AM7">
        <f t="shared" si="0"/>
        <v>16</v>
      </c>
    </row>
    <row r="8" spans="1:40" x14ac:dyDescent="0.2">
      <c r="AI8" s="3">
        <f>IF(AB3=1,32,0)</f>
        <v>0</v>
      </c>
      <c r="AJ8" s="3"/>
      <c r="AK8" s="3"/>
      <c r="AL8">
        <v>5</v>
      </c>
      <c r="AM8">
        <f t="shared" si="0"/>
        <v>32</v>
      </c>
    </row>
    <row r="9" spans="1:40" x14ac:dyDescent="0.2">
      <c r="AI9" s="3">
        <f>IF(AA3=1,64,0)</f>
        <v>0</v>
      </c>
      <c r="AJ9" s="3"/>
      <c r="AK9" s="3"/>
      <c r="AL9">
        <v>6</v>
      </c>
      <c r="AM9">
        <f t="shared" si="0"/>
        <v>64</v>
      </c>
    </row>
    <row r="10" spans="1:40" x14ac:dyDescent="0.2">
      <c r="AI10" s="3">
        <f>IF(Z3=1,128,0)</f>
        <v>0</v>
      </c>
      <c r="AJ10" s="3"/>
      <c r="AK10" s="3"/>
      <c r="AL10">
        <v>7</v>
      </c>
      <c r="AM10">
        <f t="shared" si="0"/>
        <v>128</v>
      </c>
    </row>
    <row r="11" spans="1:40" x14ac:dyDescent="0.2">
      <c r="AI11" s="3">
        <f>IF(Y3=1,256,0)</f>
        <v>0</v>
      </c>
      <c r="AJ11" s="3"/>
      <c r="AK11" s="3"/>
      <c r="AL11">
        <v>8</v>
      </c>
      <c r="AM11">
        <f t="shared" si="0"/>
        <v>256</v>
      </c>
    </row>
    <row r="12" spans="1:40" x14ac:dyDescent="0.2">
      <c r="AI12" s="3">
        <f>IF(X3=1,512,0)</f>
        <v>0</v>
      </c>
      <c r="AJ12" s="3"/>
      <c r="AK12" s="3"/>
      <c r="AL12">
        <v>9</v>
      </c>
      <c r="AM12">
        <f t="shared" si="0"/>
        <v>512</v>
      </c>
    </row>
    <row r="13" spans="1:40" x14ac:dyDescent="0.2">
      <c r="AI13" s="3">
        <f>IF(W3=1,1024,0)</f>
        <v>0</v>
      </c>
      <c r="AJ13" s="3"/>
      <c r="AK13" s="3"/>
      <c r="AL13">
        <v>10</v>
      </c>
      <c r="AM13">
        <f t="shared" si="0"/>
        <v>1024</v>
      </c>
    </row>
    <row r="14" spans="1:40" x14ac:dyDescent="0.2">
      <c r="AI14" s="3">
        <f>IF(V3=1,2048,0)</f>
        <v>0</v>
      </c>
      <c r="AJ14" s="3"/>
      <c r="AK14" s="3"/>
      <c r="AL14">
        <v>11</v>
      </c>
      <c r="AM14">
        <f t="shared" si="0"/>
        <v>2048</v>
      </c>
    </row>
    <row r="15" spans="1:40" x14ac:dyDescent="0.2">
      <c r="AI15" s="3">
        <f>IF(U3=1,4096,0)</f>
        <v>0</v>
      </c>
      <c r="AJ15" s="3"/>
      <c r="AK15" s="3"/>
      <c r="AL15">
        <v>12</v>
      </c>
      <c r="AM15">
        <f t="shared" si="0"/>
        <v>4096</v>
      </c>
    </row>
    <row r="16" spans="1:40" x14ac:dyDescent="0.2">
      <c r="AI16" s="3">
        <f>IF(T3=1,8192,0)</f>
        <v>0</v>
      </c>
      <c r="AJ16" s="3"/>
      <c r="AK16" s="3"/>
      <c r="AL16">
        <v>13</v>
      </c>
      <c r="AM16">
        <f t="shared" si="0"/>
        <v>8192</v>
      </c>
    </row>
    <row r="17" spans="1:39" x14ac:dyDescent="0.2">
      <c r="AI17" s="3">
        <f>IF(S3=1,16384,0)</f>
        <v>0</v>
      </c>
      <c r="AJ17" s="3"/>
      <c r="AK17" s="3"/>
      <c r="AL17">
        <v>14</v>
      </c>
      <c r="AM17">
        <f t="shared" si="0"/>
        <v>16384</v>
      </c>
    </row>
    <row r="18" spans="1:39" x14ac:dyDescent="0.2">
      <c r="AI18">
        <f>IF(R3=1,32768,0)</f>
        <v>0</v>
      </c>
      <c r="AL18">
        <v>15</v>
      </c>
      <c r="AM18">
        <f t="shared" si="0"/>
        <v>32768</v>
      </c>
    </row>
    <row r="19" spans="1:39" x14ac:dyDescent="0.2">
      <c r="AI19">
        <f>IF(Q3=1,65536,0)</f>
        <v>0</v>
      </c>
      <c r="AL19">
        <v>16</v>
      </c>
      <c r="AM19">
        <f t="shared" si="0"/>
        <v>65536</v>
      </c>
    </row>
    <row r="20" spans="1:39" x14ac:dyDescent="0.2">
      <c r="AI20">
        <f>IF(P3=1,131072,0)</f>
        <v>0</v>
      </c>
      <c r="AL20">
        <v>17</v>
      </c>
      <c r="AM20">
        <f t="shared" si="0"/>
        <v>131072</v>
      </c>
    </row>
    <row r="21" spans="1:39" x14ac:dyDescent="0.2">
      <c r="AI21">
        <f>IF(O3=1,262144,0)</f>
        <v>0</v>
      </c>
      <c r="AL21">
        <v>18</v>
      </c>
      <c r="AM21">
        <f t="shared" si="0"/>
        <v>262144</v>
      </c>
    </row>
    <row r="22" spans="1:39" x14ac:dyDescent="0.2">
      <c r="AI22">
        <f>IF(N3=1,524288,0)</f>
        <v>0</v>
      </c>
      <c r="AL22">
        <v>19</v>
      </c>
      <c r="AM22">
        <f t="shared" si="0"/>
        <v>524288</v>
      </c>
    </row>
    <row r="23" spans="1:39" x14ac:dyDescent="0.2">
      <c r="AI23">
        <f>IF(M3=1,1048576,0)</f>
        <v>0</v>
      </c>
      <c r="AL23">
        <v>20</v>
      </c>
      <c r="AM23">
        <f t="shared" si="0"/>
        <v>1048576</v>
      </c>
    </row>
    <row r="24" spans="1:39" x14ac:dyDescent="0.2">
      <c r="AI24">
        <f>IF(L3=1,2097152,0)</f>
        <v>0</v>
      </c>
      <c r="AL24">
        <v>21</v>
      </c>
      <c r="AM24">
        <f t="shared" si="0"/>
        <v>2097152</v>
      </c>
    </row>
    <row r="25" spans="1:39" x14ac:dyDescent="0.2">
      <c r="AI25">
        <f>IF(K3=1,4194304,0)</f>
        <v>0</v>
      </c>
      <c r="AL25">
        <v>22</v>
      </c>
      <c r="AM25">
        <f t="shared" si="0"/>
        <v>4194304</v>
      </c>
    </row>
    <row r="26" spans="1:39" x14ac:dyDescent="0.2">
      <c r="AL26">
        <v>23</v>
      </c>
      <c r="AM26">
        <f t="shared" si="0"/>
        <v>8388608</v>
      </c>
    </row>
    <row r="27" spans="1:39" x14ac:dyDescent="0.2">
      <c r="AL27">
        <v>24</v>
      </c>
      <c r="AM27">
        <f t="shared" si="0"/>
        <v>16777216</v>
      </c>
    </row>
    <row r="28" spans="1:39" ht="30" customHeight="1" x14ac:dyDescent="0.25">
      <c r="A28" s="6" t="s">
        <v>112</v>
      </c>
      <c r="AL28">
        <v>25</v>
      </c>
      <c r="AM28">
        <f t="shared" si="0"/>
        <v>33554432</v>
      </c>
    </row>
    <row r="29" spans="1:39" x14ac:dyDescent="0.2">
      <c r="AL29">
        <v>26</v>
      </c>
      <c r="AM29">
        <f t="shared" si="0"/>
        <v>67108864</v>
      </c>
    </row>
    <row r="30" spans="1:39" x14ac:dyDescent="0.2">
      <c r="AL30">
        <v>27</v>
      </c>
      <c r="AM30">
        <f t="shared" si="0"/>
        <v>134217728</v>
      </c>
    </row>
    <row r="31" spans="1:39" x14ac:dyDescent="0.2">
      <c r="AL31">
        <v>28</v>
      </c>
      <c r="AM31">
        <f t="shared" si="0"/>
        <v>268435456</v>
      </c>
    </row>
    <row r="32" spans="1:39" x14ac:dyDescent="0.2">
      <c r="AL32">
        <v>29</v>
      </c>
      <c r="AM32">
        <f t="shared" si="0"/>
        <v>536870912</v>
      </c>
    </row>
    <row r="33" spans="38:39" x14ac:dyDescent="0.2">
      <c r="AL33">
        <v>30</v>
      </c>
      <c r="AM33">
        <f t="shared" si="0"/>
        <v>1073741824</v>
      </c>
    </row>
    <row r="34" spans="38:39" x14ac:dyDescent="0.2">
      <c r="AL34">
        <v>31</v>
      </c>
      <c r="AM34">
        <f t="shared" si="0"/>
        <v>2147483648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D06A-7587-3048-B8DA-EF8263E0CA9C}">
  <dimension ref="A1:B16"/>
  <sheetViews>
    <sheetView workbookViewId="0">
      <selection activeCell="B4" sqref="B4"/>
    </sheetView>
  </sheetViews>
  <sheetFormatPr baseColWidth="10" defaultColWidth="11" defaultRowHeight="16" x14ac:dyDescent="0.2"/>
  <cols>
    <col min="1" max="1" width="17.83203125" customWidth="1"/>
  </cols>
  <sheetData>
    <row r="1" spans="1:2" x14ac:dyDescent="0.2">
      <c r="A1" t="s">
        <v>138</v>
      </c>
    </row>
    <row r="3" spans="1:2" x14ac:dyDescent="0.2">
      <c r="A3" s="7" t="s">
        <v>113</v>
      </c>
    </row>
    <row r="5" spans="1:2" x14ac:dyDescent="0.2">
      <c r="A5" s="7" t="s">
        <v>114</v>
      </c>
      <c r="B5" t="s">
        <v>115</v>
      </c>
    </row>
    <row r="6" spans="1:2" x14ac:dyDescent="0.2">
      <c r="A6" s="7" t="s">
        <v>116</v>
      </c>
      <c r="B6" t="s">
        <v>117</v>
      </c>
    </row>
    <row r="7" spans="1:2" x14ac:dyDescent="0.2">
      <c r="A7" s="7" t="s">
        <v>118</v>
      </c>
      <c r="B7" t="s">
        <v>119</v>
      </c>
    </row>
    <row r="8" spans="1:2" x14ac:dyDescent="0.2">
      <c r="A8" s="7" t="s">
        <v>120</v>
      </c>
      <c r="B8" t="s">
        <v>121</v>
      </c>
    </row>
    <row r="9" spans="1:2" x14ac:dyDescent="0.2">
      <c r="A9" s="7" t="s">
        <v>122</v>
      </c>
      <c r="B9" t="s">
        <v>125</v>
      </c>
    </row>
    <row r="10" spans="1:2" x14ac:dyDescent="0.2">
      <c r="A10" s="7" t="s">
        <v>123</v>
      </c>
      <c r="B10" t="s">
        <v>124</v>
      </c>
    </row>
    <row r="11" spans="1:2" x14ac:dyDescent="0.2">
      <c r="A11" s="7" t="s">
        <v>126</v>
      </c>
      <c r="B11" t="s">
        <v>127</v>
      </c>
    </row>
    <row r="12" spans="1:2" x14ac:dyDescent="0.2">
      <c r="A12" s="7" t="s">
        <v>128</v>
      </c>
      <c r="B12" t="s">
        <v>129</v>
      </c>
    </row>
    <row r="13" spans="1:2" x14ac:dyDescent="0.2">
      <c r="A13" s="7" t="s">
        <v>130</v>
      </c>
      <c r="B13" t="s">
        <v>131</v>
      </c>
    </row>
    <row r="14" spans="1:2" x14ac:dyDescent="0.2">
      <c r="A14" s="7" t="s">
        <v>132</v>
      </c>
      <c r="B14" t="s">
        <v>133</v>
      </c>
    </row>
    <row r="15" spans="1:2" x14ac:dyDescent="0.2">
      <c r="A15" s="7" t="s">
        <v>134</v>
      </c>
      <c r="B15" t="s">
        <v>135</v>
      </c>
    </row>
    <row r="16" spans="1:2" x14ac:dyDescent="0.2">
      <c r="A16" s="7" t="s">
        <v>136</v>
      </c>
      <c r="B1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884C-B231-9148-BE01-A45E67A1E81D}">
  <dimension ref="A1:C82"/>
  <sheetViews>
    <sheetView tabSelected="1" workbookViewId="0">
      <selection activeCell="E75" sqref="E75"/>
    </sheetView>
  </sheetViews>
  <sheetFormatPr baseColWidth="10" defaultColWidth="11" defaultRowHeight="16" x14ac:dyDescent="0.2"/>
  <cols>
    <col min="1" max="1" width="30.6640625" customWidth="1"/>
    <col min="2" max="2" width="12.83203125" customWidth="1"/>
  </cols>
  <sheetData>
    <row r="1" spans="1:3" x14ac:dyDescent="0.2">
      <c r="A1" t="s">
        <v>27</v>
      </c>
      <c r="B1" t="s">
        <v>28</v>
      </c>
      <c r="C1" t="s">
        <v>142</v>
      </c>
    </row>
    <row r="2" spans="1:3" x14ac:dyDescent="0.2">
      <c r="A2" t="s">
        <v>67</v>
      </c>
      <c r="B2">
        <v>1</v>
      </c>
      <c r="C2" t="s">
        <v>145</v>
      </c>
    </row>
    <row r="3" spans="1:3" x14ac:dyDescent="0.2">
      <c r="A3" t="s">
        <v>47</v>
      </c>
      <c r="B3">
        <v>2</v>
      </c>
    </row>
    <row r="4" spans="1:3" x14ac:dyDescent="0.2">
      <c r="A4" t="s">
        <v>48</v>
      </c>
      <c r="B4">
        <v>3</v>
      </c>
    </row>
    <row r="5" spans="1:3" x14ac:dyDescent="0.2">
      <c r="A5" t="s">
        <v>49</v>
      </c>
      <c r="B5">
        <v>4</v>
      </c>
    </row>
    <row r="6" spans="1:3" x14ac:dyDescent="0.2">
      <c r="A6" t="s">
        <v>50</v>
      </c>
      <c r="B6">
        <v>5</v>
      </c>
    </row>
    <row r="7" spans="1:3" x14ac:dyDescent="0.2">
      <c r="A7" t="s">
        <v>74</v>
      </c>
      <c r="B7">
        <v>6</v>
      </c>
    </row>
    <row r="8" spans="1:3" x14ac:dyDescent="0.2">
      <c r="A8" t="s">
        <v>77</v>
      </c>
      <c r="B8">
        <v>7</v>
      </c>
    </row>
    <row r="9" spans="1:3" x14ac:dyDescent="0.2">
      <c r="A9" t="s">
        <v>103</v>
      </c>
      <c r="B9">
        <v>8</v>
      </c>
    </row>
    <row r="10" spans="1:3" x14ac:dyDescent="0.2">
      <c r="A10" t="s">
        <v>102</v>
      </c>
      <c r="B10">
        <v>9</v>
      </c>
    </row>
    <row r="11" spans="1:3" x14ac:dyDescent="0.2">
      <c r="A11" t="s">
        <v>101</v>
      </c>
      <c r="B11">
        <v>10</v>
      </c>
    </row>
    <row r="12" spans="1:3" x14ac:dyDescent="0.2">
      <c r="A12" t="s">
        <v>75</v>
      </c>
      <c r="B12">
        <v>11</v>
      </c>
    </row>
    <row r="13" spans="1:3" x14ac:dyDescent="0.2">
      <c r="A13" t="s">
        <v>76</v>
      </c>
      <c r="B13">
        <v>12</v>
      </c>
    </row>
    <row r="14" spans="1:3" x14ac:dyDescent="0.2">
      <c r="A14" t="s">
        <v>99</v>
      </c>
      <c r="B14">
        <v>13</v>
      </c>
    </row>
    <row r="15" spans="1:3" x14ac:dyDescent="0.2">
      <c r="A15" t="s">
        <v>96</v>
      </c>
      <c r="B15">
        <v>14</v>
      </c>
    </row>
    <row r="16" spans="1:3" x14ac:dyDescent="0.2">
      <c r="A16" t="s">
        <v>95</v>
      </c>
      <c r="B16">
        <v>15</v>
      </c>
    </row>
    <row r="17" spans="1:3" x14ac:dyDescent="0.2">
      <c r="A17" t="s">
        <v>94</v>
      </c>
      <c r="B17">
        <v>16</v>
      </c>
    </row>
    <row r="18" spans="1:3" x14ac:dyDescent="0.2">
      <c r="A18" t="s">
        <v>104</v>
      </c>
      <c r="B18">
        <v>17</v>
      </c>
    </row>
    <row r="19" spans="1:3" x14ac:dyDescent="0.2">
      <c r="A19" t="s">
        <v>71</v>
      </c>
      <c r="B19">
        <f>B18+1</f>
        <v>18</v>
      </c>
    </row>
    <row r="20" spans="1:3" x14ac:dyDescent="0.2">
      <c r="A20" t="s">
        <v>72</v>
      </c>
      <c r="B20">
        <f t="shared" ref="B20:B81" si="0">B19+1</f>
        <v>19</v>
      </c>
    </row>
    <row r="21" spans="1:3" x14ac:dyDescent="0.2">
      <c r="A21" t="s">
        <v>105</v>
      </c>
      <c r="B21">
        <f t="shared" si="0"/>
        <v>20</v>
      </c>
    </row>
    <row r="22" spans="1:3" x14ac:dyDescent="0.2">
      <c r="A22" t="s">
        <v>73</v>
      </c>
      <c r="B22">
        <f t="shared" si="0"/>
        <v>21</v>
      </c>
    </row>
    <row r="23" spans="1:3" x14ac:dyDescent="0.2">
      <c r="A23" t="s">
        <v>69</v>
      </c>
      <c r="B23">
        <f t="shared" si="0"/>
        <v>22</v>
      </c>
      <c r="C23" t="s">
        <v>143</v>
      </c>
    </row>
    <row r="24" spans="1:3" x14ac:dyDescent="0.2">
      <c r="A24" t="s">
        <v>70</v>
      </c>
      <c r="B24">
        <f t="shared" si="0"/>
        <v>23</v>
      </c>
      <c r="C24" t="s">
        <v>143</v>
      </c>
    </row>
    <row r="25" spans="1:3" x14ac:dyDescent="0.2">
      <c r="A25" t="s">
        <v>44</v>
      </c>
      <c r="B25">
        <f t="shared" si="0"/>
        <v>24</v>
      </c>
      <c r="C25" t="s">
        <v>144</v>
      </c>
    </row>
    <row r="26" spans="1:3" x14ac:dyDescent="0.2">
      <c r="A26" t="s">
        <v>45</v>
      </c>
      <c r="B26">
        <f t="shared" si="0"/>
        <v>25</v>
      </c>
      <c r="C26" t="s">
        <v>144</v>
      </c>
    </row>
    <row r="27" spans="1:3" x14ac:dyDescent="0.2">
      <c r="A27" t="s">
        <v>68</v>
      </c>
      <c r="B27">
        <f t="shared" si="0"/>
        <v>26</v>
      </c>
      <c r="C27" t="s">
        <v>143</v>
      </c>
    </row>
    <row r="28" spans="1:3" x14ac:dyDescent="0.2">
      <c r="A28" t="s">
        <v>106</v>
      </c>
      <c r="B28">
        <f t="shared" si="0"/>
        <v>27</v>
      </c>
      <c r="C28" t="s">
        <v>145</v>
      </c>
    </row>
    <row r="29" spans="1:3" x14ac:dyDescent="0.2">
      <c r="A29" t="s">
        <v>66</v>
      </c>
      <c r="B29">
        <v>28</v>
      </c>
      <c r="C29" t="s">
        <v>145</v>
      </c>
    </row>
    <row r="30" spans="1:3" x14ac:dyDescent="0.2">
      <c r="A30" t="s">
        <v>40</v>
      </c>
      <c r="B30">
        <v>29</v>
      </c>
    </row>
    <row r="31" spans="1:3" x14ac:dyDescent="0.2">
      <c r="A31" t="s">
        <v>39</v>
      </c>
      <c r="B31">
        <f t="shared" si="0"/>
        <v>30</v>
      </c>
    </row>
    <row r="32" spans="1:3" x14ac:dyDescent="0.2">
      <c r="A32" t="s">
        <v>38</v>
      </c>
      <c r="B32">
        <f t="shared" si="0"/>
        <v>31</v>
      </c>
    </row>
    <row r="33" spans="1:3" x14ac:dyDescent="0.2">
      <c r="A33" t="s">
        <v>85</v>
      </c>
      <c r="B33">
        <f t="shared" si="0"/>
        <v>32</v>
      </c>
    </row>
    <row r="34" spans="1:3" x14ac:dyDescent="0.2">
      <c r="A34" t="s">
        <v>83</v>
      </c>
      <c r="B34">
        <f t="shared" si="0"/>
        <v>33</v>
      </c>
    </row>
    <row r="35" spans="1:3" x14ac:dyDescent="0.2">
      <c r="A35" t="s">
        <v>86</v>
      </c>
      <c r="B35">
        <f t="shared" si="0"/>
        <v>34</v>
      </c>
      <c r="C35" t="s">
        <v>145</v>
      </c>
    </row>
    <row r="36" spans="1:3" x14ac:dyDescent="0.2">
      <c r="A36" t="s">
        <v>84</v>
      </c>
      <c r="B36">
        <f t="shared" si="0"/>
        <v>35</v>
      </c>
      <c r="C36" t="s">
        <v>145</v>
      </c>
    </row>
    <row r="37" spans="1:3" x14ac:dyDescent="0.2">
      <c r="A37" t="s">
        <v>42</v>
      </c>
      <c r="B37">
        <f t="shared" si="0"/>
        <v>36</v>
      </c>
      <c r="C37" t="s">
        <v>143</v>
      </c>
    </row>
    <row r="38" spans="1:3" x14ac:dyDescent="0.2">
      <c r="A38" t="s">
        <v>88</v>
      </c>
      <c r="B38">
        <f t="shared" si="0"/>
        <v>37</v>
      </c>
      <c r="C38" t="s">
        <v>145</v>
      </c>
    </row>
    <row r="39" spans="1:3" x14ac:dyDescent="0.2">
      <c r="A39" t="s">
        <v>56</v>
      </c>
      <c r="B39">
        <f t="shared" si="0"/>
        <v>38</v>
      </c>
    </row>
    <row r="40" spans="1:3" x14ac:dyDescent="0.2">
      <c r="A40" t="s">
        <v>55</v>
      </c>
      <c r="B40">
        <f t="shared" si="0"/>
        <v>39</v>
      </c>
    </row>
    <row r="41" spans="1:3" x14ac:dyDescent="0.2">
      <c r="A41" t="s">
        <v>29</v>
      </c>
      <c r="B41">
        <f t="shared" si="0"/>
        <v>40</v>
      </c>
    </row>
    <row r="42" spans="1:3" x14ac:dyDescent="0.2">
      <c r="A42" t="s">
        <v>53</v>
      </c>
      <c r="B42">
        <f t="shared" si="0"/>
        <v>41</v>
      </c>
    </row>
    <row r="43" spans="1:3" x14ac:dyDescent="0.2">
      <c r="A43" t="s">
        <v>52</v>
      </c>
      <c r="B43">
        <f t="shared" si="0"/>
        <v>42</v>
      </c>
    </row>
    <row r="44" spans="1:3" x14ac:dyDescent="0.2">
      <c r="A44" t="s">
        <v>51</v>
      </c>
      <c r="B44">
        <f t="shared" si="0"/>
        <v>43</v>
      </c>
    </row>
    <row r="45" spans="1:3" x14ac:dyDescent="0.2">
      <c r="A45" t="s">
        <v>109</v>
      </c>
      <c r="B45">
        <v>44</v>
      </c>
    </row>
    <row r="46" spans="1:3" x14ac:dyDescent="0.2">
      <c r="A46" t="s">
        <v>61</v>
      </c>
      <c r="B46">
        <v>45</v>
      </c>
    </row>
    <row r="47" spans="1:3" x14ac:dyDescent="0.2">
      <c r="A47" t="s">
        <v>65</v>
      </c>
      <c r="B47">
        <f t="shared" si="0"/>
        <v>46</v>
      </c>
    </row>
    <row r="48" spans="1:3" x14ac:dyDescent="0.2">
      <c r="A48" t="s">
        <v>79</v>
      </c>
      <c r="B48">
        <f t="shared" si="0"/>
        <v>47</v>
      </c>
    </row>
    <row r="49" spans="1:3" x14ac:dyDescent="0.2">
      <c r="A49" t="s">
        <v>82</v>
      </c>
      <c r="B49">
        <f t="shared" si="0"/>
        <v>48</v>
      </c>
    </row>
    <row r="50" spans="1:3" x14ac:dyDescent="0.2">
      <c r="A50" t="s">
        <v>58</v>
      </c>
      <c r="B50">
        <f t="shared" si="0"/>
        <v>49</v>
      </c>
    </row>
    <row r="51" spans="1:3" x14ac:dyDescent="0.2">
      <c r="A51" t="s">
        <v>59</v>
      </c>
      <c r="B51">
        <f t="shared" si="0"/>
        <v>50</v>
      </c>
    </row>
    <row r="52" spans="1:3" x14ac:dyDescent="0.2">
      <c r="A52" t="s">
        <v>81</v>
      </c>
      <c r="B52">
        <f t="shared" si="0"/>
        <v>51</v>
      </c>
    </row>
    <row r="53" spans="1:3" x14ac:dyDescent="0.2">
      <c r="A53" t="s">
        <v>46</v>
      </c>
      <c r="B53">
        <f t="shared" si="0"/>
        <v>52</v>
      </c>
    </row>
    <row r="54" spans="1:3" x14ac:dyDescent="0.2">
      <c r="A54" t="s">
        <v>98</v>
      </c>
      <c r="B54">
        <f t="shared" si="0"/>
        <v>53</v>
      </c>
    </row>
    <row r="55" spans="1:3" x14ac:dyDescent="0.2">
      <c r="A55" t="s">
        <v>97</v>
      </c>
      <c r="B55">
        <f t="shared" si="0"/>
        <v>54</v>
      </c>
    </row>
    <row r="56" spans="1:3" x14ac:dyDescent="0.2">
      <c r="A56" t="s">
        <v>93</v>
      </c>
      <c r="B56">
        <f t="shared" si="0"/>
        <v>55</v>
      </c>
    </row>
    <row r="57" spans="1:3" x14ac:dyDescent="0.2">
      <c r="A57" t="s">
        <v>108</v>
      </c>
      <c r="B57">
        <v>56</v>
      </c>
    </row>
    <row r="58" spans="1:3" x14ac:dyDescent="0.2">
      <c r="A58" t="s">
        <v>54</v>
      </c>
      <c r="B58">
        <v>57</v>
      </c>
    </row>
    <row r="59" spans="1:3" x14ac:dyDescent="0.2">
      <c r="A59" t="s">
        <v>31</v>
      </c>
      <c r="B59">
        <f t="shared" si="0"/>
        <v>58</v>
      </c>
    </row>
    <row r="60" spans="1:3" x14ac:dyDescent="0.2">
      <c r="A60" t="s">
        <v>32</v>
      </c>
      <c r="B60">
        <f t="shared" si="0"/>
        <v>59</v>
      </c>
      <c r="C60" t="s">
        <v>146</v>
      </c>
    </row>
    <row r="61" spans="1:3" x14ac:dyDescent="0.2">
      <c r="A61" t="s">
        <v>62</v>
      </c>
      <c r="B61">
        <f t="shared" si="0"/>
        <v>60</v>
      </c>
    </row>
    <row r="62" spans="1:3" x14ac:dyDescent="0.2">
      <c r="A62" t="s">
        <v>89</v>
      </c>
      <c r="B62">
        <f t="shared" si="0"/>
        <v>61</v>
      </c>
    </row>
    <row r="63" spans="1:3" x14ac:dyDescent="0.2">
      <c r="A63" t="s">
        <v>90</v>
      </c>
      <c r="B63">
        <f t="shared" si="0"/>
        <v>62</v>
      </c>
    </row>
    <row r="64" spans="1:3" x14ac:dyDescent="0.2">
      <c r="A64" t="s">
        <v>57</v>
      </c>
      <c r="B64">
        <f t="shared" si="0"/>
        <v>63</v>
      </c>
    </row>
    <row r="65" spans="1:3" x14ac:dyDescent="0.2">
      <c r="A65" t="s">
        <v>107</v>
      </c>
      <c r="B65">
        <f t="shared" si="0"/>
        <v>64</v>
      </c>
    </row>
    <row r="66" spans="1:3" x14ac:dyDescent="0.2">
      <c r="A66" t="s">
        <v>37</v>
      </c>
      <c r="B66">
        <f t="shared" si="0"/>
        <v>65</v>
      </c>
    </row>
    <row r="67" spans="1:3" x14ac:dyDescent="0.2">
      <c r="A67" t="s">
        <v>60</v>
      </c>
      <c r="B67">
        <f t="shared" si="0"/>
        <v>66</v>
      </c>
    </row>
    <row r="68" spans="1:3" x14ac:dyDescent="0.2">
      <c r="A68" t="s">
        <v>63</v>
      </c>
      <c r="B68">
        <f t="shared" si="0"/>
        <v>67</v>
      </c>
    </row>
    <row r="69" spans="1:3" x14ac:dyDescent="0.2">
      <c r="A69" t="s">
        <v>64</v>
      </c>
      <c r="B69">
        <f t="shared" si="0"/>
        <v>68</v>
      </c>
    </row>
    <row r="70" spans="1:3" x14ac:dyDescent="0.2">
      <c r="A70" t="s">
        <v>30</v>
      </c>
      <c r="B70">
        <f t="shared" si="0"/>
        <v>69</v>
      </c>
    </row>
    <row r="71" spans="1:3" x14ac:dyDescent="0.2">
      <c r="A71" t="s">
        <v>100</v>
      </c>
      <c r="B71">
        <f t="shared" si="0"/>
        <v>70</v>
      </c>
    </row>
    <row r="72" spans="1:3" x14ac:dyDescent="0.2">
      <c r="A72" t="s">
        <v>91</v>
      </c>
      <c r="B72">
        <f t="shared" si="0"/>
        <v>71</v>
      </c>
    </row>
    <row r="73" spans="1:3" x14ac:dyDescent="0.2">
      <c r="A73" t="s">
        <v>80</v>
      </c>
      <c r="B73">
        <f t="shared" si="0"/>
        <v>72</v>
      </c>
    </row>
    <row r="74" spans="1:3" x14ac:dyDescent="0.2">
      <c r="A74" t="s">
        <v>33</v>
      </c>
      <c r="B74">
        <f t="shared" si="0"/>
        <v>73</v>
      </c>
      <c r="C74" t="s">
        <v>147</v>
      </c>
    </row>
    <row r="75" spans="1:3" x14ac:dyDescent="0.2">
      <c r="A75" t="s">
        <v>87</v>
      </c>
      <c r="B75">
        <f t="shared" si="0"/>
        <v>74</v>
      </c>
    </row>
    <row r="76" spans="1:3" x14ac:dyDescent="0.2">
      <c r="A76" t="s">
        <v>92</v>
      </c>
      <c r="B76">
        <f t="shared" si="0"/>
        <v>75</v>
      </c>
    </row>
    <row r="77" spans="1:3" x14ac:dyDescent="0.2">
      <c r="A77" t="s">
        <v>41</v>
      </c>
      <c r="B77">
        <f t="shared" si="0"/>
        <v>76</v>
      </c>
    </row>
    <row r="78" spans="1:3" x14ac:dyDescent="0.2">
      <c r="A78" t="s">
        <v>43</v>
      </c>
      <c r="B78">
        <f t="shared" si="0"/>
        <v>77</v>
      </c>
    </row>
    <row r="79" spans="1:3" x14ac:dyDescent="0.2">
      <c r="A79" t="s">
        <v>78</v>
      </c>
      <c r="B79">
        <f t="shared" si="0"/>
        <v>78</v>
      </c>
    </row>
    <row r="80" spans="1:3" x14ac:dyDescent="0.2">
      <c r="A80" t="s">
        <v>34</v>
      </c>
      <c r="B80">
        <f t="shared" si="0"/>
        <v>79</v>
      </c>
    </row>
    <row r="81" spans="1:2" x14ac:dyDescent="0.2">
      <c r="A81" t="s">
        <v>35</v>
      </c>
      <c r="B81">
        <f t="shared" si="0"/>
        <v>80</v>
      </c>
    </row>
    <row r="82" spans="1:2" x14ac:dyDescent="0.2">
      <c r="A82" t="s">
        <v>36</v>
      </c>
      <c r="B82">
        <f>B81+1</f>
        <v>81</v>
      </c>
    </row>
  </sheetData>
  <sortState ref="A2:B82">
    <sortCondition ref="A2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code calculator</vt:lpstr>
      <vt:lpstr>instructions</vt:lpstr>
      <vt:lpstr>muscle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Pattillo</dc:creator>
  <cp:lastModifiedBy>John Pattillo</cp:lastModifiedBy>
  <dcterms:created xsi:type="dcterms:W3CDTF">2019-08-29T18:30:45Z</dcterms:created>
  <dcterms:modified xsi:type="dcterms:W3CDTF">2021-02-20T08:18:42Z</dcterms:modified>
</cp:coreProperties>
</file>