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L7" i="1" l="1"/>
  <c r="J16" i="1"/>
  <c r="E14" i="1" l="1"/>
  <c r="J15" i="1"/>
  <c r="M7" i="1"/>
  <c r="N7" i="1" l="1"/>
  <c r="J12" i="1"/>
  <c r="E10" i="1" l="1"/>
  <c r="J9" i="1" l="1"/>
  <c r="J6" i="1"/>
  <c r="J8" i="1"/>
  <c r="E6" i="1"/>
  <c r="E5" i="1"/>
  <c r="E4" i="1"/>
  <c r="J4" i="1" s="1"/>
  <c r="J28" i="1" l="1"/>
  <c r="J29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5" i="1"/>
  <c r="H5" i="1" s="1"/>
  <c r="F4" i="1"/>
  <c r="F28" i="1" l="1"/>
  <c r="H4" i="1"/>
  <c r="H28" i="1" l="1"/>
</calcChain>
</file>

<file path=xl/sharedStrings.xml><?xml version="1.0" encoding="utf-8"?>
<sst xmlns="http://schemas.openxmlformats.org/spreadsheetml/2006/main" count="44" uniqueCount="31">
  <si>
    <t>TOTAL</t>
  </si>
  <si>
    <t>Article</t>
  </si>
  <si>
    <t>Quantité</t>
  </si>
  <si>
    <t>Prix unitaire</t>
  </si>
  <si>
    <t>Prix total</t>
  </si>
  <si>
    <t>Achat par</t>
  </si>
  <si>
    <t>Remboursé</t>
  </si>
  <si>
    <t>Achat de matériel</t>
  </si>
  <si>
    <t>Valeur sur le robot</t>
  </si>
  <si>
    <t>Montant à rembourser</t>
  </si>
  <si>
    <t>Budget restant</t>
  </si>
  <si>
    <t>Buck</t>
  </si>
  <si>
    <t>Shipping Buck</t>
  </si>
  <si>
    <t>MS</t>
  </si>
  <si>
    <t>MS :</t>
  </si>
  <si>
    <t xml:space="preserve">JB: </t>
  </si>
  <si>
    <t>Batterie + Kit</t>
  </si>
  <si>
    <t>JB</t>
  </si>
  <si>
    <t>Shipping batterie</t>
  </si>
  <si>
    <t>Arduino Mega</t>
  </si>
  <si>
    <t>Servo</t>
  </si>
  <si>
    <t>non-nécessaire</t>
  </si>
  <si>
    <t>Électroaimant+shipping</t>
  </si>
  <si>
    <t>Importation batterie</t>
  </si>
  <si>
    <t>Cœur bobine</t>
  </si>
  <si>
    <t>EB</t>
  </si>
  <si>
    <t>EB:</t>
  </si>
  <si>
    <t>PCB alim + pièces</t>
  </si>
  <si>
    <t>PCB Manchester+pièces</t>
  </si>
  <si>
    <t>Connecteur batterie</t>
  </si>
  <si>
    <t>Condensateurs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</si>
</sst>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$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7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9"/>
  <sheetViews>
    <sheetView tabSelected="1" workbookViewId="0">
      <selection activeCell="L8" sqref="L8"/>
    </sheetView>
  </sheetViews>
  <sheetFormatPr baseColWidth="10" defaultColWidth="8.88671875" defaultRowHeight="14.4" x14ac:dyDescent="0.3"/>
  <cols>
    <col min="3" max="3" width="20.44140625" bestFit="1" customWidth="1"/>
    <col min="4" max="4" width="10.44140625" customWidth="1"/>
    <col min="5" max="5" width="11.88671875" customWidth="1"/>
    <col min="6" max="6" width="10.6640625" customWidth="1"/>
    <col min="7" max="7" width="12.33203125" customWidth="1"/>
    <col min="8" max="8" width="19.5546875" bestFit="1" customWidth="1"/>
    <col min="9" max="9" width="15.44140625" bestFit="1" customWidth="1"/>
    <col min="10" max="10" width="16.109375" bestFit="1" customWidth="1"/>
  </cols>
  <sheetData>
    <row r="2" spans="3:14" x14ac:dyDescent="0.3">
      <c r="C2" s="16" t="s">
        <v>7</v>
      </c>
      <c r="D2" s="16"/>
      <c r="E2" s="16"/>
      <c r="F2" s="16"/>
      <c r="G2" s="16"/>
      <c r="H2" s="16"/>
      <c r="I2" s="16"/>
      <c r="J2" s="16"/>
    </row>
    <row r="3" spans="3:14" x14ac:dyDescent="0.3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9</v>
      </c>
      <c r="I3" s="6" t="s">
        <v>6</v>
      </c>
      <c r="J3" s="6" t="s">
        <v>8</v>
      </c>
    </row>
    <row r="4" spans="3:14" x14ac:dyDescent="0.3">
      <c r="C4" s="1" t="s">
        <v>11</v>
      </c>
      <c r="D4" s="1">
        <v>3</v>
      </c>
      <c r="E4" s="7">
        <f>6.99/0.68028</f>
        <v>10.275180807902629</v>
      </c>
      <c r="F4" s="7">
        <f>D4*E4</f>
        <v>30.825542423707887</v>
      </c>
      <c r="G4" s="12" t="s">
        <v>13</v>
      </c>
      <c r="H4" s="7">
        <f>F4/7</f>
        <v>4.4036489176725553</v>
      </c>
      <c r="I4" s="12"/>
      <c r="J4" s="7">
        <f>2*E4</f>
        <v>20.550361615805258</v>
      </c>
    </row>
    <row r="5" spans="3:14" x14ac:dyDescent="0.3">
      <c r="C5" s="2" t="s">
        <v>12</v>
      </c>
      <c r="D5" s="2">
        <v>1</v>
      </c>
      <c r="E5" s="8">
        <f>8.07/0.68028+21.39</f>
        <v>33.252762391956253</v>
      </c>
      <c r="F5" s="8">
        <f>D5*E5</f>
        <v>33.252762391956253</v>
      </c>
      <c r="G5" s="13" t="s">
        <v>13</v>
      </c>
      <c r="H5" s="8">
        <f>F5/7</f>
        <v>4.7503946274223221</v>
      </c>
      <c r="I5" s="13"/>
      <c r="J5" s="8"/>
    </row>
    <row r="6" spans="3:14" x14ac:dyDescent="0.3">
      <c r="C6" s="2" t="s">
        <v>16</v>
      </c>
      <c r="D6" s="2">
        <v>1</v>
      </c>
      <c r="E6" s="8">
        <f>(152.84-37.85)/0.68028</f>
        <v>169.03333921326515</v>
      </c>
      <c r="F6" s="8">
        <f t="shared" ref="F6:F27" si="0">D6*E6</f>
        <v>169.03333921326515</v>
      </c>
      <c r="G6" s="13" t="s">
        <v>17</v>
      </c>
      <c r="H6" s="8">
        <f t="shared" ref="H6:H26" si="1">F6/7</f>
        <v>24.147619887609306</v>
      </c>
      <c r="I6" s="13"/>
      <c r="J6" s="8">
        <f>51.88/0.68028</f>
        <v>76.262715352501914</v>
      </c>
      <c r="L6" s="5" t="s">
        <v>14</v>
      </c>
      <c r="M6" s="5" t="s">
        <v>15</v>
      </c>
      <c r="N6" s="5" t="s">
        <v>26</v>
      </c>
    </row>
    <row r="7" spans="3:14" x14ac:dyDescent="0.3">
      <c r="C7" s="2" t="s">
        <v>18</v>
      </c>
      <c r="D7" s="2">
        <v>1</v>
      </c>
      <c r="E7">
        <v>37.85</v>
      </c>
      <c r="F7" s="8">
        <f t="shared" si="0"/>
        <v>37.85</v>
      </c>
      <c r="G7" s="13" t="s">
        <v>17</v>
      </c>
      <c r="H7" s="8">
        <f t="shared" si="1"/>
        <v>5.4071428571428575</v>
      </c>
      <c r="I7" s="13"/>
      <c r="J7" s="8"/>
      <c r="L7" s="11">
        <f>H4+H5+H10+H13+H14+H16</f>
        <v>23.071186402237736</v>
      </c>
      <c r="M7" s="11">
        <f>H6+H7+H11+F15</f>
        <v>36.026191316180736</v>
      </c>
      <c r="N7" s="11">
        <f>H12</f>
        <v>0.8571428571428571</v>
      </c>
    </row>
    <row r="8" spans="3:14" x14ac:dyDescent="0.3">
      <c r="C8" s="2" t="s">
        <v>19</v>
      </c>
      <c r="D8" s="2">
        <v>1</v>
      </c>
      <c r="E8">
        <v>44.99</v>
      </c>
      <c r="F8" s="8">
        <f t="shared" si="0"/>
        <v>44.99</v>
      </c>
      <c r="G8" s="13" t="s">
        <v>13</v>
      </c>
      <c r="H8" s="8">
        <f t="shared" si="1"/>
        <v>6.427142857142857</v>
      </c>
      <c r="I8" s="13" t="s">
        <v>21</v>
      </c>
      <c r="J8" s="8">
        <f>E8</f>
        <v>44.99</v>
      </c>
    </row>
    <row r="9" spans="3:14" x14ac:dyDescent="0.3">
      <c r="C9" s="2" t="s">
        <v>20</v>
      </c>
      <c r="D9" s="2">
        <v>1</v>
      </c>
      <c r="E9">
        <v>20.53</v>
      </c>
      <c r="F9" s="8">
        <f t="shared" si="0"/>
        <v>20.53</v>
      </c>
      <c r="G9" s="13" t="s">
        <v>13</v>
      </c>
      <c r="H9" s="8">
        <f t="shared" si="1"/>
        <v>2.9328571428571428</v>
      </c>
      <c r="I9" s="13" t="s">
        <v>21</v>
      </c>
      <c r="J9" s="8">
        <f>E9</f>
        <v>20.53</v>
      </c>
    </row>
    <row r="10" spans="3:14" x14ac:dyDescent="0.3">
      <c r="C10" s="2" t="s">
        <v>22</v>
      </c>
      <c r="D10" s="2">
        <v>1</v>
      </c>
      <c r="E10">
        <f>12.79+6.48</f>
        <v>19.27</v>
      </c>
      <c r="F10" s="8">
        <f t="shared" si="0"/>
        <v>19.27</v>
      </c>
      <c r="G10" s="13" t="s">
        <v>13</v>
      </c>
      <c r="H10" s="8">
        <f t="shared" si="1"/>
        <v>2.7528571428571427</v>
      </c>
      <c r="I10" s="13"/>
      <c r="J10" s="8">
        <v>12.79</v>
      </c>
    </row>
    <row r="11" spans="3:14" x14ac:dyDescent="0.3">
      <c r="C11" s="2" t="s">
        <v>23</v>
      </c>
      <c r="D11" s="2">
        <v>1</v>
      </c>
      <c r="E11" s="8">
        <v>34.799999999999997</v>
      </c>
      <c r="F11" s="8">
        <f t="shared" si="0"/>
        <v>34.799999999999997</v>
      </c>
      <c r="G11" s="13" t="s">
        <v>17</v>
      </c>
      <c r="H11" s="8">
        <f t="shared" si="1"/>
        <v>4.9714285714285706</v>
      </c>
      <c r="I11" s="13"/>
      <c r="J11" s="15"/>
    </row>
    <row r="12" spans="3:14" x14ac:dyDescent="0.3">
      <c r="C12" s="2" t="s">
        <v>24</v>
      </c>
      <c r="D12" s="2">
        <v>2</v>
      </c>
      <c r="E12" s="8">
        <v>3</v>
      </c>
      <c r="F12" s="8">
        <f t="shared" si="0"/>
        <v>6</v>
      </c>
      <c r="G12" s="13" t="s">
        <v>25</v>
      </c>
      <c r="H12" s="8">
        <f t="shared" si="1"/>
        <v>0.8571428571428571</v>
      </c>
      <c r="I12" s="13"/>
      <c r="J12" s="8">
        <f>F12</f>
        <v>6</v>
      </c>
    </row>
    <row r="13" spans="3:14" x14ac:dyDescent="0.3">
      <c r="C13" s="2" t="s">
        <v>27</v>
      </c>
      <c r="D13" s="2">
        <v>1</v>
      </c>
      <c r="E13" s="8">
        <v>45.6</v>
      </c>
      <c r="F13" s="8">
        <f t="shared" si="0"/>
        <v>45.6</v>
      </c>
      <c r="G13" s="13" t="s">
        <v>13</v>
      </c>
      <c r="H13" s="8">
        <f t="shared" si="1"/>
        <v>6.5142857142857142</v>
      </c>
      <c r="I13" s="13"/>
      <c r="J13" s="8">
        <v>3.6</v>
      </c>
    </row>
    <row r="14" spans="3:14" x14ac:dyDescent="0.3">
      <c r="C14" s="2" t="s">
        <v>28</v>
      </c>
      <c r="D14" s="2">
        <v>1</v>
      </c>
      <c r="E14" s="8">
        <f>10+13.55</f>
        <v>23.55</v>
      </c>
      <c r="F14" s="8">
        <f t="shared" si="0"/>
        <v>23.55</v>
      </c>
      <c r="G14" s="13" t="s">
        <v>13</v>
      </c>
      <c r="H14" s="8">
        <f t="shared" si="1"/>
        <v>3.3642857142857143</v>
      </c>
      <c r="I14" s="13"/>
      <c r="J14" s="8">
        <v>13.55</v>
      </c>
    </row>
    <row r="15" spans="3:14" x14ac:dyDescent="0.3">
      <c r="C15" s="2" t="s">
        <v>29</v>
      </c>
      <c r="D15" s="2">
        <v>1</v>
      </c>
      <c r="E15" s="8">
        <v>1.5</v>
      </c>
      <c r="F15" s="8">
        <f t="shared" si="0"/>
        <v>1.5</v>
      </c>
      <c r="G15" s="13" t="s">
        <v>17</v>
      </c>
      <c r="H15" s="8">
        <f t="shared" si="1"/>
        <v>0.21428571428571427</v>
      </c>
      <c r="I15" s="13"/>
      <c r="J15" s="8">
        <f>F15</f>
        <v>1.5</v>
      </c>
    </row>
    <row r="16" spans="3:14" x14ac:dyDescent="0.3">
      <c r="C16" s="2" t="s">
        <v>30</v>
      </c>
      <c r="D16" s="2">
        <v>1</v>
      </c>
      <c r="E16" s="8">
        <v>9</v>
      </c>
      <c r="F16" s="8">
        <f t="shared" si="0"/>
        <v>9</v>
      </c>
      <c r="G16" s="13" t="s">
        <v>13</v>
      </c>
      <c r="H16" s="8">
        <f t="shared" si="1"/>
        <v>1.2857142857142858</v>
      </c>
      <c r="I16" s="13"/>
      <c r="J16" s="8">
        <f>F16</f>
        <v>9</v>
      </c>
    </row>
    <row r="17" spans="3:10" x14ac:dyDescent="0.3">
      <c r="C17" s="2"/>
      <c r="D17" s="2"/>
      <c r="E17" s="8"/>
      <c r="F17" s="8">
        <f t="shared" si="0"/>
        <v>0</v>
      </c>
      <c r="G17" s="13"/>
      <c r="H17" s="8">
        <f t="shared" si="1"/>
        <v>0</v>
      </c>
      <c r="I17" s="13"/>
      <c r="J17" s="8"/>
    </row>
    <row r="18" spans="3:10" x14ac:dyDescent="0.3">
      <c r="C18" s="2"/>
      <c r="D18" s="2"/>
      <c r="E18" s="8"/>
      <c r="F18" s="8">
        <f t="shared" si="0"/>
        <v>0</v>
      </c>
      <c r="G18" s="13"/>
      <c r="H18" s="8">
        <f t="shared" si="1"/>
        <v>0</v>
      </c>
      <c r="I18" s="13"/>
      <c r="J18" s="8"/>
    </row>
    <row r="19" spans="3:10" x14ac:dyDescent="0.3">
      <c r="C19" s="2"/>
      <c r="D19" s="2"/>
      <c r="E19" s="8"/>
      <c r="F19" s="8">
        <f t="shared" si="0"/>
        <v>0</v>
      </c>
      <c r="G19" s="13"/>
      <c r="H19" s="8">
        <f t="shared" si="1"/>
        <v>0</v>
      </c>
      <c r="I19" s="13"/>
      <c r="J19" s="8"/>
    </row>
    <row r="20" spans="3:10" x14ac:dyDescent="0.3">
      <c r="C20" s="2"/>
      <c r="D20" s="2"/>
      <c r="E20" s="8"/>
      <c r="F20" s="8">
        <f t="shared" si="0"/>
        <v>0</v>
      </c>
      <c r="G20" s="13"/>
      <c r="H20" s="8">
        <f t="shared" si="1"/>
        <v>0</v>
      </c>
      <c r="I20" s="13"/>
      <c r="J20" s="8"/>
    </row>
    <row r="21" spans="3:10" x14ac:dyDescent="0.3">
      <c r="C21" s="2"/>
      <c r="D21" s="2"/>
      <c r="E21" s="8"/>
      <c r="F21" s="8">
        <f t="shared" si="0"/>
        <v>0</v>
      </c>
      <c r="G21" s="13"/>
      <c r="H21" s="8">
        <f t="shared" si="1"/>
        <v>0</v>
      </c>
      <c r="I21" s="13"/>
      <c r="J21" s="8"/>
    </row>
    <row r="22" spans="3:10" x14ac:dyDescent="0.3">
      <c r="C22" s="2"/>
      <c r="D22" s="2"/>
      <c r="E22" s="8"/>
      <c r="F22" s="8">
        <f t="shared" si="0"/>
        <v>0</v>
      </c>
      <c r="G22" s="13"/>
      <c r="H22" s="8">
        <f t="shared" si="1"/>
        <v>0</v>
      </c>
      <c r="I22" s="13"/>
      <c r="J22" s="8"/>
    </row>
    <row r="23" spans="3:10" x14ac:dyDescent="0.3">
      <c r="C23" s="2"/>
      <c r="D23" s="2"/>
      <c r="E23" s="8"/>
      <c r="F23" s="8">
        <f t="shared" si="0"/>
        <v>0</v>
      </c>
      <c r="G23" s="13"/>
      <c r="H23" s="8">
        <f t="shared" si="1"/>
        <v>0</v>
      </c>
      <c r="I23" s="13"/>
      <c r="J23" s="8"/>
    </row>
    <row r="24" spans="3:10" x14ac:dyDescent="0.3">
      <c r="C24" s="2"/>
      <c r="D24" s="2"/>
      <c r="E24" s="8"/>
      <c r="F24" s="8">
        <f t="shared" si="0"/>
        <v>0</v>
      </c>
      <c r="G24" s="13"/>
      <c r="H24" s="8">
        <f t="shared" si="1"/>
        <v>0</v>
      </c>
      <c r="I24" s="13"/>
      <c r="J24" s="8"/>
    </row>
    <row r="25" spans="3:10" x14ac:dyDescent="0.3">
      <c r="C25" s="2"/>
      <c r="D25" s="2"/>
      <c r="E25" s="8"/>
      <c r="F25" s="8">
        <f t="shared" si="0"/>
        <v>0</v>
      </c>
      <c r="G25" s="13"/>
      <c r="H25" s="8">
        <f t="shared" si="1"/>
        <v>0</v>
      </c>
      <c r="I25" s="13"/>
      <c r="J25" s="8"/>
    </row>
    <row r="26" spans="3:10" x14ac:dyDescent="0.3">
      <c r="C26" s="2"/>
      <c r="D26" s="2"/>
      <c r="E26" s="8"/>
      <c r="F26" s="8">
        <f t="shared" si="0"/>
        <v>0</v>
      </c>
      <c r="G26" s="13"/>
      <c r="H26" s="8">
        <f t="shared" si="1"/>
        <v>0</v>
      </c>
      <c r="I26" s="13"/>
      <c r="J26" s="8"/>
    </row>
    <row r="27" spans="3:10" x14ac:dyDescent="0.3">
      <c r="C27" s="3"/>
      <c r="D27" s="3"/>
      <c r="E27" s="9"/>
      <c r="F27" s="9">
        <f t="shared" si="0"/>
        <v>0</v>
      </c>
      <c r="G27" s="14"/>
      <c r="H27" s="9">
        <f>F27/7</f>
        <v>0</v>
      </c>
      <c r="I27" s="14"/>
      <c r="J27" s="9"/>
    </row>
    <row r="28" spans="3:10" x14ac:dyDescent="0.3">
      <c r="C28" s="10"/>
      <c r="D28" s="10"/>
      <c r="E28" s="4" t="s">
        <v>0</v>
      </c>
      <c r="F28" s="11">
        <f>SUM(F4:F27)</f>
        <v>476.20164402892931</v>
      </c>
      <c r="G28" s="4" t="s">
        <v>0</v>
      </c>
      <c r="H28" s="11">
        <f>SUM(H4:H27)</f>
        <v>68.02880628984704</v>
      </c>
      <c r="I28" s="4" t="s">
        <v>0</v>
      </c>
      <c r="J28" s="11">
        <f>SUM(J4:J27)</f>
        <v>208.77307696830718</v>
      </c>
    </row>
    <row r="29" spans="3:10" x14ac:dyDescent="0.3">
      <c r="I29" s="4" t="s">
        <v>10</v>
      </c>
      <c r="J29" s="11">
        <f>300-J28</f>
        <v>91.22692303169282</v>
      </c>
    </row>
  </sheetData>
  <mergeCells count="1">
    <mergeCell ref="C2:J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2016-02-19T21:38:19Z</dcterms:modified>
</cp:coreProperties>
</file>