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5" documentId="8_{E863B9E0-0AB6-4C9F-A0F7-8F64ABF5A4FB}" xr6:coauthVersionLast="47" xr6:coauthVersionMax="47" xr10:uidLastSave="{12F1B50D-4FCE-40B3-A90C-C7AC8D01678E}"/>
  <bookViews>
    <workbookView xWindow="-110" yWindow="-110" windowWidth="19420" windowHeight="11020" tabRatio="755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2" l="1"/>
  <c r="C27" i="2"/>
  <c r="C28" i="2"/>
  <c r="D30" i="2"/>
  <c r="C30" i="2" s="1"/>
  <c r="D29" i="2"/>
  <c r="C29" i="2" s="1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<sst xmlns="http://schemas.openxmlformats.org/spreadsheetml/2006/main" count="3896" uniqueCount="969">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</sst>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0" fontId="8" fillId="5" borderId="4" xfId="0" applyFont="1" applyFill="1" applyBorder="1" applyAlignment="1" applyProtection="1">
      <alignment horizontal="center" vertical="center"/>
      <protection locked="0" hidden="1"/>
    </xf>
    <xf numFmtId="0" fontId="8" fillId="5" borderId="0" xfId="0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abSelected="1" topLeftCell="W1" zoomScale="80" zoomScaleNormal="80" workbookViewId="0">
      <selection activeCell="AK2" sqref="AB1:AK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115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Indore</v>
      </c>
      <c r="AD2"/>
      <c r="AE2" s="6" t="str">
        <f>Data!$AK$2</f>
        <v>Indore822</v>
      </c>
      <c r="AF2"/>
      <c r="AG2" s="7">
        <f>MemberID!$E$5</f>
        <v>90230543209</v>
      </c>
      <c r="AH2"/>
      <c r="AJ2" s="29" t="s">
        <v>94</v>
      </c>
      <c r="AK2" s="30" t="s">
        <v>146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6">sflp</f>
        <v>Indore822</v>
      </c>
      <c r="AF4" s="3"/>
      <c r="AG4" s="2" cm="1">
        <f t="array" ref="AG4">memberid</f>
        <v>90230442709</v>
      </c>
      <c r="AH4" s="3">
        <f>COUNTIF(Data!$C$1:$C$2034,Data!AG4)</f>
        <v>6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Indore2548</v>
      </c>
      <c r="AF5" s="3"/>
      <c r="AG5" s="2"/>
      <c r="AH5" s="3">
        <f>COUNTIF(Data!$C$1:$C$2034,Data!AG5)</f>
        <v>0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Indore0028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/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opLeftCell="B1" zoomScale="80" zoomScaleNormal="80" workbookViewId="0">
      <selection activeCell="D1" sqref="D1:E1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1" t="str">
        <f>Data!AK2</f>
        <v>Indore822</v>
      </c>
      <c r="E1" s="52"/>
      <c r="F1" s="50" t="s">
        <v>95</v>
      </c>
      <c r="G1" s="50"/>
      <c r="H1" s="50"/>
      <c r="I1" s="50"/>
      <c r="J1" s="50"/>
      <c r="K1" s="50"/>
      <c r="L1" s="50"/>
      <c r="M1" s="50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0"/>
      <c r="G2" s="50"/>
      <c r="H2" s="50"/>
      <c r="I2" s="50"/>
      <c r="J2" s="50"/>
      <c r="K2" s="50"/>
      <c r="L2" s="50"/>
      <c r="M2" s="50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90230543209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Bharti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24</v>
      </c>
      <c r="E9" s="41" t="str">
        <v>Baby Lotions</v>
      </c>
      <c r="F9" s="42" t="str">
        <v>Himalaya Baby Lotion 100 M</v>
      </c>
      <c r="G9" s="17">
        <v>1</v>
      </c>
      <c r="H9" s="34" t="str">
        <v>Plasticbottle (pet)</v>
      </c>
      <c r="I9" s="34" t="str">
        <v xml:space="preserve">Chemist                       </v>
      </c>
      <c r="J9" s="39">
        <v>90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24</v>
      </c>
      <c r="E10" s="41" t="str">
        <v>Disposable Diapers/Nappy Pads</v>
      </c>
      <c r="F10" s="42" t="str">
        <v>Snuggy Premium Diaper Pant Large(9-13kg) 1 N</v>
      </c>
      <c r="G10" s="17">
        <v>1</v>
      </c>
      <c r="H10" s="34" t="str">
        <v>NA(Others)</v>
      </c>
      <c r="I10" s="34" t="str">
        <v xml:space="preserve">Chemist                       </v>
      </c>
      <c r="J10" s="39">
        <v>10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