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Panel/LUMI/Ravindra_File/1st_Pilot/SF purchase 21Jun-20Jul/"/>
    </mc:Choice>
  </mc:AlternateContent>
  <xr:revisionPtr revIDLastSave="65" documentId="8_{E863B9E0-0AB6-4C9F-A0F7-8F64ABF5A4FB}" xr6:coauthVersionLast="47" xr6:coauthVersionMax="47" xr10:uidLastSave="{66FD251F-6382-4CB7-AE07-7A1D9C7A919E}"/>
  <bookViews>
    <workbookView xWindow="-110" yWindow="-110" windowWidth="19420" windowHeight="11020" tabRatio="755" firstSheet="1" activeTab="1" xr2:uid="{00000000-000D-0000-FFFF-FFFF00000000}"/>
  </bookViews>
  <sheets>
    <sheet name="Data" sheetId="1" state="hidden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D30" i="2"/>
  <c r="C30" i="2" s="1"/>
  <c r="D29" i="2"/>
  <c r="C29" i="2" s="1"/>
  <c r="D1" i="2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<sst xmlns="http://schemas.openxmlformats.org/spreadsheetml/2006/main" count="3896" uniqueCount="969">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</sst>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5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locked="0"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/>
      <protection hidden="1"/>
    </xf>
    <xf numFmtId="0" fontId="8" fillId="5" borderId="0" xfId="0" applyFont="1" applyFill="1" applyBorder="1" applyAlignment="1" applyProtection="1">
      <alignment horizontal="center" vertical="center"/>
      <protection hidden="1"/>
    </xf>
    <xf numFmtId="0" fontId="2" fillId="8" borderId="0" xfId="0" applyFont="1" applyFill="1" applyAlignment="1" applyProtection="1">
      <alignment horizontal="left" vertical="center" indent="14"/>
      <protection hidden="1"/>
    </xf>
    <xf numFmtId="0" fontId="0" fillId="0" borderId="0" xfId="0" applyProtection="1">
      <protection locked="0" hidden="1"/>
    </xf>
    <xf numFmtId="0" fontId="0" fillId="0" borderId="0" xfId="0" applyFill="1" applyBorder="1" applyAlignment="1" applyProtection="1">
      <alignment horizontal="center"/>
      <protection locked="0" hidden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2034"/>
  <sheetViews>
    <sheetView showGridLines="0" showRowColHeaders="0" topLeftCell="W1" zoomScale="80" zoomScaleNormal="80" workbookViewId="0">
      <selection activeCell="AB13" sqref="AB1:AM1048576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customWidth="1"/>
    <col min="28" max="28" width="8.7265625" style="1" hidden="1" customWidth="1"/>
    <col min="29" max="29" width="11" style="1" hidden="1" customWidth="1"/>
    <col min="30" max="30" width="8.7265625" style="1" hidden="1" customWidth="1"/>
    <col min="31" max="31" width="13.6328125" style="1" hidden="1" customWidth="1"/>
    <col min="32" max="32" width="8.7265625" style="1" hidden="1" customWidth="1"/>
    <col min="33" max="33" width="13.36328125" style="1" hidden="1" customWidth="1"/>
    <col min="34" max="35" width="8.7265625" style="1" hidden="1" customWidth="1"/>
    <col min="36" max="36" width="21" style="1" hidden="1" customWidth="1"/>
    <col min="37" max="37" width="17" style="1" hidden="1" customWidth="1"/>
    <col min="38" max="39" width="8.7265625" style="1" hidden="1" customWidth="1"/>
    <col min="40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7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Bangalore</v>
      </c>
      <c r="AD2"/>
      <c r="AE2" s="6" t="str">
        <f>Data!$AK$2</f>
        <v>Bangalore2352</v>
      </c>
      <c r="AF2"/>
      <c r="AG2" s="7">
        <f>MemberID!$E$5</f>
        <v>200010337409</v>
      </c>
      <c r="AH2"/>
      <c r="AJ2" s="29" t="s">
        <v>94</v>
      </c>
      <c r="AK2" s="30" t="s">
        <v>34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10">sflp</f>
        <v>Bangalore0171</v>
      </c>
      <c r="AF4" s="3"/>
      <c r="AG4" s="2" cm="1">
        <f t="array" ref="AG4:AG9">memberid</f>
        <v>200010637809</v>
      </c>
      <c r="AH4" s="3">
        <f>COUNTIF(Data!$C$1:$C$2034,Data!AG4)</f>
        <v>5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Bangalore2352</v>
      </c>
      <c r="AF5" s="3"/>
      <c r="AG5" s="2">
        <v>200010337409</v>
      </c>
      <c r="AH5" s="3">
        <f>COUNTIF(Data!$C$1:$C$2034,Data!AG5)</f>
        <v>4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Bangalore1649</v>
      </c>
      <c r="AF6" s="3"/>
      <c r="AG6" s="2">
        <v>200010437709</v>
      </c>
      <c r="AH6" s="3">
        <f>COUNTIF(Data!$C$1:$C$2034,Data!AG6)</f>
        <v>3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 t="str">
        <v>Bangalore0172</v>
      </c>
      <c r="AF7" s="3"/>
      <c r="AG7" s="2">
        <v>200010637209</v>
      </c>
      <c r="AH7" s="3">
        <f>COUNTIF(Data!$C$1:$C$2034,Data!AG7)</f>
        <v>4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 t="str">
        <v>Bangalore0176</v>
      </c>
      <c r="AF8" s="3"/>
      <c r="AG8" s="3">
        <v>200010637309</v>
      </c>
      <c r="AH8" s="3">
        <f>COUNTIF(Data!$C$1:$C$2034,Data!AG8)</f>
        <v>2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 t="str">
        <v>Bangalore516</v>
      </c>
      <c r="AF9" s="3"/>
      <c r="AG9" s="3">
        <v>200010237609</v>
      </c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 t="str">
        <v>Bangalore515</v>
      </c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/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/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/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/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/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/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/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/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/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/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/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/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/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/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/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/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abSelected="1" topLeftCell="B1" zoomScale="80" zoomScaleNormal="80" workbookViewId="0">
      <selection activeCell="G21" sqref="G21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8" t="s">
        <v>96</v>
      </c>
      <c r="C1" s="49"/>
      <c r="D1" s="50" t="str">
        <f>Data!AK2</f>
        <v>Bangalore2352</v>
      </c>
      <c r="E1" s="51"/>
      <c r="F1" s="52" t="s">
        <v>95</v>
      </c>
      <c r="G1" s="52"/>
      <c r="H1" s="52"/>
      <c r="I1" s="52"/>
      <c r="J1" s="52"/>
      <c r="K1" s="52"/>
      <c r="L1" s="52"/>
      <c r="M1" s="52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52"/>
      <c r="G2" s="52"/>
      <c r="H2" s="52"/>
      <c r="I2" s="52"/>
      <c r="J2" s="52"/>
      <c r="K2" s="52"/>
      <c r="L2" s="52"/>
      <c r="M2" s="52"/>
      <c r="N2" s="31"/>
      <c r="O2" s="25"/>
      <c r="P2" s="25"/>
    </row>
    <row r="3" spans="1:16" x14ac:dyDescent="0.35">
      <c r="B3" s="26"/>
      <c r="C3" s="26" t="s">
        <v>811</v>
      </c>
      <c r="E3" s="53"/>
    </row>
    <row r="4" spans="1:16" x14ac:dyDescent="0.35">
      <c r="C4" s="26"/>
    </row>
    <row r="5" spans="1:16" ht="26" customHeight="1" x14ac:dyDescent="0.35">
      <c r="B5"/>
      <c r="C5" s="39" t="s">
        <v>968</v>
      </c>
      <c r="D5" s="39"/>
      <c r="E5" s="47">
        <v>200010337409</v>
      </c>
      <c r="F5"/>
    </row>
    <row r="6" spans="1:16" x14ac:dyDescent="0.35">
      <c r="B6"/>
      <c r="C6" s="39" t="s">
        <v>967</v>
      </c>
      <c r="D6" s="39"/>
      <c r="E6" s="35" t="str">
        <f>VLOOKUP(E5,Data!$C$1:$D$432,2,0)</f>
        <v>Nayana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12">_xlfn._xlws.FILTER(rdata,panelist=MemberID!E5)</f>
        <v>22</v>
      </c>
      <c r="E9" s="40" t="str">
        <v>Baby Cereals</v>
      </c>
      <c r="F9" s="41" t="str">
        <v>Cerelac Wheat Apple Carrot Stage 1 6 Months+ 300 G</v>
      </c>
      <c r="G9" s="17">
        <v>1</v>
      </c>
      <c r="H9" s="34" t="str">
        <v>Carton Box</v>
      </c>
      <c r="I9" s="34" t="str">
        <v>First Cry</v>
      </c>
      <c r="J9" s="38">
        <v>220</v>
      </c>
      <c r="K9" s="17" t="str">
        <v xml:space="preserve"> </v>
      </c>
    </row>
    <row r="10" spans="1:16" ht="15" customHeight="1" x14ac:dyDescent="0.35">
      <c r="B10"/>
      <c r="C10" s="17">
        <f>IF(D10&lt;&gt;"",ROWS($D$9:D10),"")</f>
        <v>2</v>
      </c>
      <c r="D10" s="17">
        <v>22</v>
      </c>
      <c r="E10" s="40" t="str">
        <v>Baby Cereals</v>
      </c>
      <c r="F10" s="41" t="str">
        <v>Cerelac Wheat Apple Carrot Stage 1 6 Months+ 300 G</v>
      </c>
      <c r="G10" s="17">
        <v>1</v>
      </c>
      <c r="H10" s="34" t="str">
        <v>Carton Box</v>
      </c>
      <c r="I10" s="34" t="str">
        <v>First Cry</v>
      </c>
      <c r="J10" s="38">
        <v>220</v>
      </c>
      <c r="K10" s="17" t="str">
        <v xml:space="preserve"> </v>
      </c>
    </row>
    <row r="11" spans="1:16" ht="15" customHeight="1" x14ac:dyDescent="0.35">
      <c r="B11"/>
      <c r="C11" s="17">
        <f>IF(D11&lt;&gt;"",ROWS($D$9:D11),"")</f>
        <v>3</v>
      </c>
      <c r="D11" s="17">
        <v>22</v>
      </c>
      <c r="E11" s="40" t="str">
        <v>Disposable Diapers/Nappy Pads</v>
      </c>
      <c r="F11" s="41" t="str">
        <v>Babyhug Advance Soft Pants New born 12 hour protect 64 N</v>
      </c>
      <c r="G11" s="16">
        <v>2</v>
      </c>
      <c r="H11" s="15" t="str">
        <v>NA(Others)</v>
      </c>
      <c r="I11" s="15" t="str">
        <v>First Cry</v>
      </c>
      <c r="J11" s="37">
        <v>695</v>
      </c>
      <c r="K11" s="17" t="str">
        <v xml:space="preserve"> </v>
      </c>
    </row>
    <row r="12" spans="1:16" ht="15" customHeight="1" x14ac:dyDescent="0.35">
      <c r="B12"/>
      <c r="C12" s="17">
        <f>IF(D12&lt;&gt;"",ROWS($D$9:D12),"")</f>
        <v>4</v>
      </c>
      <c r="D12" s="17">
        <v>22</v>
      </c>
      <c r="E12" s="42" t="str">
        <v>Infant Milk Powder</v>
      </c>
      <c r="F12" s="41" t="str">
        <v>Nestogen Stage 2 After 6 Months 400 G</v>
      </c>
      <c r="G12" s="16">
        <v>1</v>
      </c>
      <c r="H12" s="15" t="str">
        <v>Carton Box</v>
      </c>
      <c r="I12" s="15" t="str">
        <v>Apollo Pharmacy</v>
      </c>
      <c r="J12" s="37">
        <v>770</v>
      </c>
      <c r="K12" s="17" t="str">
        <v xml:space="preserve"> </v>
      </c>
    </row>
    <row r="13" spans="1:16" ht="15" customHeight="1" x14ac:dyDescent="0.35">
      <c r="B13"/>
      <c r="C13" s="17" t="str">
        <f>IF(D13&lt;&gt;"",ROWS($D$9:D13),"")</f>
        <v/>
      </c>
      <c r="D13" s="9"/>
      <c r="E13" s="43"/>
      <c r="F13" s="44"/>
      <c r="G13" s="10"/>
      <c r="H13" s="11"/>
      <c r="I13" s="11"/>
      <c r="J13" s="36"/>
      <c r="K13" s="9"/>
    </row>
    <row r="14" spans="1:16" ht="15" customHeight="1" x14ac:dyDescent="0.35">
      <c r="B14"/>
      <c r="C14" s="17" t="str">
        <f>IF(D14&lt;&gt;"",ROWS($D$9:D14),"")</f>
        <v/>
      </c>
      <c r="D14" s="9"/>
      <c r="E14" s="45"/>
      <c r="F14" s="44"/>
      <c r="G14" s="10"/>
      <c r="H14" s="11"/>
      <c r="I14" s="11"/>
      <c r="J14" s="36"/>
      <c r="K14" s="9"/>
    </row>
    <row r="15" spans="1:16" ht="15" customHeight="1" x14ac:dyDescent="0.35">
      <c r="B15"/>
      <c r="C15" s="17" t="str">
        <f>IF(D15&lt;&gt;"",ROWS($D$9:D15),"")</f>
        <v/>
      </c>
      <c r="D15" s="9"/>
      <c r="E15" s="45"/>
      <c r="F15" s="44"/>
      <c r="G15" s="10"/>
      <c r="H15" s="11"/>
      <c r="I15" s="11"/>
      <c r="J15" s="36"/>
      <c r="K15" s="9"/>
    </row>
    <row r="16" spans="1:16" ht="15" customHeight="1" x14ac:dyDescent="0.35">
      <c r="B16"/>
      <c r="C16" s="17" t="str">
        <f>IF(D16&lt;&gt;"",ROWS($D$9:D16),"")</f>
        <v/>
      </c>
      <c r="D16" s="9"/>
      <c r="E16" s="46"/>
      <c r="F16" s="46"/>
      <c r="G16" s="10"/>
      <c r="H16" s="11"/>
      <c r="I16" s="12"/>
      <c r="J16" s="37"/>
      <c r="K16" s="16"/>
    </row>
    <row r="17" spans="2:14" ht="15" customHeight="1" x14ac:dyDescent="0.35">
      <c r="B17"/>
      <c r="C17" s="17" t="str">
        <f>IF(D17&lt;&gt;"",ROWS($D$9:D17),"")</f>
        <v/>
      </c>
      <c r="D17" s="17"/>
      <c r="E17" s="44"/>
      <c r="F17" s="46"/>
      <c r="G17" s="10"/>
      <c r="H17" s="11"/>
      <c r="I17" s="11"/>
      <c r="J17" s="9"/>
      <c r="K17" s="37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44"/>
      <c r="F18" s="46"/>
      <c r="G18" s="10"/>
      <c r="H18" s="11"/>
      <c r="I18" s="11"/>
      <c r="J18" s="9"/>
      <c r="K18" s="37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44"/>
      <c r="F19" s="46"/>
      <c r="G19" s="10"/>
      <c r="H19" s="11"/>
      <c r="I19" s="11"/>
      <c r="J19" s="9"/>
      <c r="K19" s="37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44"/>
      <c r="F20" s="46"/>
      <c r="G20" s="10"/>
      <c r="H20" s="11"/>
      <c r="I20" s="11"/>
      <c r="J20" s="9"/>
      <c r="K20" s="37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44"/>
      <c r="F21" s="46"/>
      <c r="G21" s="54"/>
      <c r="H21" s="11"/>
      <c r="I21" s="11"/>
      <c r="J21" s="9"/>
      <c r="K21" s="37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44"/>
      <c r="F22" s="46"/>
      <c r="G22" s="10"/>
      <c r="H22" s="11"/>
      <c r="I22" s="11"/>
      <c r="J22" s="9"/>
      <c r="K22" s="37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44"/>
      <c r="F23" s="46"/>
      <c r="G23" s="10"/>
      <c r="H23" s="11"/>
      <c r="I23" s="11"/>
      <c r="J23" s="9"/>
      <c r="K23" s="37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44"/>
      <c r="F24" s="46"/>
      <c r="G24" s="10"/>
      <c r="H24" s="11"/>
      <c r="I24" s="11"/>
      <c r="J24" s="9"/>
      <c r="K24" s="37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44"/>
      <c r="F25" s="46"/>
      <c r="G25" s="10"/>
      <c r="H25" s="11"/>
      <c r="I25" s="11"/>
      <c r="J25" s="9"/>
      <c r="K25" s="37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44"/>
      <c r="F26" s="46"/>
      <c r="G26" s="10"/>
      <c r="H26" s="11"/>
      <c r="I26" s="11"/>
      <c r="J26" s="9"/>
      <c r="K26" s="37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44"/>
      <c r="F27" s="46"/>
      <c r="G27" s="10"/>
      <c r="H27" s="11"/>
      <c r="I27" s="11"/>
      <c r="J27" s="9"/>
      <c r="K27" s="37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44"/>
      <c r="F28" s="46"/>
      <c r="G28" s="10"/>
      <c r="H28" s="11"/>
      <c r="I28" s="11"/>
      <c r="J28" s="9"/>
      <c r="K28" s="37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44"/>
      <c r="F29" s="46"/>
      <c r="G29" s="10"/>
      <c r="H29" s="11"/>
      <c r="I29" s="11"/>
      <c r="J29" s="9"/>
      <c r="K29" s="37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44"/>
      <c r="F30" s="46"/>
      <c r="G30" s="10"/>
      <c r="H30" s="11"/>
      <c r="I30" s="11"/>
      <c r="J30" s="9"/>
      <c r="K30" s="37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7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7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7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7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7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7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" priority="2">
      <formula>IF($B28&gt;0,1,0)</formula>
    </cfRule>
  </conditionalFormatting>
  <conditionalFormatting sqref="C9:K30">
    <cfRule type="expression" dxfId="0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Pandey, VinayKumar ()</cp:lastModifiedBy>
  <dcterms:created xsi:type="dcterms:W3CDTF">2015-06-05T18:17:20Z</dcterms:created>
  <dcterms:modified xsi:type="dcterms:W3CDTF">2022-08-03T13:35:06Z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