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checkCompatibility="1"/>
  <mc:AlternateContent>
    <mc:Choice Requires="x15">
      <x15ac:absPath xmlns:x15ac="http://schemas.microsoft.com/office/spreadsheetml/2010/11/ac" url="/Users/jeremychow/personal-projects/InvoiceSystem/my-app/src/main/resources/com/mycompany/model/"/>
    </mc:Choice>
  </mc:AlternateContent>
  <bookViews>
    <workbookView xWindow="3820" yWindow="660" windowWidth="24180" windowHeight="14680"/>
  </bookViews>
  <sheets>
    <sheet name="Commercial Invoice" sheetId="1" r:id="rId1"/>
    <sheet name="Customers" sheetId="3" r:id="rId2"/>
  </sheets>
  <definedNames>
    <definedName name="BillName">'Commercial Invoice'!$C$4</definedName>
    <definedName name="ColumnTitle1">InvoiceItems[[#Headers],[Date]]</definedName>
    <definedName name="CompanyName">'Commercial Invoice'!$B$1</definedName>
    <definedName name="CustomerLookup">CustomerList[Company Name]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Area" localSheetId="1">Customers!$A:$L</definedName>
    <definedName name="_xlnm.Print_Titles" localSheetId="0">'Commercial Invoice'!$8:$8</definedName>
    <definedName name="_xlnm.Print_Titles" localSheetId="1">Customers!$2:$2</definedName>
    <definedName name="RowTitleRegion1..C6">'Commercial Invoice'!$B$4</definedName>
    <definedName name="RowTitleRegion2..E5">'Commercial Invoice'!$D$4</definedName>
    <definedName name="RowTitleRegion3..H5">'Commercial Invoice'!$G$4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CustomerList[[#Headers],[Company Name]]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4" i="1"/>
  <c r="E5" i="1"/>
  <c r="H6" i="1"/>
  <c r="E6" i="1"/>
  <c r="H5" i="1"/>
  <c r="B9" i="1"/>
  <c r="C7" i="1"/>
  <c r="C6" i="1"/>
  <c r="C5" i="1"/>
  <c r="H13" i="1"/>
  <c r="H11" i="1"/>
  <c r="H10" i="1"/>
  <c r="H12" i="1"/>
  <c r="H14" i="1"/>
  <c r="H15" i="1"/>
  <c r="H19" i="1"/>
  <c r="H18" i="1"/>
  <c r="H22" i="1"/>
</calcChain>
</file>

<file path=xl/sharedStrings.xml><?xml version="1.0" encoding="utf-8"?>
<sst xmlns="http://schemas.openxmlformats.org/spreadsheetml/2006/main" count="436" uniqueCount="301">
  <si>
    <t>Bill To:</t>
  </si>
  <si>
    <t>Phone:</t>
  </si>
  <si>
    <t>Invoice #:</t>
  </si>
  <si>
    <t>Address:</t>
  </si>
  <si>
    <t>Fax:</t>
  </si>
  <si>
    <t>Invoice Date:</t>
  </si>
  <si>
    <t>Email:</t>
  </si>
  <si>
    <t>Date</t>
  </si>
  <si>
    <t>Description</t>
  </si>
  <si>
    <t>Qty</t>
  </si>
  <si>
    <t>Unit Price</t>
  </si>
  <si>
    <t>Total</t>
  </si>
  <si>
    <t>Invoice Subtotal</t>
  </si>
  <si>
    <t>Shipping</t>
  </si>
  <si>
    <t>Deposit Received</t>
  </si>
  <si>
    <t>Customers</t>
  </si>
  <si>
    <t>Company Name</t>
  </si>
  <si>
    <t>Contact Name</t>
  </si>
  <si>
    <t>Address</t>
  </si>
  <si>
    <t>Address 2</t>
  </si>
  <si>
    <t>City</t>
  </si>
  <si>
    <t>ZIP Code</t>
  </si>
  <si>
    <t>Phone</t>
  </si>
  <si>
    <t>Email</t>
  </si>
  <si>
    <t>Fax</t>
  </si>
  <si>
    <t>432-555-0123</t>
  </si>
  <si>
    <t>janine@contoso.com</t>
  </si>
  <si>
    <t>Commercial Invoice</t>
  </si>
  <si>
    <t>QST</t>
  </si>
  <si>
    <t>GST</t>
  </si>
  <si>
    <t>QST Rate</t>
  </si>
  <si>
    <t>GST Rate</t>
  </si>
  <si>
    <t>514-779-8388</t>
  </si>
  <si>
    <t>BooziPop</t>
  </si>
  <si>
    <t>Joe Smith</t>
  </si>
  <si>
    <t>123 Street Street</t>
  </si>
  <si>
    <t>Somewhere</t>
  </si>
  <si>
    <t>XX</t>
  </si>
  <si>
    <t>State/Province</t>
  </si>
  <si>
    <t>H</t>
  </si>
  <si>
    <t>Montréal</t>
  </si>
  <si>
    <t>QC</t>
  </si>
  <si>
    <t>H2Y 2M3</t>
  </si>
  <si>
    <t>SeaSalt &amp; Ceviche</t>
  </si>
  <si>
    <t>Centre Phi</t>
  </si>
  <si>
    <t>Z Joe's Company</t>
  </si>
  <si>
    <t>407 Rue Saint-Pierre</t>
  </si>
  <si>
    <t>514-225-0525</t>
  </si>
  <si>
    <t>Item</t>
  </si>
  <si>
    <t>72950 0520 RT0001</t>
  </si>
  <si>
    <t>QST NUMBER</t>
  </si>
  <si>
    <t>1224508553 TQ0001</t>
  </si>
  <si>
    <t>Unit Discount</t>
  </si>
  <si>
    <t xml:space="preserve">C2 Montréal </t>
  </si>
  <si>
    <t>460 Ste-Catherine Ouest</t>
  </si>
  <si>
    <t>Bureau 805</t>
  </si>
  <si>
    <t>H3B 1A7</t>
  </si>
  <si>
    <t>+1 514 380-8755 #1118</t>
  </si>
  <si>
    <t>351 Place Royale</t>
  </si>
  <si>
    <t>H2Y 2V2</t>
  </si>
  <si>
    <t>(514) 937-6555</t>
  </si>
  <si>
    <t>GST NUMBER</t>
  </si>
  <si>
    <t>Université de Montréal</t>
  </si>
  <si>
    <t>(514) 343-6111 poste 8829</t>
  </si>
  <si>
    <t>nadine.khairallah@umontreal.ca </t>
  </si>
  <si>
    <t>Bureau 490</t>
  </si>
  <si>
    <t>3744 Rue Jean-Brillant</t>
  </si>
  <si>
    <t>H3T 1P1</t>
  </si>
  <si>
    <t>Venice MTL</t>
  </si>
  <si>
    <t>440 St Francois Xavier St</t>
  </si>
  <si>
    <t>H2Y 2T3</t>
  </si>
  <si>
    <t>H3B 4W5</t>
  </si>
  <si>
    <t>Carthos Services LP</t>
  </si>
  <si>
    <t>1000 rue De La Gauchetière Ouest</t>
  </si>
  <si>
    <t>Bureau 2100</t>
  </si>
  <si>
    <t>711 Côte de la Place d'Armes</t>
  </si>
  <si>
    <t>H2Y 2X6</t>
  </si>
  <si>
    <t>cat@lebv.ca</t>
  </si>
  <si>
    <t>Le Bon Vivant</t>
  </si>
  <si>
    <t>H3J 1N9</t>
  </si>
  <si>
    <t>nkamel@shrinenet.org</t>
  </si>
  <si>
    <t>-</t>
  </si>
  <si>
    <t xml:space="preserve"> 2705 Rue Notre-Dame O</t>
  </si>
  <si>
    <t>Thursday's</t>
  </si>
  <si>
    <t>Bello Deli</t>
  </si>
  <si>
    <t>363 Place D`Youville</t>
  </si>
  <si>
    <t>H2Y 2B7</t>
  </si>
  <si>
    <t>Projet Immoblier Urbania 2C Inc.</t>
  </si>
  <si>
    <t>770 Boul le Corbusier</t>
  </si>
  <si>
    <t>Laval</t>
  </si>
  <si>
    <t>H7N 0A8</t>
  </si>
  <si>
    <t>lessard.stephane@urbania.info</t>
  </si>
  <si>
    <t>Kyo Bar Japonais</t>
  </si>
  <si>
    <t>Mandy's [Crescent]</t>
  </si>
  <si>
    <t>2067 Rue Crescent</t>
  </si>
  <si>
    <t>H3G 2C1</t>
  </si>
  <si>
    <t>9199-5779 Quebec Inc.</t>
  </si>
  <si>
    <t>Column1</t>
  </si>
  <si>
    <t>Mandy's [Saint Nicolas]</t>
  </si>
  <si>
    <t>425 Rue Saint Nicolas</t>
  </si>
  <si>
    <t>H2Y 2P4</t>
  </si>
  <si>
    <t>9342-6484 Quebec Inc.</t>
  </si>
  <si>
    <t>St. Mary's Hospital Foundation</t>
  </si>
  <si>
    <t>Erin Matheson</t>
  </si>
  <si>
    <t>3830 Avenue Lacombe #1510</t>
  </si>
  <si>
    <t>H3T 1M5</t>
  </si>
  <si>
    <t>Léa  Portugais Poirier</t>
  </si>
  <si>
    <t>3744 rue Jean-Brillant</t>
  </si>
  <si>
    <t>514-343-5916</t>
  </si>
  <si>
    <t>Léa.portugais-poirier@umontreal.ca</t>
  </si>
  <si>
    <t>Sandy Naami</t>
  </si>
  <si>
    <t>5790 rue Paré</t>
  </si>
  <si>
    <t>Mont-Royal</t>
  </si>
  <si>
    <t>H4P 2M2</t>
  </si>
  <si>
    <t>675 Boulevard Industriel</t>
  </si>
  <si>
    <t>H7L 4S3</t>
  </si>
  <si>
    <t>Devtek Aerospace</t>
  </si>
  <si>
    <t>Axxel Inc</t>
  </si>
  <si>
    <t>Immersive Productions</t>
  </si>
  <si>
    <t>Joannie Bergeron</t>
  </si>
  <si>
    <t>681 rue Saint Alfred</t>
  </si>
  <si>
    <t>H2R 1A2</t>
  </si>
  <si>
    <t>Marché Via</t>
  </si>
  <si>
    <t>Groupe LCK Inc.</t>
  </si>
  <si>
    <t>925 Place Van Hove</t>
  </si>
  <si>
    <t>St. Laurent</t>
  </si>
  <si>
    <t>H4M 2W6</t>
  </si>
  <si>
    <t>ivylam88@hotmail.com</t>
  </si>
  <si>
    <t>Le Playground Bar</t>
  </si>
  <si>
    <t>Foran Évènements inc.</t>
  </si>
  <si>
    <t>715 William</t>
  </si>
  <si>
    <t>App 415</t>
  </si>
  <si>
    <t>H3C0R2</t>
  </si>
  <si>
    <t>sebastien@forandevenements.com</t>
  </si>
  <si>
    <t>Sébastien Forand</t>
  </si>
  <si>
    <t>514-945-8845</t>
  </si>
  <si>
    <t>Let's Bond</t>
  </si>
  <si>
    <t>Dvernissage Revolution Musée des Beaux-arts</t>
  </si>
  <si>
    <t>erin.matheson.comtl@ssss.gouv.qc.ca</t>
  </si>
  <si>
    <t>Victoria Park - Health Club</t>
  </si>
  <si>
    <t>376 Victoria</t>
  </si>
  <si>
    <t>#300</t>
  </si>
  <si>
    <t>Westmount</t>
  </si>
  <si>
    <t>H3Z 1C3</t>
  </si>
  <si>
    <t>IDEA Communications</t>
  </si>
  <si>
    <t>108 Wellington Nord</t>
  </si>
  <si>
    <t>Bureau 201</t>
  </si>
  <si>
    <t>Sherbrooke</t>
  </si>
  <si>
    <t>J4H 1E5</t>
  </si>
  <si>
    <t>800 Place Victoria</t>
  </si>
  <si>
    <t>H4Z 1C3</t>
  </si>
  <si>
    <t>Montreal</t>
  </si>
  <si>
    <t>Qc</t>
  </si>
  <si>
    <t>Société en commandites services FMD</t>
  </si>
  <si>
    <t>Moetreal Inc</t>
  </si>
  <si>
    <t>5455 Avenue de Gaspé</t>
  </si>
  <si>
    <t>Suite 540</t>
  </si>
  <si>
    <t>H2T 3B3</t>
  </si>
  <si>
    <t>Budge Studios</t>
  </si>
  <si>
    <t>Melanie Murphy</t>
  </si>
  <si>
    <t>514-289-9537 (224)</t>
  </si>
  <si>
    <t>Bob Agence Inc.</t>
  </si>
  <si>
    <t>774 rue Saint-Paul Ouest</t>
  </si>
  <si>
    <t>H3C 1M4</t>
  </si>
  <si>
    <t>Column2</t>
  </si>
  <si>
    <t>Escape CDPQ</t>
  </si>
  <si>
    <t>3 Place Ville Marie</t>
  </si>
  <si>
    <t>Bureau 12350 Niveau L</t>
  </si>
  <si>
    <t>H3B 0E7</t>
  </si>
  <si>
    <t>MAKE ALL CHECKS PAYABLE TO 10095176 Canada inc</t>
  </si>
  <si>
    <t>Jean Jacques Levesque</t>
  </si>
  <si>
    <t>7250 Mile End</t>
  </si>
  <si>
    <t>7e étage (4063)</t>
  </si>
  <si>
    <t>Fasken</t>
  </si>
  <si>
    <t>800 rue Square-Victoria</t>
  </si>
  <si>
    <t>Bureau 3700</t>
  </si>
  <si>
    <t>TOTAL EVENTS</t>
  </si>
  <si>
    <t>2360, 23E Avenue</t>
  </si>
  <si>
    <t>Lachine</t>
  </si>
  <si>
    <t>H8T 0A3</t>
  </si>
  <si>
    <t>9302-8835 Quebec Inc. (Lobster Clam Jam)</t>
  </si>
  <si>
    <t>Lobster Clam Jam</t>
  </si>
  <si>
    <t>Alimentation Maison</t>
  </si>
  <si>
    <t>Chantal Bolduc</t>
  </si>
  <si>
    <t>2662 Beaubien Est</t>
  </si>
  <si>
    <t>H1Y 1G7</t>
  </si>
  <si>
    <t>Zeste Incentive</t>
  </si>
  <si>
    <t>360 rue Notre-Dame Ouest</t>
  </si>
  <si>
    <t>Bureau 104</t>
  </si>
  <si>
    <t>H2Y 1T9</t>
  </si>
  <si>
    <t>Mayra Lopez</t>
  </si>
  <si>
    <t>5530 St- Patrick Street</t>
  </si>
  <si>
    <t>Suite 2210</t>
  </si>
  <si>
    <t>H4E 1A8</t>
  </si>
  <si>
    <t>Pomerleau</t>
  </si>
  <si>
    <t>500 Rue Saint-Jacques</t>
  </si>
  <si>
    <t>Bureau 900</t>
  </si>
  <si>
    <t>H2Y 0A2</t>
  </si>
  <si>
    <t>Aldo Group</t>
  </si>
  <si>
    <t>2300 Rue Émile-Bélanger</t>
  </si>
  <si>
    <t>Saint-Laurent</t>
  </si>
  <si>
    <t>H4R 3J4</t>
  </si>
  <si>
    <t>9259-3987 QUÉBEC INC Tommy St Paul</t>
  </si>
  <si>
    <t>151 Rue Saint Paul Ouest</t>
  </si>
  <si>
    <t>H2Y 1Z5</t>
  </si>
  <si>
    <t>La Fondation du Startup de Montréal</t>
  </si>
  <si>
    <t>1361 avenue Greene</t>
  </si>
  <si>
    <t>H3Z 2A5</t>
  </si>
  <si>
    <t>Fred David</t>
  </si>
  <si>
    <t>103 blvd Marcel Laurin</t>
  </si>
  <si>
    <t>H4N 2M3</t>
  </si>
  <si>
    <t>Shriners Hospital for Chidlren - Canada</t>
  </si>
  <si>
    <t>1003 Boul. Decarie</t>
  </si>
  <si>
    <t>H4A 0A9</t>
  </si>
  <si>
    <t>SSENSE</t>
  </si>
  <si>
    <t>333 Chabanel Ouest</t>
  </si>
  <si>
    <t>suite 900</t>
  </si>
  <si>
    <t>H2N 2E7</t>
  </si>
  <si>
    <t>Jeux Spin et activations</t>
  </si>
  <si>
    <t>7994 17e avenue</t>
  </si>
  <si>
    <t>H1Z 3R3</t>
  </si>
  <si>
    <t>Association des constructeurs de routes et grands travaux du Québec</t>
  </si>
  <si>
    <t>435 Grande Allée Est</t>
  </si>
  <si>
    <t>Québec</t>
  </si>
  <si>
    <t>G1R 2J5</t>
  </si>
  <si>
    <t>Événements Blanc Events</t>
  </si>
  <si>
    <t>Leora Shammas</t>
  </si>
  <si>
    <t>4710 St-Ambroise</t>
  </si>
  <si>
    <t>Suite 104</t>
  </si>
  <si>
    <t>H4C 2C7</t>
  </si>
  <si>
    <t>Restaurant William Gray inc.</t>
  </si>
  <si>
    <t>426 Place Jacques-Cartier</t>
  </si>
  <si>
    <t>H2B3Y3</t>
  </si>
  <si>
    <t>10621323 Can Inc. (Café DAX)</t>
  </si>
  <si>
    <t>1461 Ave. Van Horne</t>
  </si>
  <si>
    <t>H2V 1L3</t>
  </si>
  <si>
    <t>Musée Des Beaux Arts</t>
  </si>
  <si>
    <t>1380 Rue Sherbrooke O</t>
  </si>
  <si>
    <t>H3G 1J5</t>
  </si>
  <si>
    <t>Boutique MelanieXVictoria</t>
  </si>
  <si>
    <t>578 ave Victoria</t>
  </si>
  <si>
    <t>St-Lambert</t>
  </si>
  <si>
    <t>J4P 2J5</t>
  </si>
  <si>
    <t>Nevada Grillo</t>
  </si>
  <si>
    <t>447 Ave Marier</t>
  </si>
  <si>
    <t>Vaudreuil-Dorion</t>
  </si>
  <si>
    <t>J7V 0R4</t>
  </si>
  <si>
    <t>Robert Alexis</t>
  </si>
  <si>
    <t>3693 Rue Wellington</t>
  </si>
  <si>
    <t>Verdun</t>
  </si>
  <si>
    <t>H4G 1V1</t>
  </si>
  <si>
    <t>GROUPE JNC 1944 inc.</t>
  </si>
  <si>
    <t>9394 Boulevard du Golf</t>
  </si>
  <si>
    <t>Anjou</t>
  </si>
  <si>
    <t>H1J 3A1</t>
  </si>
  <si>
    <t>Centre Oasis Surf</t>
  </si>
  <si>
    <t>9520 Boul. Leduc</t>
  </si>
  <si>
    <t>Suite 01</t>
  </si>
  <si>
    <t>Brissard</t>
  </si>
  <si>
    <t>J4Y 0B3</t>
  </si>
  <si>
    <t>Investissement Quebec</t>
  </si>
  <si>
    <t>Sandra Mamodhoussen</t>
  </si>
  <si>
    <t>600 de La Gauchetieère Ouest</t>
  </si>
  <si>
    <t>Bureau 1500</t>
  </si>
  <si>
    <t>H3B 4L8</t>
  </si>
  <si>
    <t>Thara Communications</t>
  </si>
  <si>
    <t>372 rue Sainte-Catherine O</t>
  </si>
  <si>
    <t>Bureau 222</t>
  </si>
  <si>
    <t>H3B 1A2</t>
  </si>
  <si>
    <t>La Petite Touch</t>
  </si>
  <si>
    <t>1700 Avé Letourneux</t>
  </si>
  <si>
    <t>Marie-Pierre Lafortune</t>
  </si>
  <si>
    <t>H1V 2M7</t>
  </si>
  <si>
    <t>info@lapop.ca</t>
  </si>
  <si>
    <t>436 Rue Saint-François-Xavier</t>
  </si>
  <si>
    <t>Montreal, QC</t>
  </si>
  <si>
    <t>Glace des Arts</t>
  </si>
  <si>
    <t>1685 rue Clark</t>
  </si>
  <si>
    <t>H2X 2R4</t>
  </si>
  <si>
    <t>Eido Montreal</t>
  </si>
  <si>
    <t>400 de Maisonneuve Ouest</t>
  </si>
  <si>
    <t>5e étage</t>
  </si>
  <si>
    <t>H3A 1L4</t>
  </si>
  <si>
    <t>Cirque Éloize</t>
  </si>
  <si>
    <t>417 rue Berri</t>
  </si>
  <si>
    <t>H2Y 3E1</t>
  </si>
  <si>
    <t>Diperie</t>
  </si>
  <si>
    <t>1224 Mont Royal East</t>
  </si>
  <si>
    <t>H2J 1Y2</t>
  </si>
  <si>
    <t>Julia Garcia</t>
  </si>
  <si>
    <t>1361-2 Avenue Greene</t>
  </si>
  <si>
    <t>H3Z 2E5</t>
  </si>
  <si>
    <t>La fondation du Startup de Montréal</t>
  </si>
  <si>
    <t>Quote</t>
  </si>
  <si>
    <t>dsad</t>
  </si>
  <si>
    <t>1</t>
  </si>
  <si>
    <t/>
  </si>
  <si>
    <t>Lovpop</t>
  </si>
  <si>
    <t>Fun</t>
  </si>
  <si>
    <t>Boozipop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</si>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</sst>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;0;;@"/>
    <numFmt numFmtId="166" formatCode="[&lt;=9999999]###\-####;###\-###\-####"/>
    <numFmt numFmtId="167" formatCode="0.000%"/>
  </numFmts>
  <fonts count="22" x14ac:knownFonts="1">
    <font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3"/>
      <name val="Arial"/>
      <family val="2"/>
    </font>
    <font>
      <sz val="8"/>
      <name val="Calibri"/>
      <family val="2"/>
      <scheme val="minor"/>
    </font>
    <font>
      <sz val="11"/>
      <color theme="3"/>
      <name val="Arial"/>
    </font>
    <font>
      <b/>
      <sz val="12"/>
      <color theme="3"/>
      <name val="Calibri"/>
      <family val="2"/>
      <scheme val="major"/>
    </font>
    <font>
      <sz val="12"/>
      <color theme="3"/>
      <name val="Calibri"/>
      <family val="2"/>
      <scheme val="maj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499984740745262"/>
      <name val="Calibri"/>
      <family val="2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Protection="0">
      <alignment horizontal="left" wrapText="1" indent="2"/>
    </xf>
    <xf numFmtId="0" fontId="10" fillId="0" borderId="0" applyNumberFormat="0" applyFill="0" applyBorder="0" applyProtection="0">
      <alignment horizontal="left" vertical="top" wrapText="1" indent="2"/>
    </xf>
    <xf numFmtId="9" fontId="3" fillId="0" borderId="0" applyFill="0" applyBorder="0" applyProtection="0">
      <alignment horizontal="right" vertical="center" indent="1"/>
    </xf>
    <xf numFmtId="0" fontId="9" fillId="0" borderId="0" applyNumberFormat="0" applyFill="0" applyBorder="0" applyAlignment="0" applyProtection="0">
      <alignment vertical="center" wrapText="1"/>
    </xf>
    <xf numFmtId="2" fontId="6" fillId="0" borderId="0" applyFill="0" applyBorder="0" applyProtection="0">
      <alignment horizontal="left"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4" fontId="9" fillId="0" borderId="0" applyFont="0" applyFill="0" applyBorder="0" applyProtection="0">
      <alignment horizontal="right" vertical="center"/>
    </xf>
    <xf numFmtId="164" fontId="3" fillId="0" borderId="0" applyFill="0" applyBorder="0" applyProtection="0">
      <alignment horizontal="right" vertical="center" indent="1"/>
    </xf>
    <xf numFmtId="0" fontId="9" fillId="0" borderId="0" applyNumberFormat="0" applyFill="0" applyProtection="0">
      <alignment horizontal="right" vertical="top" indent="2"/>
    </xf>
    <xf numFmtId="0" fontId="9" fillId="0" borderId="0" applyNumberFormat="0" applyFill="0" applyBorder="0" applyProtection="0">
      <alignment horizontal="right" indent="2"/>
    </xf>
    <xf numFmtId="0" fontId="9" fillId="2" borderId="2" applyNumberFormat="0" applyFont="0" applyAlignment="0" applyProtection="0"/>
    <xf numFmtId="0" fontId="8" fillId="0" borderId="3" applyNumberFormat="0" applyFill="0" applyAlignment="0" applyProtection="0"/>
    <xf numFmtId="0" fontId="9" fillId="0" borderId="1" applyNumberFormat="0" applyFont="0" applyFill="0" applyAlignment="0">
      <alignment vertical="center"/>
    </xf>
    <xf numFmtId="14" fontId="9" fillId="0" borderId="0" applyFont="0" applyFill="0" applyBorder="0" applyAlignment="0" applyProtection="0">
      <alignment horizontal="left" vertical="center"/>
    </xf>
    <xf numFmtId="1" fontId="9" fillId="0" borderId="0" applyFont="0" applyFill="0" applyBorder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/>
    <xf numFmtId="165" fontId="7" fillId="0" borderId="0" applyNumberFormat="0">
      <alignment horizontal="left" vertical="top" wrapText="1"/>
    </xf>
    <xf numFmtId="0" fontId="7" fillId="0" borderId="0" applyNumberFormat="0" applyFill="0" applyBorder="0">
      <alignment horizontal="right" vertical="center" wrapText="1"/>
    </xf>
    <xf numFmtId="0" fontId="9" fillId="0" borderId="0" applyNumberFormat="0" applyFont="0" applyFill="0" applyBorder="0">
      <alignment horizontal="left" vertical="center" wrapText="1"/>
    </xf>
    <xf numFmtId="0" fontId="11" fillId="0" borderId="0" applyNumberFormat="0" applyFill="0" applyBorder="0">
      <alignment horizontal="center" vertical="center" wrapText="1"/>
    </xf>
  </cellStyleXfs>
  <cellXfs count="56">
    <xf numFmtId="0" fontId="0" fillId="0" borderId="0" xfId="0">
      <alignment horizontal="left" vertical="center" wrapText="1"/>
    </xf>
    <xf numFmtId="0" fontId="5" fillId="0" borderId="0" xfId="0" applyFont="1" applyProtection="1">
      <alignment horizontal="left" vertical="center" wrapText="1"/>
    </xf>
    <xf numFmtId="0" fontId="0" fillId="0" borderId="0" xfId="0">
      <alignment horizontal="left" vertical="center" wrapText="1"/>
    </xf>
    <xf numFmtId="2" fontId="6" fillId="0" borderId="0" xfId="6">
      <alignment horizontal="left" vertical="center"/>
    </xf>
    <xf numFmtId="0" fontId="0" fillId="0" borderId="0" xfId="0">
      <alignment horizontal="left" vertical="center" wrapText="1"/>
    </xf>
    <xf numFmtId="0" fontId="11" fillId="0" borderId="0" xfId="23" quotePrefix="1">
      <alignment horizontal="center" vertical="center" wrapText="1"/>
    </xf>
    <xf numFmtId="0" fontId="11" fillId="0" borderId="0" xfId="23" applyFill="1">
      <alignment horizontal="center" vertical="center" wrapText="1"/>
    </xf>
    <xf numFmtId="0" fontId="0" fillId="0" borderId="0" xfId="0" applyFill="1">
      <alignment horizontal="left" vertical="center" wrapText="1"/>
    </xf>
    <xf numFmtId="0" fontId="1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vertical="center"/>
    </xf>
    <xf numFmtId="0" fontId="14" fillId="0" borderId="0" xfId="1" applyFont="1" applyFill="1" applyBorder="1" applyAlignment="1" applyProtection="1">
      <alignment vertical="center" wrapText="1"/>
    </xf>
    <xf numFmtId="166" fontId="14" fillId="0" borderId="0" xfId="18" applyFont="1" applyFill="1" applyBorder="1" applyAlignment="1" applyProtection="1">
      <alignment vertical="center"/>
    </xf>
    <xf numFmtId="0" fontId="14" fillId="0" borderId="0" xfId="0" applyFont="1" applyAlignment="1">
      <alignment vertical="center" wrapText="1"/>
    </xf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4" fillId="0" borderId="0" xfId="0" applyFont="1" applyAlignment="1">
      <alignment vertical="center"/>
    </xf>
    <xf numFmtId="166" fontId="12" fillId="0" borderId="0" xfId="18" applyFont="1" applyAlignment="1">
      <alignment vertical="center" wrapText="1"/>
    </xf>
    <xf numFmtId="166" fontId="14" fillId="0" borderId="0" xfId="18" applyFont="1" applyAlignment="1">
      <alignment vertical="center" wrapText="1"/>
    </xf>
    <xf numFmtId="2" fontId="15" fillId="0" borderId="0" xfId="6" applyFont="1" applyAlignment="1">
      <alignment vertical="center"/>
    </xf>
    <xf numFmtId="2" fontId="15" fillId="0" borderId="1" xfId="6" applyFont="1" applyBorder="1" applyAlignment="1">
      <alignment vertical="center"/>
    </xf>
    <xf numFmtId="0" fontId="16" fillId="0" borderId="0" xfId="2" applyFont="1">
      <alignment horizontal="left" wrapText="1" indent="2"/>
    </xf>
    <xf numFmtId="0" fontId="17" fillId="0" borderId="0" xfId="12" applyFont="1" applyAlignment="1">
      <alignment horizontal="right"/>
    </xf>
    <xf numFmtId="166" fontId="16" fillId="0" borderId="0" xfId="18" applyFont="1" applyAlignment="1">
      <alignment horizontal="left" wrapText="1" indent="2"/>
    </xf>
    <xf numFmtId="0" fontId="17" fillId="0" borderId="0" xfId="0" applyFont="1">
      <alignment horizontal="left" vertical="center" wrapText="1"/>
    </xf>
    <xf numFmtId="0" fontId="16" fillId="0" borderId="0" xfId="3" applyFont="1" applyAlignment="1">
      <alignment horizontal="left" vertical="center" wrapText="1" indent="2"/>
    </xf>
    <xf numFmtId="0" fontId="17" fillId="0" borderId="0" xfId="11" applyFont="1" applyAlignment="1">
      <alignment horizontal="right" vertical="center"/>
    </xf>
    <xf numFmtId="0" fontId="17" fillId="0" borderId="0" xfId="11" applyFont="1" applyAlignment="1">
      <alignment horizontal="right" vertical="top"/>
    </xf>
    <xf numFmtId="0" fontId="16" fillId="0" borderId="0" xfId="3" applyFont="1">
      <alignment horizontal="left" vertical="top" wrapText="1" indent="2"/>
    </xf>
    <xf numFmtId="0" fontId="17" fillId="0" borderId="0" xfId="11" applyFont="1">
      <alignment horizontal="right" vertical="top" indent="2"/>
    </xf>
    <xf numFmtId="165" fontId="18" fillId="0" borderId="0" xfId="20" applyNumberFormat="1" applyFont="1">
      <alignment horizontal="left" vertical="top" wrapText="1"/>
    </xf>
    <xf numFmtId="49" fontId="18" fillId="0" borderId="0" xfId="20" applyNumberFormat="1" applyFont="1">
      <alignment horizontal="left" vertical="top" wrapText="1"/>
    </xf>
    <xf numFmtId="14" fontId="18" fillId="0" borderId="0" xfId="20" applyNumberFormat="1" applyFont="1">
      <alignment horizontal="left" vertical="top" wrapText="1"/>
    </xf>
    <xf numFmtId="0" fontId="19" fillId="0" borderId="0" xfId="0" applyFont="1" applyProtection="1">
      <alignment horizontal="left" vertical="center" wrapText="1"/>
    </xf>
    <xf numFmtId="0" fontId="20" fillId="0" borderId="0" xfId="0" applyFont="1" applyAlignment="1" applyProtection="1">
      <alignment horizontal="left" vertical="top"/>
    </xf>
    <xf numFmtId="0" fontId="17" fillId="0" borderId="0" xfId="22" applyFont="1">
      <alignment horizontal="left" vertical="center" wrapText="1"/>
    </xf>
    <xf numFmtId="0" fontId="18" fillId="0" borderId="0" xfId="21" applyFont="1">
      <alignment horizontal="right" vertical="center" wrapText="1"/>
    </xf>
    <xf numFmtId="14" fontId="17" fillId="0" borderId="0" xfId="16" applyFont="1" applyAlignment="1">
      <alignment horizontal="left" vertical="center" wrapText="1"/>
    </xf>
    <xf numFmtId="1" fontId="17" fillId="0" borderId="0" xfId="17" applyFont="1" applyFill="1" applyBorder="1">
      <alignment vertical="center"/>
    </xf>
    <xf numFmtId="164" fontId="17" fillId="0" borderId="0" xfId="9" applyFont="1" applyFill="1" applyBorder="1">
      <alignment horizontal="right" vertical="center"/>
    </xf>
    <xf numFmtId="164" fontId="17" fillId="0" borderId="0" xfId="10" applyFont="1" applyFill="1" applyBorder="1">
      <alignment horizontal="right" vertical="center" indent="1"/>
    </xf>
    <xf numFmtId="0" fontId="21" fillId="0" borderId="3" xfId="14" applyFont="1" applyFill="1" applyAlignment="1" applyProtection="1">
      <alignment horizontal="right" vertical="center"/>
    </xf>
    <xf numFmtId="164" fontId="2" fillId="0" borderId="3" xfId="10" applyFont="1" applyFill="1" applyBorder="1" applyAlignment="1" applyProtection="1">
      <alignment vertical="center"/>
    </xf>
    <xf numFmtId="9" fontId="2" fillId="0" borderId="3" xfId="4" applyFont="1" applyFill="1" applyBorder="1" applyAlignment="1" applyProtection="1">
      <alignment vertical="center"/>
    </xf>
    <xf numFmtId="167" fontId="2" fillId="0" borderId="3" xfId="4" applyNumberFormat="1" applyFont="1" applyFill="1" applyBorder="1" applyAlignment="1" applyProtection="1">
      <alignment vertical="center"/>
    </xf>
    <xf numFmtId="164" fontId="2" fillId="0" borderId="3" xfId="9" applyNumberFormat="1" applyFont="1" applyFill="1" applyBorder="1" applyAlignment="1" applyProtection="1">
      <alignment vertical="center"/>
    </xf>
    <xf numFmtId="164" fontId="2" fillId="0" borderId="3" xfId="10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 indent="1"/>
    </xf>
    <xf numFmtId="164" fontId="1" fillId="0" borderId="3" xfId="10" applyNumberFormat="1" applyFont="1" applyFill="1" applyBorder="1" applyAlignment="1" applyProtection="1">
      <alignment vertical="center"/>
    </xf>
    <xf numFmtId="0" fontId="17" fillId="0" borderId="0" xfId="19" applyFont="1"/>
    <xf numFmtId="0" fontId="9" fillId="0" borderId="0" xfId="1" applyBorder="1" applyAlignment="1">
      <alignment horizontal="left" wrapText="1" indent="2"/>
    </xf>
    <xf numFmtId="0" fontId="17" fillId="0" borderId="1" xfId="1" applyFont="1" applyBorder="1" applyAlignment="1">
      <alignment horizontal="left" wrapText="1" indent="2"/>
    </xf>
    <xf numFmtId="0" fontId="17" fillId="0" borderId="0" xfId="1" applyFont="1" applyBorder="1" applyAlignment="1">
      <alignment horizontal="left" wrapText="1" indent="2"/>
    </xf>
    <xf numFmtId="0" fontId="17" fillId="0" borderId="0" xfId="11" applyFont="1">
      <alignment horizontal="right" vertical="top" indent="2"/>
    </xf>
    <xf numFmtId="166" fontId="18" fillId="0" borderId="0" xfId="18" applyFont="1" applyAlignment="1">
      <alignment horizontal="left" vertical="top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/>
    <cellStyle name="Normal" xfId="0" builtinId="0" customBuiltin="1"/>
    <cellStyle name="Note" xfId="13" builtinId="10" customBuiltin="1"/>
    <cellStyle name="Percent" xfId="4" builtinId="5" customBuiltin="1"/>
    <cellStyle name="Phone" xfId="18"/>
    <cellStyle name="Quantity" xfId="17"/>
    <cellStyle name="Right Border" xfId="15"/>
    <cellStyle name="Table details left aligned" xfId="22"/>
    <cellStyle name="Table Heading right alignment" xfId="21"/>
    <cellStyle name="Title" xfId="6" builtinId="15" customBuiltin="1"/>
    <cellStyle name="Total" xfId="14" builtinId="25" customBuiltin="1"/>
    <cellStyle name="znavigation cell" xfId="23"/>
  </cellStyles>
  <dxfs count="28"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1" defaultTableStyle="Commercial Invoice" defaultPivotStyle="PivotStyleLight16">
    <tableStyle name="Commercial Invoice" pivot="0" count="5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drawings/_rels/drawing1.xml.rels><?xml version="1.0" encoding="UTF-8" standalone="no"?>
<Relationships xmlns="http://schemas.openxmlformats.org/package/2006/relationships">
<Relationship Id="rId1" Target="#Customers!A1" Type="http://schemas.openxmlformats.org/officeDocument/2006/relationships/hyperlink"/>
<Relationship Id="rId2" Target="../media/image1.png" Type="http://schemas.openxmlformats.org/officeDocument/2006/relationships/image"/>
</Relationships>

</file>

<file path=xl/drawings/_rels/drawing2.xml.rels><?xml version="1.0" encoding="UTF-8" standalone="no"?>
<Relationships xmlns="http://schemas.openxmlformats.org/package/2006/relationships">
<Relationship Id="rId1" Target="#'Commercial%20Invoice'!A1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28572</xdr:colOff>
      <xdr:row>0</xdr:row>
      <xdr:rowOff>161926</xdr:rowOff>
    </xdr:from>
    <xdr:to>
      <xdr:col>9</xdr:col>
      <xdr:colOff>1464180</xdr:colOff>
      <xdr:row>0</xdr:row>
      <xdr:rowOff>571500</xdr:rowOff>
    </xdr:to>
    <xdr:sp macro="" textlink="">
      <xdr:nvSpPr>
        <xdr:cNvPr id="3" name="Arrow: Pentagon 2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74092F0A-1B54-4027-B0EC-248D38E21E12}"/>
            </a:ext>
          </a:extLst>
        </xdr:cNvPr>
        <xdr:cNvSpPr/>
      </xdr:nvSpPr>
      <xdr:spPr>
        <a:xfrm>
          <a:off x="9658347" y="161926"/>
          <a:ext cx="1435608" cy="409574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1472342</xdr:colOff>
      <xdr:row>2</xdr:row>
      <xdr:rowOff>622300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0"/>
          <a:ext cx="2666142" cy="165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66673</xdr:rowOff>
    </xdr:from>
    <xdr:to>
      <xdr:col>12</xdr:col>
      <xdr:colOff>1464183</xdr:colOff>
      <xdr:row>0</xdr:row>
      <xdr:rowOff>478153</xdr:rowOff>
    </xdr:to>
    <xdr:sp macro="" textlink="">
      <xdr:nvSpPr>
        <xdr:cNvPr id="2" name="Arrow: Pentagon 1" descr="Select to navigate to Commercial Invoice worksheet">
          <a:hlinkClick xmlns:r="http://schemas.openxmlformats.org/officeDocument/2006/relationships" r:id="rId1" tooltip="Select to navigate to Commercial Invoice worksheet"/>
          <a:extLst>
            <a:ext uri="{FF2B5EF4-FFF2-40B4-BE49-F238E27FC236}">
              <a16:creationId xmlns:a16="http://schemas.microsoft.com/office/drawing/2014/main" id="{A369B219-35C8-4A3B-AB52-F207ECE6F82D}"/>
            </a:ext>
          </a:extLst>
        </xdr:cNvPr>
        <xdr:cNvSpPr/>
      </xdr:nvSpPr>
      <xdr:spPr>
        <a:xfrm flipH="1">
          <a:off x="14478000" y="66673"/>
          <a:ext cx="1435608" cy="41148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Commercial</a:t>
          </a:r>
          <a:r>
            <a:rPr lang="en-US" sz="1100" b="0" baseline="0">
              <a:solidFill>
                <a:schemeClr val="bg1"/>
              </a:solidFill>
            </a:rPr>
            <a:t> Invoice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8:H14" headerRowDxfId="22" dataDxfId="21" totalsRowDxfId="20">
  <autoFilter ref="B8:H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name="Date" totalsRowLabel="Total" dataDxfId="19" dataCellStyle="Date"/>
    <tableColumn id="1" name="Item" dataDxfId="18" dataCellStyle="Table details left aligned"/>
    <tableColumn id="2" name="Description" dataDxfId="17" dataCellStyle="Table details left aligned"/>
    <tableColumn id="3" name="Qty" dataDxfId="16" dataCellStyle="Quantity"/>
    <tableColumn id="4" name="Unit Price" dataDxfId="15">
      <calculatedColumnFormula>3</calculatedColumnFormula>
    </tableColumn>
    <tableColumn id="5" name="Unit Discount" dataDxfId="14"/>
    <tableColumn id="6" name="Total" dataDxfId="13">
      <calculatedColumnFormula>(InvoiceItems[[#This Row],[Unit Price]]-InvoiceItems[[#This Row],[Unit Discount]])*InvoiceItems[[#This Row],[Qty]]</calculatedColumnFormula>
    </tableColumn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M68" dataDxfId="12" headerRowCellStyle="Normal">
  <autoFilter ref="B2:M68"/>
  <sortState ref="B3:K7">
    <sortCondition ref="B2:B7"/>
  </sortState>
  <tableColumns count="12">
    <tableColumn id="2" name="Company Name" dataDxfId="11"/>
    <tableColumn id="3" name="Contact Name" dataDxfId="10"/>
    <tableColumn id="4" name="Address" dataDxfId="9"/>
    <tableColumn id="1" name="Address 2" dataDxfId="8"/>
    <tableColumn id="5" name="City" dataDxfId="7"/>
    <tableColumn id="6" name="State/Province" dataDxfId="6"/>
    <tableColumn id="7" name="ZIP Code" dataDxfId="5"/>
    <tableColumn id="8" name="Phone" dataDxfId="4" dataCellStyle="Phone"/>
    <tableColumn id="10" name="Email" dataDxfId="3"/>
    <tableColumn id="11" name="Fax" dataDxfId="2" dataCellStyle="Phone"/>
    <tableColumn id="9" name="Column1" dataDxfId="1"/>
    <tableColumn id="12" name="Column2" dataDxfId="0"/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, Email, &amp; Fax number in this table"/>
    </ext>
  </extLst>
</table>
</file>

<file path=xl/theme/theme1.xml><?xml version="1.0" encoding="utf-8"?>
<a:theme xmlns:a="http://schemas.openxmlformats.org/drawingml/2006/main" name="Office Theme">
  <a:themeElements>
    <a:clrScheme name="Commerical Invoice">
      <a:dk1>
        <a:sysClr val="windowText" lastClr="000000"/>
      </a:dk1>
      <a:lt1>
        <a:sysClr val="window" lastClr="FFFFFF"/>
      </a:lt1>
      <a:dk2>
        <a:srgbClr val="735223"/>
      </a:dk2>
      <a:lt2>
        <a:srgbClr val="F0F0F0"/>
      </a:lt2>
      <a:accent1>
        <a:srgbClr val="ACD175"/>
      </a:accent1>
      <a:accent2>
        <a:srgbClr val="CC9D59"/>
      </a:accent2>
      <a:accent3>
        <a:srgbClr val="32A0FF"/>
      </a:accent3>
      <a:accent4>
        <a:srgbClr val="9B9B9B"/>
      </a:accent4>
      <a:accent5>
        <a:srgbClr val="F01414"/>
      </a:accent5>
      <a:accent6>
        <a:srgbClr val="C300DC"/>
      </a:accent6>
      <a:hlink>
        <a:srgbClr val="32A0FF"/>
      </a:hlink>
      <a:folHlink>
        <a:srgbClr val="C300DC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mailto:info@lapop.ca" TargetMode="External" Type="http://schemas.openxmlformats.org/officeDocument/2006/relationships/hyperlink"/>
<Relationship Id="rId2" Target="../printerSettings/printerSettings1.bin" Type="http://schemas.openxmlformats.org/officeDocument/2006/relationships/printerSettings"/>
<Relationship Id="rId3" Target="../drawings/drawing1.xml" Type="http://schemas.openxmlformats.org/officeDocument/2006/relationships/drawing"/>
<Relationship Id="rId4" Target="../tables/table1.xml" Type="http://schemas.openxmlformats.org/officeDocument/2006/relationships/table"/>
</Relationships>

</file>

<file path=xl/worksheets/_rels/sheet2.xml.rels><?xml version="1.0" encoding="UTF-8" standalone="no"?>
<Relationships xmlns="http://schemas.openxmlformats.org/package/2006/relationships">
<Relationship Id="rId1" Target="mailto:janine@contoso.com" TargetMode="External" Type="http://schemas.openxmlformats.org/officeDocument/2006/relationships/hyperlink"/>
<Relationship Id="rId10" Target="mailto:sebastien@forandevenements.com" TargetMode="External" Type="http://schemas.openxmlformats.org/officeDocument/2006/relationships/hyperlink"/>
<Relationship Id="rId11" Target="../printerSettings/printerSettings2.bin" Type="http://schemas.openxmlformats.org/officeDocument/2006/relationships/printerSettings"/>
<Relationship Id="rId12" Target="../drawings/drawing2.xml" Type="http://schemas.openxmlformats.org/officeDocument/2006/relationships/drawing"/>
<Relationship Id="rId13" Target="../tables/table2.xml" Type="http://schemas.openxmlformats.org/officeDocument/2006/relationships/table"/>
<Relationship Id="rId2" Target="https://www.facebook.com/seasaltceviche/" TargetMode="External" Type="http://schemas.openxmlformats.org/officeDocument/2006/relationships/hyperlink"/>
<Relationship Id="rId3" Target="mailto:nadine.khairallah@umontreal.ca" TargetMode="External" Type="http://schemas.openxmlformats.org/officeDocument/2006/relationships/hyperlink"/>
<Relationship Id="rId4" Target="mailto:cat@lebv.ca" TargetMode="External" Type="http://schemas.openxmlformats.org/officeDocument/2006/relationships/hyperlink"/>
<Relationship Id="rId5" Target="mailto:nkamel@shrinenet.org" TargetMode="External" Type="http://schemas.openxmlformats.org/officeDocument/2006/relationships/hyperlink"/>
<Relationship Id="rId6" Target="mailto:lessard.stephane@urbania.info" TargetMode="External" Type="http://schemas.openxmlformats.org/officeDocument/2006/relationships/hyperlink"/>
<Relationship Id="rId7" Target="mailto:erin.matheson.comtl@ssss.gouv.qc.ca" TargetMode="External" Type="http://schemas.openxmlformats.org/officeDocument/2006/relationships/hyperlink"/>
<Relationship Id="rId8" Target="mailto:L&#233;a.portugais-poirier@umontreal.ca" TargetMode="External" Type="http://schemas.openxmlformats.org/officeDocument/2006/relationships/hyperlink"/>
<Relationship Id="rId9" Target="mailto:ivylam88@hot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249977111117893"/>
    <pageSetUpPr autoPageBreaks="0" fitToPage="1"/>
  </sheetPr>
  <dimension ref="A1:J22"/>
  <sheetViews>
    <sheetView showGridLines="0" tabSelected="1" zoomScale="94" workbookViewId="0">
      <selection activeCell="G10" sqref="G10"/>
    </sheetView>
  </sheetViews>
  <sheetFormatPr baseColWidth="10" defaultColWidth="9.33203125" defaultRowHeight="30" customHeight="1" x14ac:dyDescent="0.2"/>
  <cols>
    <col min="1" max="1" customWidth="true" width="2.6640625" collapsed="true"/>
    <col min="2" max="2" customWidth="true" style="1" width="15.6640625" collapsed="true"/>
    <col min="3" max="3" customWidth="true" style="1" width="25.6640625" collapsed="true"/>
    <col min="4" max="4" customWidth="true" style="1" width="27.1640625" collapsed="true"/>
    <col min="5" max="5" customWidth="true" style="1" width="15.6640625" collapsed="true"/>
    <col min="6" max="7" customWidth="true" style="1" width="18.83203125" collapsed="true"/>
    <col min="8" max="8" customWidth="true" style="1" width="17.0" collapsed="true"/>
    <col min="9" max="9" customWidth="true" width="2.6640625" collapsed="true"/>
    <col min="10" max="10" customWidth="true" width="22.6640625" collapsed="true"/>
  </cols>
  <sheetData>
    <row r="1" spans="1:10" ht="60" customHeight="1" x14ac:dyDescent="0.2">
      <c r="A1" s="4"/>
      <c r="B1" s="20" t="s">
        <v>33</v>
      </c>
      <c r="C1" s="21"/>
      <c r="D1" s="22" t="s">
        <v>274</v>
      </c>
      <c r="E1" s="23" t="s">
        <v>22</v>
      </c>
      <c r="F1" s="24" t="s">
        <v>32</v>
      </c>
      <c r="G1" s="51" t="s">
        <v>273</v>
      </c>
      <c r="H1" s="52"/>
      <c r="I1" s="25"/>
      <c r="J1" s="6" t="s">
        <v>15</v>
      </c>
    </row>
    <row r="2" spans="1:10" ht="21" customHeight="1" x14ac:dyDescent="0.2">
      <c r="B2" s="20"/>
      <c r="C2" s="21"/>
      <c r="D2" s="26" t="s">
        <v>275</v>
      </c>
      <c r="E2" s="27" t="s">
        <v>61</v>
      </c>
      <c r="F2" s="28" t="s">
        <v>49</v>
      </c>
      <c r="G2" s="53"/>
      <c r="H2" s="52"/>
      <c r="I2" s="25"/>
    </row>
    <row r="3" spans="1:10" s="4" customFormat="1" ht="55" customHeight="1" x14ac:dyDescent="0.2">
      <c r="B3" s="20"/>
      <c r="C3" s="21"/>
      <c r="D3" s="29"/>
      <c r="E3" s="28" t="s">
        <v>50</v>
      </c>
      <c r="F3" s="28" t="s">
        <v>51</v>
      </c>
      <c r="G3" s="53"/>
      <c r="H3" s="52"/>
      <c r="I3" s="25"/>
    </row>
    <row r="4" spans="1:10" ht="30" customHeight="1" x14ac:dyDescent="0.2">
      <c r="B4" s="30" t="s">
        <v>0</v>
      </c>
      <c r="C4" s="31" t="s">
        <v>214</v>
      </c>
      <c r="D4" s="30" t="s">
        <v>1</v>
      </c>
      <c r="E4" s="55">
        <f>IFERROR(VLOOKUP(BillName,CustomerList[],8,FALSE),"")</f>
        <v>0</v>
      </c>
      <c r="F4" s="55"/>
      <c r="G4" s="30" t="s">
        <v>2</v>
      </c>
      <c r="H4" s="32" t="s">
        <v>293</v>
      </c>
      <c r="I4" s="25"/>
    </row>
    <row r="5" spans="1:10" ht="30" customHeight="1" x14ac:dyDescent="0.2">
      <c r="B5" s="54" t="s">
        <v>3</v>
      </c>
      <c r="C5" s="31" t="str">
        <f>IFERROR(VLOOKUP(BillName,CustomerList[],3,FALSE),"")</f>
        <v>333 Chabanel Ouest</v>
      </c>
      <c r="D5" s="30" t="s">
        <v>4</v>
      </c>
      <c r="E5" s="55">
        <f>IFERROR(VLOOKUP(BillName,CustomerList[],10,FALSE),"")</f>
        <v>0</v>
      </c>
      <c r="F5" s="55"/>
      <c r="G5" s="30" t="s">
        <v>5</v>
      </c>
      <c r="H5" s="33">
        <f ca="1">TODAY()</f>
        <v>43665</v>
      </c>
      <c r="I5" s="25"/>
    </row>
    <row r="6" spans="1:10" ht="30" customHeight="1" x14ac:dyDescent="0.2">
      <c r="B6" s="54"/>
      <c r="C6" s="31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900</v>
      </c>
      <c r="D6" s="30" t="s">
        <v>6</v>
      </c>
      <c r="E6" s="55">
        <f>IFERROR(VLOOKUP(BillName,CustomerList[],9,FALSE),"")</f>
        <v>0</v>
      </c>
      <c r="F6" s="55"/>
      <c r="G6" s="30"/>
      <c r="H6" s="55">
        <f>IFERROR(VLOOKUP(BillName,CustomerList[],11,FALSE),"")</f>
        <v>0</v>
      </c>
      <c r="I6" s="55"/>
    </row>
    <row r="7" spans="1:10" ht="30" customHeight="1" x14ac:dyDescent="0.2">
      <c r="B7" s="54"/>
      <c r="C7" s="31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Montreal, QC H2N 2E7</v>
      </c>
      <c r="D7" s="34"/>
      <c r="E7" s="34"/>
      <c r="F7" s="35"/>
      <c r="G7" s="30"/>
      <c r="H7" s="34"/>
      <c r="I7" s="25"/>
    </row>
    <row r="8" spans="1:10" ht="30" customHeight="1" x14ac:dyDescent="0.2">
      <c r="B8" s="36" t="s">
        <v>7</v>
      </c>
      <c r="C8" s="36" t="s">
        <v>48</v>
      </c>
      <c r="D8" s="36" t="s">
        <v>8</v>
      </c>
      <c r="E8" s="37" t="s">
        <v>9</v>
      </c>
      <c r="F8" s="37" t="s">
        <v>10</v>
      </c>
      <c r="G8" s="37" t="s">
        <v>52</v>
      </c>
      <c r="H8" s="37" t="s">
        <v>11</v>
      </c>
      <c r="I8" s="25"/>
    </row>
    <row r="9" spans="1:10" ht="30" customHeight="1" x14ac:dyDescent="0.2">
      <c r="B9" s="38">
        <f ca="1">TODAY()</f>
        <v>43665</v>
      </c>
      <c r="C9" s="36" t="s">
        <v>296</v>
      </c>
      <c r="D9" s="36" t="s">
        <v>296</v>
      </c>
      <c r="E9" s="39" t="n">
        <v>0.0</v>
      </c>
      <c r="F9" s="40" t="n">
        <v>0.0</v>
      </c>
      <c r="G9" s="40" t="n">
        <v>0.0</v>
      </c>
      <c r="H9" s="41">
        <f>(InvoiceItems[[#This Row],[Unit Price]]-InvoiceItems[[#This Row],[Unit Discount]])*InvoiceItems[[#This Row],[Qty]]</f>
        <v>0</v>
      </c>
      <c r="I9" s="25"/>
    </row>
    <row r="10" spans="1:10" ht="30" customHeight="1" x14ac:dyDescent="0.2">
      <c r="B10" s="38"/>
      <c r="C10" s="36" t="s">
        <v>296</v>
      </c>
      <c r="D10" s="25" t="s">
        <v>296</v>
      </c>
      <c r="E10" s="39" t="n">
        <v>0.0</v>
      </c>
      <c r="F10" s="40" t="n">
        <v>0.0</v>
      </c>
      <c r="G10" s="40" t="n">
        <v>0.0</v>
      </c>
      <c r="H10" s="41">
        <f>(InvoiceItems[[#This Row],[Unit Price]]-InvoiceItems[[#This Row],[Unit Discount]])*InvoiceItems[[#This Row],[Qty]]</f>
        <v>0</v>
      </c>
      <c r="I10" s="25"/>
    </row>
    <row r="11" spans="1:10" ht="30" customHeight="1" x14ac:dyDescent="0.2">
      <c r="B11" s="38"/>
      <c r="C11" s="36" t="s">
        <v>296</v>
      </c>
      <c r="D11" s="36" t="s">
        <v>296</v>
      </c>
      <c r="E11" s="39" t="n">
        <v>0.0</v>
      </c>
      <c r="F11" s="40" t="n">
        <v>0.0</v>
      </c>
      <c r="G11" s="40" t="n">
        <v>0.0</v>
      </c>
      <c r="H11" s="41">
        <f>(InvoiceItems[[#This Row],[Unit Price]]-InvoiceItems[[#This Row],[Unit Discount]])*InvoiceItems[[#This Row],[Qty]]</f>
        <v>0</v>
      </c>
      <c r="I11" s="25"/>
    </row>
    <row r="12" spans="1:10" ht="30" customHeight="1" x14ac:dyDescent="0.2">
      <c r="B12" s="38"/>
      <c r="C12" s="36" t="s">
        <v>296</v>
      </c>
      <c r="D12" s="36" t="s">
        <v>296</v>
      </c>
      <c r="E12" s="39" t="n">
        <v>0.0</v>
      </c>
      <c r="F12" s="40" t="n">
        <v>0.0</v>
      </c>
      <c r="G12" s="40" t="n">
        <v>0.0</v>
      </c>
      <c r="H12" s="41">
        <f>(InvoiceItems[[#This Row],[Unit Price]]-InvoiceItems[[#This Row],[Unit Discount]])*InvoiceItems[[#This Row],[Qty]]</f>
        <v>0</v>
      </c>
      <c r="I12" s="25"/>
    </row>
    <row r="13" spans="1:10" ht="30" customHeight="1" x14ac:dyDescent="0.2">
      <c r="B13" s="38"/>
      <c r="C13" s="36" t="s">
        <v>296</v>
      </c>
      <c r="D13" s="36" t="s">
        <v>296</v>
      </c>
      <c r="E13" s="39" t="n">
        <v>0.0</v>
      </c>
      <c r="F13" s="40" t="n">
        <v>0.0</v>
      </c>
      <c r="G13" s="40" t="n">
        <v>0.0</v>
      </c>
      <c r="H13" s="41">
        <f>(InvoiceItems[[#This Row],[Unit Price]]-InvoiceItems[[#This Row],[Unit Discount]])*InvoiceItems[[#This Row],[Qty]]</f>
        <v>0</v>
      </c>
      <c r="I13" s="25"/>
    </row>
    <row r="14" spans="1:10" ht="30" customHeight="1" x14ac:dyDescent="0.2">
      <c r="B14" s="38"/>
      <c r="C14" s="36" t="s">
        <v>296</v>
      </c>
      <c r="D14" s="36" t="s">
        <v>296</v>
      </c>
      <c r="E14" s="39" t="n">
        <v>0.0</v>
      </c>
      <c r="F14" s="40" t="n">
        <v>0.0</v>
      </c>
      <c r="G14" s="40" t="n">
        <v>0.0</v>
      </c>
      <c r="H14" s="41">
        <f>(InvoiceItems[[#This Row],[Unit Price]]-InvoiceItems[[#This Row],[Unit Discount]])*InvoiceItems[[#This Row],[Qty]]</f>
        <v>0</v>
      </c>
      <c r="I14" s="25"/>
    </row>
    <row r="15" spans="1:10" ht="30" customHeight="1" x14ac:dyDescent="0.2">
      <c r="B15" s="25"/>
      <c r="C15" s="25"/>
      <c r="D15" s="25"/>
      <c r="E15" s="25"/>
      <c r="F15" s="25"/>
      <c r="G15" s="42" t="s">
        <v>12</v>
      </c>
      <c r="H15" s="43">
        <f>SUM(InvoiceItems[Total])</f>
        <v>0</v>
      </c>
      <c r="I15" s="25"/>
    </row>
    <row r="16" spans="1:10" ht="30" customHeight="1" x14ac:dyDescent="0.2">
      <c r="B16" s="25"/>
      <c r="C16" s="25"/>
      <c r="D16" s="25"/>
      <c r="E16" s="25"/>
      <c r="F16" s="25"/>
      <c r="G16" s="42" t="s">
        <v>31</v>
      </c>
      <c r="H16" s="44">
        <v>0.05</v>
      </c>
      <c r="I16" s="25"/>
    </row>
    <row r="17" spans="2:9" ht="30" customHeight="1" x14ac:dyDescent="0.2">
      <c r="B17" s="25"/>
      <c r="C17" s="25"/>
      <c r="D17" s="25"/>
      <c r="E17" s="25"/>
      <c r="F17" s="25"/>
      <c r="G17" s="42" t="s">
        <v>30</v>
      </c>
      <c r="H17" s="45">
        <v>9.9750000000000005E-2</v>
      </c>
      <c r="I17" s="25"/>
    </row>
    <row r="18" spans="2:9" ht="30" customHeight="1" x14ac:dyDescent="0.2">
      <c r="B18" s="25"/>
      <c r="C18" s="25"/>
      <c r="D18" s="25"/>
      <c r="E18" s="25"/>
      <c r="F18" s="25"/>
      <c r="G18" s="42" t="s">
        <v>29</v>
      </c>
      <c r="H18" s="46">
        <f>H16*H15</f>
        <v>0</v>
      </c>
      <c r="I18" s="25"/>
    </row>
    <row r="19" spans="2:9" ht="30" customHeight="1" x14ac:dyDescent="0.2">
      <c r="B19" s="50" t="s">
        <v>169</v>
      </c>
      <c r="C19" s="50"/>
      <c r="D19" s="50"/>
      <c r="E19" s="50"/>
      <c r="F19" s="50"/>
      <c r="G19" s="42" t="s">
        <v>28</v>
      </c>
      <c r="H19" s="47">
        <f>H17*H15</f>
        <v>0</v>
      </c>
      <c r="I19" s="25"/>
    </row>
    <row r="20" spans="2:9" ht="30" customHeight="1" x14ac:dyDescent="0.2">
      <c r="B20" s="50"/>
      <c r="C20" s="50"/>
      <c r="D20" s="50"/>
      <c r="E20" s="50"/>
      <c r="F20" s="50"/>
      <c r="G20" s="42" t="s">
        <v>13</v>
      </c>
      <c r="H20" s="43">
        <v>0</v>
      </c>
      <c r="I20" s="25"/>
    </row>
    <row r="21" spans="2:9" ht="30" customHeight="1" x14ac:dyDescent="0.2">
      <c r="B21" s="34"/>
      <c r="C21" s="34"/>
      <c r="D21" s="34"/>
      <c r="E21" s="34"/>
      <c r="F21" s="34"/>
      <c r="G21" s="42" t="s">
        <v>14</v>
      </c>
      <c r="H21" s="43"/>
      <c r="I21" s="25"/>
    </row>
    <row r="22" spans="2:9" ht="30" customHeight="1" x14ac:dyDescent="0.2">
      <c r="B22" s="34"/>
      <c r="C22" s="34"/>
      <c r="D22" s="34"/>
      <c r="E22" s="34"/>
      <c r="F22" s="34"/>
      <c r="G22" s="42" t="s">
        <v>11</v>
      </c>
      <c r="H22" s="49">
        <f>H15+SUM(H18:H21)</f>
        <v>0</v>
      </c>
      <c r="I22" s="25"/>
    </row>
  </sheetData>
  <sheetProtection formatCells="0" formatColumns="0" formatRows="0" selectLockedCells="1" sort="0"/>
  <mergeCells count="10">
    <mergeCell ref="B19:F19"/>
    <mergeCell ref="B20:F20"/>
    <mergeCell ref="G1:H1"/>
    <mergeCell ref="G2:H2"/>
    <mergeCell ref="B5:B7"/>
    <mergeCell ref="E4:F4"/>
    <mergeCell ref="E5:F5"/>
    <mergeCell ref="E6:F6"/>
    <mergeCell ref="G3:H3"/>
    <mergeCell ref="H6:I6"/>
  </mergeCells>
  <phoneticPr fontId="4" type="noConversion"/>
  <dataValidations xWindow="244" yWindow="299" count="46">
    <dataValidation allowBlank="1" showInputMessage="1" showErrorMessage="1" prompt="Customer Fax number is automatically updated in this cell" sqref="H6 E5:E6"/>
    <dataValidation type="list" allowBlank="1" showInputMessage="1" prompt="Select customer name in this cell. Press ALT+DOWN ARROW to open drop-down list, then ENTER to make selection. Add more customers to Customer worksheet to expand selection list" sqref="C4">
      <formula1>CustomerLookup</formula1>
    </dataValidation>
    <dataValidation allowBlank="1" showInputMessage="1" showErrorMessage="1" prompt="Enter invoicing company address in this cell" sqref="D1"/>
    <dataValidation allowBlank="1" showInputMessage="1" showErrorMessage="1" prompt="Enter city, state, and zip code in this cell" sqref="D2:D3"/>
    <dataValidation allowBlank="1" showInputMessage="1" showErrorMessage="1" prompt="Enter invoicing company phone number in this cell" sqref="F1"/>
    <dataValidation allowBlank="1" showInputMessage="1" showErrorMessage="1" prompt="Enter invoicing company email address in this cell" sqref="G1:G3"/>
    <dataValidation allowBlank="1" showInputMessage="1" showErrorMessage="1" prompt="Bill To information is automatically updated in rows 3 to 6, based on selection made in cell at right. Enter Invoice Number &amp; Invoice Date in cells H3 &amp; H4" sqref="B4"/>
    <dataValidation allowBlank="1" showInputMessage="1" showErrorMessage="1" prompt="Customer Phone number is automatically updated in cell at right" sqref="D4"/>
    <dataValidation allowBlank="1" showInputMessage="1" showErrorMessage="1" prompt="Customer Phone number is automatically updated in this cell " sqref="E4"/>
    <dataValidation allowBlank="1" showInputMessage="1" showErrorMessage="1" prompt="Customer Fax number is automatically updated in cell at right" sqref="D5"/>
    <dataValidation allowBlank="1" showInputMessage="1" showErrorMessage="1" prompt="Customer Email address is automatically updated in cell at right" sqref="D6"/>
    <dataValidation allowBlank="1" showInputMessage="1" showErrorMessage="1" prompt="Enter Invoice number in cell at right" sqref="G4"/>
    <dataValidation allowBlank="1" showInputMessage="1" showErrorMessage="1" prompt="Enter Invoice number in this cell" sqref="H4"/>
    <dataValidation allowBlank="1" showInputMessage="1" showErrorMessage="1" prompt="Enter Invoice Date in cell at right" sqref="G5"/>
    <dataValidation allowBlank="1" showInputMessage="1" showErrorMessage="1" prompt="Enter Invoice Date in this cell" sqref="H5"/>
    <dataValidation allowBlank="1" showInputMessage="1" showErrorMessage="1" prompt="Customer Contact name is automatically updated in cell at right " sqref="G6"/>
    <dataValidation allowBlank="1" showInputMessage="1" showErrorMessage="1" prompt="Enter Date in this column under this heading" sqref="B8"/>
    <dataValidation allowBlank="1" showInputMessage="1" showErrorMessage="1" prompt="Enter Item number in this column under this heading" sqref="C8"/>
    <dataValidation allowBlank="1" showInputMessage="1" showErrorMessage="1" prompt="Enter Description of item in this column under this heading" sqref="D8"/>
    <dataValidation allowBlank="1" showInputMessage="1" showErrorMessage="1" prompt="Enter Quantity in this column under this heading" sqref="E8"/>
    <dataValidation allowBlank="1" showInputMessage="1" showErrorMessage="1" prompt="Enter Unit Price in this column under this heading" sqref="F8"/>
    <dataValidation allowBlank="1" showInputMessage="1" showErrorMessage="1" prompt="Enter Discount in this column under this heading" sqref="G8"/>
    <dataValidation allowBlank="1" showInputMessage="1" showErrorMessage="1" prompt="Total is automatically calculated in this column under this heading" sqref="H8"/>
    <dataValidation allowBlank="1" showInputMessage="1" showErrorMessage="1" prompt="Invoice Subtotal is automatically calculated in cell at right" sqref="G15"/>
    <dataValidation allowBlank="1" showInputMessage="1" showErrorMessage="1" prompt="Invoice Subtotal is automatically calculated in this cell" sqref="H15"/>
    <dataValidation allowBlank="1" showInputMessage="1" showErrorMessage="1" prompt="Enter Tax Rate in cell at right" sqref="G16:G18"/>
    <dataValidation allowBlank="1" showInputMessage="1" showErrorMessage="1" prompt="Enter Tax Rate in this cell" sqref="H16:H18"/>
    <dataValidation allowBlank="1" showInputMessage="1" showErrorMessage="1" prompt="Sales Tax is automatically calculated in cell at right" sqref="G19"/>
    <dataValidation allowBlank="1" showInputMessage="1" showErrorMessage="1" prompt="Sales Tax is automatically calculated in this cell" sqref="H19"/>
    <dataValidation allowBlank="1" showInputMessage="1" showErrorMessage="1" prompt="Enter Shipping amount in cell at right" sqref="G20"/>
    <dataValidation allowBlank="1" showInputMessage="1" showErrorMessage="1" prompt="Enter Shipping amount in this cell" sqref="H20"/>
    <dataValidation allowBlank="1" showInputMessage="1" showErrorMessage="1" prompt="Enter amount of Deposit Received in cell at right" sqref="G21"/>
    <dataValidation allowBlank="1" showInputMessage="1" showErrorMessage="1" prompt="Enter amount of Deposit Received in this cell" sqref="H21"/>
    <dataValidation allowBlank="1" showInputMessage="1" showErrorMessage="1" prompt="Total is automatically calculated in cell at right" sqref="G22"/>
    <dataValidation allowBlank="1" showInputMessage="1" showErrorMessage="1" prompt="Total is automatically calculated in this cell" sqref="H22"/>
    <dataValidation allowBlank="1" showInputMessage="1" showErrorMessage="1" prompt="Company name is automatically appended in this cell" sqref="B19:F19"/>
    <dataValidation allowBlank="1" showInputMessage="1" showErrorMessage="1" prompt="Enter number of days in which the Total is due and the interest charge percent within the text in this cell. Sample data is provided in the default template" sqref="B20:F20"/>
    <dataValidation allowBlank="1" showInputMessage="1" showErrorMessage="1" prompt="Customer address is automatically updated in this cell" sqref="C5"/>
    <dataValidation allowBlank="1" showInputMessage="1" showErrorMessage="1" prompt="Customer address 2 is automatically updated in this cell" sqref="C6"/>
    <dataValidation allowBlank="1" showInputMessage="1" showErrorMessage="1" prompt="Customer city, state, and zip code are automatically updated in this cell" sqref="C7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/>
    <dataValidation allowBlank="1" showInputMessage="1" showErrorMessage="1" prompt="Enter invoicing company phone number in cell at right" sqref="E1"/>
    <dataValidation allowBlank="1" showInputMessage="1" showErrorMessage="1" prompt="Enter invoicing company fax number in cell at right" sqref="E2:F3"/>
    <dataValidation allowBlank="1" showInputMessage="1" showErrorMessage="1" prompt="Customer Address is automatically updated in cells C3:C6" sqref="B5:B7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:C3"/>
    <dataValidation allowBlank="1" showInputMessage="1" showErrorMessage="1" prompt="Navigation link to Customers worksheet. This cell will not print" sqref="J1"/>
  </dataValidations>
  <hyperlinks>
    <hyperlink ref="J1" location="Customers!A1" tooltip="Select to navigate to Customers worksheet" display="Customers"/>
    <hyperlink ref="G1" r:id="rId1"/>
  </hyperlinks>
  <printOptions horizontalCentered="1"/>
  <pageMargins left="0.25" right="0.25" top="0.75" bottom="0.75" header="0.3" footer="0.3"/>
  <pageSetup scale="66" fitToHeight="0" orientation="portrait" horizontalDpi="300" verticalDpi="300" r:id="rId2"/>
  <headerFooter differentFirst="1">
    <oddFooter>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4"/>
    <pageSetUpPr autoPageBreaks="0" fitToPage="1"/>
  </sheetPr>
  <dimension ref="A1:M68"/>
  <sheetViews>
    <sheetView showGridLines="0" zoomScale="116" zoomScaleNormal="116" zoomScalePageLayoutView="116" workbookViewId="0">
      <selection activeCell="C70" sqref="C70"/>
    </sheetView>
  </sheetViews>
  <sheetFormatPr baseColWidth="10" defaultColWidth="9.33203125" defaultRowHeight="30" customHeight="1" x14ac:dyDescent="0.2"/>
  <cols>
    <col min="1" max="1" customWidth="true" width="2.6640625" collapsed="true"/>
    <col min="2" max="3" customWidth="true" width="21.6640625" collapsed="true"/>
    <col min="4" max="6" customWidth="true" width="25.6640625" collapsed="true"/>
    <col min="7" max="7" customWidth="true" width="17.33203125" collapsed="true"/>
    <col min="8" max="8" customWidth="true" width="14.83203125" collapsed="true"/>
    <col min="9" max="9" customWidth="true" width="13.33203125" collapsed="true"/>
    <col min="10" max="10" customWidth="true" width="22.5" collapsed="true"/>
    <col min="11" max="11" customWidth="true" width="22.6640625" collapsed="true"/>
    <col min="12" max="12" customWidth="true" width="13.33203125" collapsed="true"/>
    <col min="13" max="13" customWidth="true" width="22.6640625" collapsed="true"/>
  </cols>
  <sheetData>
    <row r="1" spans="1:13" ht="42" customHeight="1" x14ac:dyDescent="0.2">
      <c r="A1" s="2"/>
      <c r="B1" s="3" t="s">
        <v>15</v>
      </c>
      <c r="C1" s="2"/>
      <c r="D1" s="2"/>
      <c r="E1" s="2"/>
      <c r="F1" s="2"/>
      <c r="G1" s="2"/>
      <c r="H1" s="2"/>
      <c r="I1" s="2"/>
      <c r="J1" s="2"/>
      <c r="K1" s="2"/>
      <c r="M1" s="5" t="s">
        <v>27</v>
      </c>
    </row>
    <row r="2" spans="1:13" ht="30" customHeight="1" x14ac:dyDescent="0.2">
      <c r="A2" s="2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38</v>
      </c>
      <c r="H2" s="2" t="s">
        <v>21</v>
      </c>
      <c r="I2" s="2" t="s">
        <v>22</v>
      </c>
      <c r="J2" s="2" t="s">
        <v>23</v>
      </c>
      <c r="K2" s="2" t="s">
        <v>24</v>
      </c>
      <c r="L2" s="7" t="s">
        <v>97</v>
      </c>
      <c r="M2" s="7" t="s">
        <v>164</v>
      </c>
    </row>
    <row r="3" spans="1:13" ht="30" customHeight="1" x14ac:dyDescent="0.2">
      <c r="A3" s="2"/>
      <c r="B3" s="10" t="s">
        <v>44</v>
      </c>
      <c r="C3" s="10"/>
      <c r="D3" s="8" t="s">
        <v>46</v>
      </c>
      <c r="E3" s="10"/>
      <c r="F3" s="10" t="s">
        <v>40</v>
      </c>
      <c r="G3" s="10" t="s">
        <v>41</v>
      </c>
      <c r="H3" s="11" t="s">
        <v>42</v>
      </c>
      <c r="I3" s="8" t="s">
        <v>47</v>
      </c>
      <c r="J3" s="12"/>
      <c r="K3" s="13"/>
      <c r="L3" s="14"/>
      <c r="M3" s="14"/>
    </row>
    <row r="4" spans="1:13" s="4" customFormat="1" ht="30" customHeight="1" x14ac:dyDescent="0.2">
      <c r="B4" s="15" t="s">
        <v>43</v>
      </c>
      <c r="C4" s="10"/>
      <c r="D4" s="14" t="s">
        <v>58</v>
      </c>
      <c r="E4" s="10"/>
      <c r="F4" s="10" t="s">
        <v>40</v>
      </c>
      <c r="G4" s="10" t="s">
        <v>41</v>
      </c>
      <c r="H4" s="14" t="s">
        <v>59</v>
      </c>
      <c r="I4" s="14" t="s">
        <v>60</v>
      </c>
      <c r="J4" s="12"/>
      <c r="K4" s="13"/>
      <c r="L4" s="14"/>
      <c r="M4" s="14">
        <v>2.69</v>
      </c>
    </row>
    <row r="5" spans="1:13" s="4" customFormat="1" ht="30" customHeight="1" x14ac:dyDescent="0.2">
      <c r="B5" s="10" t="s">
        <v>45</v>
      </c>
      <c r="C5" s="10" t="s">
        <v>34</v>
      </c>
      <c r="D5" s="10" t="s">
        <v>35</v>
      </c>
      <c r="E5" s="10"/>
      <c r="F5" s="10" t="s">
        <v>36</v>
      </c>
      <c r="G5" s="10" t="s">
        <v>37</v>
      </c>
      <c r="H5" s="11" t="s">
        <v>39</v>
      </c>
      <c r="I5" s="13">
        <v>5141111111</v>
      </c>
      <c r="J5" s="12" t="s">
        <v>26</v>
      </c>
      <c r="K5" s="13" t="s">
        <v>25</v>
      </c>
      <c r="L5" s="14"/>
      <c r="M5" s="14"/>
    </row>
    <row r="6" spans="1:13" s="4" customFormat="1" ht="30" customHeight="1" x14ac:dyDescent="0.2">
      <c r="B6" s="14" t="s">
        <v>53</v>
      </c>
      <c r="C6" s="14"/>
      <c r="D6" s="14" t="s">
        <v>54</v>
      </c>
      <c r="E6" s="10" t="s">
        <v>55</v>
      </c>
      <c r="F6" s="14" t="s">
        <v>40</v>
      </c>
      <c r="G6" s="10" t="s">
        <v>41</v>
      </c>
      <c r="H6" s="14" t="s">
        <v>56</v>
      </c>
      <c r="I6" s="14" t="s">
        <v>57</v>
      </c>
      <c r="J6" s="12"/>
      <c r="K6" s="13"/>
      <c r="L6" s="14"/>
      <c r="M6" s="14"/>
    </row>
    <row r="7" spans="1:13" ht="30" customHeight="1" x14ac:dyDescent="0.2">
      <c r="A7" s="2"/>
      <c r="B7" s="14" t="s">
        <v>62</v>
      </c>
      <c r="C7" s="14"/>
      <c r="D7" s="14" t="s">
        <v>66</v>
      </c>
      <c r="E7" s="10" t="s">
        <v>65</v>
      </c>
      <c r="F7" s="14" t="s">
        <v>40</v>
      </c>
      <c r="G7" s="10" t="s">
        <v>41</v>
      </c>
      <c r="H7" s="14" t="s">
        <v>67</v>
      </c>
      <c r="I7" s="14" t="s">
        <v>63</v>
      </c>
      <c r="J7" s="16" t="s">
        <v>64</v>
      </c>
      <c r="K7" s="13"/>
      <c r="L7" s="14"/>
      <c r="M7" s="14"/>
    </row>
    <row r="8" spans="1:13" ht="30" customHeight="1" x14ac:dyDescent="0.2">
      <c r="B8" s="14" t="s">
        <v>68</v>
      </c>
      <c r="C8" s="14"/>
      <c r="D8" s="14" t="s">
        <v>69</v>
      </c>
      <c r="E8" s="10"/>
      <c r="F8" s="14" t="s">
        <v>40</v>
      </c>
      <c r="G8" s="10" t="s">
        <v>41</v>
      </c>
      <c r="H8" s="17" t="s">
        <v>70</v>
      </c>
      <c r="I8" s="19"/>
      <c r="J8" s="16"/>
      <c r="K8" s="13"/>
      <c r="L8" s="14"/>
      <c r="M8" s="14"/>
    </row>
    <row r="9" spans="1:13" ht="30" customHeight="1" x14ac:dyDescent="0.2">
      <c r="B9" s="14" t="s">
        <v>72</v>
      </c>
      <c r="C9" s="14"/>
      <c r="D9" s="14" t="s">
        <v>73</v>
      </c>
      <c r="E9" s="10" t="s">
        <v>74</v>
      </c>
      <c r="F9" s="14" t="s">
        <v>40</v>
      </c>
      <c r="G9" s="10" t="s">
        <v>41</v>
      </c>
      <c r="H9" s="17" t="s">
        <v>71</v>
      </c>
      <c r="I9" s="19"/>
      <c r="J9" s="16"/>
      <c r="K9" s="13"/>
      <c r="L9" s="14"/>
      <c r="M9" s="14"/>
    </row>
    <row r="10" spans="1:13" ht="30" customHeight="1" x14ac:dyDescent="0.2">
      <c r="B10" s="14" t="s">
        <v>92</v>
      </c>
      <c r="C10" s="14"/>
      <c r="D10" s="14" t="s">
        <v>75</v>
      </c>
      <c r="E10" s="10"/>
      <c r="F10" s="14" t="s">
        <v>40</v>
      </c>
      <c r="G10" s="10" t="s">
        <v>41</v>
      </c>
      <c r="H10" s="17" t="s">
        <v>76</v>
      </c>
      <c r="I10" s="19"/>
      <c r="J10" s="16"/>
      <c r="K10" s="13"/>
      <c r="L10" s="14"/>
      <c r="M10" s="14">
        <v>2.69</v>
      </c>
    </row>
    <row r="11" spans="1:13" ht="30" customHeight="1" x14ac:dyDescent="0.2">
      <c r="B11" s="14" t="s">
        <v>78</v>
      </c>
      <c r="C11" s="14"/>
      <c r="D11" s="14" t="s">
        <v>82</v>
      </c>
      <c r="E11" s="10"/>
      <c r="F11" s="14" t="s">
        <v>40</v>
      </c>
      <c r="G11" s="10" t="s">
        <v>41</v>
      </c>
      <c r="H11" s="17" t="s">
        <v>79</v>
      </c>
      <c r="I11" s="19"/>
      <c r="J11" s="16" t="s">
        <v>77</v>
      </c>
      <c r="K11" s="13"/>
      <c r="L11" s="14"/>
      <c r="M11" s="14"/>
    </row>
    <row r="12" spans="1:13" ht="30" customHeight="1" x14ac:dyDescent="0.2">
      <c r="B12" s="14" t="s">
        <v>81</v>
      </c>
      <c r="C12" s="14"/>
      <c r="D12" s="14"/>
      <c r="E12" s="10"/>
      <c r="F12" s="14"/>
      <c r="G12" s="10"/>
      <c r="H12" s="17"/>
      <c r="I12" s="19"/>
      <c r="J12" s="16" t="s">
        <v>80</v>
      </c>
      <c r="K12" s="13"/>
      <c r="L12" s="14"/>
      <c r="M12" s="14"/>
    </row>
    <row r="13" spans="1:13" ht="30" customHeight="1" x14ac:dyDescent="0.2">
      <c r="B13" s="14" t="s">
        <v>98</v>
      </c>
      <c r="C13" s="14"/>
      <c r="D13" s="14" t="s">
        <v>99</v>
      </c>
      <c r="E13" s="10"/>
      <c r="F13" s="14" t="s">
        <v>40</v>
      </c>
      <c r="G13" s="10" t="s">
        <v>41</v>
      </c>
      <c r="H13" s="17" t="s">
        <v>100</v>
      </c>
      <c r="I13" s="19"/>
      <c r="J13" s="16"/>
      <c r="K13" s="13"/>
      <c r="L13" s="14" t="s">
        <v>101</v>
      </c>
      <c r="M13" s="14"/>
    </row>
    <row r="14" spans="1:13" ht="30" customHeight="1" x14ac:dyDescent="0.2">
      <c r="B14" s="14" t="s">
        <v>93</v>
      </c>
      <c r="C14" s="14"/>
      <c r="D14" s="14" t="s">
        <v>94</v>
      </c>
      <c r="E14" s="10"/>
      <c r="F14" s="14" t="s">
        <v>40</v>
      </c>
      <c r="G14" s="10" t="s">
        <v>41</v>
      </c>
      <c r="H14" s="17" t="s">
        <v>95</v>
      </c>
      <c r="I14" s="19"/>
      <c r="J14" s="16"/>
      <c r="K14" s="13"/>
      <c r="L14" s="16" t="s">
        <v>96</v>
      </c>
      <c r="M14" s="14"/>
    </row>
    <row r="15" spans="1:13" ht="30" customHeight="1" x14ac:dyDescent="0.2">
      <c r="B15" s="14" t="s">
        <v>83</v>
      </c>
      <c r="C15" s="14"/>
      <c r="D15" s="14"/>
      <c r="E15" s="10"/>
      <c r="F15" s="14"/>
      <c r="G15" s="10"/>
      <c r="H15" s="17"/>
      <c r="I15" s="19"/>
      <c r="J15" s="16"/>
      <c r="K15" s="13"/>
      <c r="L15" s="14"/>
      <c r="M15" s="14">
        <v>2</v>
      </c>
    </row>
    <row r="16" spans="1:13" ht="30" customHeight="1" x14ac:dyDescent="0.2">
      <c r="B16" s="14" t="s">
        <v>84</v>
      </c>
      <c r="C16" s="14"/>
      <c r="D16" s="14" t="s">
        <v>85</v>
      </c>
      <c r="E16" s="10"/>
      <c r="F16" s="14" t="s">
        <v>40</v>
      </c>
      <c r="G16" s="10" t="s">
        <v>41</v>
      </c>
      <c r="H16" s="14" t="s">
        <v>86</v>
      </c>
      <c r="I16" s="19"/>
      <c r="J16" s="16"/>
      <c r="K16" s="13"/>
      <c r="L16" s="14"/>
      <c r="M16" s="14"/>
    </row>
    <row r="17" spans="2:13" ht="30" customHeight="1" x14ac:dyDescent="0.2">
      <c r="B17" s="14" t="s">
        <v>87</v>
      </c>
      <c r="C17" s="14"/>
      <c r="D17" s="14" t="s">
        <v>88</v>
      </c>
      <c r="E17" s="10"/>
      <c r="F17" s="14" t="s">
        <v>89</v>
      </c>
      <c r="G17" s="10" t="s">
        <v>41</v>
      </c>
      <c r="H17" s="17" t="s">
        <v>90</v>
      </c>
      <c r="I17" s="19"/>
      <c r="J17" s="16" t="s">
        <v>91</v>
      </c>
      <c r="K17" s="13"/>
      <c r="L17" s="14"/>
      <c r="M17" s="14"/>
    </row>
    <row r="18" spans="2:13" ht="30" customHeight="1" x14ac:dyDescent="0.2">
      <c r="B18" s="14" t="s">
        <v>102</v>
      </c>
      <c r="C18" s="14" t="s">
        <v>103</v>
      </c>
      <c r="D18" s="14" t="s">
        <v>104</v>
      </c>
      <c r="E18" s="10"/>
      <c r="F18" s="14" t="s">
        <v>40</v>
      </c>
      <c r="G18" s="10" t="s">
        <v>41</v>
      </c>
      <c r="H18" s="17" t="s">
        <v>105</v>
      </c>
      <c r="I18" s="19"/>
      <c r="J18" s="9" t="s">
        <v>138</v>
      </c>
      <c r="K18" s="13"/>
      <c r="L18" s="14"/>
      <c r="M18" s="14"/>
    </row>
    <row r="19" spans="2:13" ht="30" customHeight="1" x14ac:dyDescent="0.2">
      <c r="B19" s="14" t="s">
        <v>106</v>
      </c>
      <c r="C19" s="14"/>
      <c r="D19" s="14" t="s">
        <v>107</v>
      </c>
      <c r="E19" s="10" t="s">
        <v>65</v>
      </c>
      <c r="F19" s="14" t="s">
        <v>40</v>
      </c>
      <c r="G19" s="10" t="s">
        <v>41</v>
      </c>
      <c r="H19" s="17" t="s">
        <v>67</v>
      </c>
      <c r="I19" s="19" t="s">
        <v>108</v>
      </c>
      <c r="J19" s="9" t="s">
        <v>109</v>
      </c>
      <c r="K19" s="13"/>
      <c r="L19" s="14"/>
      <c r="M19" s="14"/>
    </row>
    <row r="20" spans="2:13" ht="30" customHeight="1" x14ac:dyDescent="0.2">
      <c r="B20" s="14" t="s">
        <v>117</v>
      </c>
      <c r="C20" s="14" t="s">
        <v>110</v>
      </c>
      <c r="D20" s="14" t="s">
        <v>111</v>
      </c>
      <c r="E20" s="10"/>
      <c r="F20" s="14" t="s">
        <v>112</v>
      </c>
      <c r="G20" s="10" t="s">
        <v>41</v>
      </c>
      <c r="H20" s="48" t="s">
        <v>113</v>
      </c>
      <c r="I20" s="19"/>
      <c r="J20" s="16"/>
      <c r="K20" s="13"/>
      <c r="L20" s="14"/>
      <c r="M20" s="14"/>
    </row>
    <row r="21" spans="2:13" ht="30" customHeight="1" x14ac:dyDescent="0.2">
      <c r="B21" s="14" t="s">
        <v>116</v>
      </c>
      <c r="C21" s="14"/>
      <c r="D21" s="14" t="s">
        <v>114</v>
      </c>
      <c r="E21" s="10"/>
      <c r="F21" s="14" t="s">
        <v>89</v>
      </c>
      <c r="G21" s="10" t="s">
        <v>41</v>
      </c>
      <c r="H21" s="48" t="s">
        <v>115</v>
      </c>
      <c r="I21" s="19"/>
      <c r="J21" s="16"/>
      <c r="K21" s="13"/>
      <c r="L21" s="14"/>
      <c r="M21" s="14"/>
    </row>
    <row r="22" spans="2:13" ht="30" customHeight="1" x14ac:dyDescent="0.2">
      <c r="B22" s="14" t="s">
        <v>118</v>
      </c>
      <c r="C22" s="14" t="s">
        <v>119</v>
      </c>
      <c r="D22" s="14" t="s">
        <v>120</v>
      </c>
      <c r="E22" s="10"/>
      <c r="F22" s="14" t="s">
        <v>40</v>
      </c>
      <c r="G22" s="10" t="s">
        <v>41</v>
      </c>
      <c r="H22" s="17" t="s">
        <v>121</v>
      </c>
      <c r="I22" s="19"/>
      <c r="J22" s="16"/>
      <c r="K22" s="13"/>
      <c r="L22" s="14"/>
      <c r="M22" s="14"/>
    </row>
    <row r="23" spans="2:13" ht="30" customHeight="1" x14ac:dyDescent="0.2">
      <c r="B23" s="14" t="s">
        <v>122</v>
      </c>
      <c r="C23" s="14"/>
      <c r="D23" s="14"/>
      <c r="E23" s="10"/>
      <c r="F23" s="14"/>
      <c r="G23" s="10"/>
      <c r="H23" s="17"/>
      <c r="I23" s="19"/>
      <c r="J23" s="16"/>
      <c r="K23" s="13"/>
      <c r="L23" s="14"/>
      <c r="M23" s="14"/>
    </row>
    <row r="24" spans="2:13" ht="30" customHeight="1" x14ac:dyDescent="0.2">
      <c r="B24" s="14" t="s">
        <v>123</v>
      </c>
      <c r="C24" s="8"/>
      <c r="D24" s="14" t="s">
        <v>124</v>
      </c>
      <c r="E24" s="10"/>
      <c r="F24" s="14" t="s">
        <v>125</v>
      </c>
      <c r="G24" s="10" t="s">
        <v>41</v>
      </c>
      <c r="H24" s="17" t="s">
        <v>126</v>
      </c>
      <c r="I24" s="18"/>
      <c r="J24" s="9" t="s">
        <v>127</v>
      </c>
      <c r="K24" s="13"/>
      <c r="L24" s="14"/>
      <c r="M24" s="14"/>
    </row>
    <row r="25" spans="2:13" ht="30" customHeight="1" x14ac:dyDescent="0.2">
      <c r="B25" s="14" t="s">
        <v>128</v>
      </c>
      <c r="C25" s="8"/>
      <c r="D25" s="14"/>
      <c r="E25" s="10"/>
      <c r="F25" s="14"/>
      <c r="G25" s="10"/>
      <c r="H25" s="48"/>
      <c r="I25" s="18"/>
      <c r="J25" s="16"/>
      <c r="K25" s="13"/>
      <c r="L25" s="14"/>
      <c r="M25" s="14"/>
    </row>
    <row r="26" spans="2:13" ht="30" customHeight="1" x14ac:dyDescent="0.2">
      <c r="B26" s="14" t="s">
        <v>129</v>
      </c>
      <c r="C26" s="8" t="s">
        <v>134</v>
      </c>
      <c r="D26" s="14" t="s">
        <v>130</v>
      </c>
      <c r="E26" s="10" t="s">
        <v>131</v>
      </c>
      <c r="F26" s="14" t="s">
        <v>40</v>
      </c>
      <c r="G26" s="10" t="s">
        <v>41</v>
      </c>
      <c r="H26" s="48" t="s">
        <v>132</v>
      </c>
      <c r="I26" s="18" t="s">
        <v>135</v>
      </c>
      <c r="J26" s="9" t="s">
        <v>133</v>
      </c>
      <c r="K26" s="13"/>
      <c r="L26" s="14"/>
      <c r="M26" s="14"/>
    </row>
    <row r="27" spans="2:13" ht="30" customHeight="1" x14ac:dyDescent="0.2">
      <c r="B27" s="14" t="s">
        <v>136</v>
      </c>
      <c r="C27" s="8"/>
      <c r="D27" s="14"/>
      <c r="E27" s="10"/>
      <c r="F27" s="14"/>
      <c r="G27" s="10"/>
      <c r="H27" s="48"/>
      <c r="I27" s="18"/>
      <c r="J27" s="16"/>
      <c r="K27" s="13"/>
      <c r="L27" s="14"/>
      <c r="M27" s="14"/>
    </row>
    <row r="28" spans="2:13" ht="30" customHeight="1" x14ac:dyDescent="0.2">
      <c r="B28" s="14" t="s">
        <v>137</v>
      </c>
      <c r="C28" s="8"/>
      <c r="D28" s="14"/>
      <c r="E28" s="10"/>
      <c r="F28" s="14"/>
      <c r="G28" s="10"/>
      <c r="H28" s="48"/>
      <c r="I28" s="18"/>
      <c r="J28" s="16"/>
      <c r="K28" s="13"/>
      <c r="L28" s="14"/>
      <c r="M28" s="14"/>
    </row>
    <row r="29" spans="2:13" ht="30" customHeight="1" x14ac:dyDescent="0.2">
      <c r="B29" s="14" t="s">
        <v>139</v>
      </c>
      <c r="C29" s="8"/>
      <c r="D29" s="14" t="s">
        <v>140</v>
      </c>
      <c r="E29" s="10" t="s">
        <v>141</v>
      </c>
      <c r="F29" s="14" t="s">
        <v>142</v>
      </c>
      <c r="G29" s="10" t="s">
        <v>41</v>
      </c>
      <c r="H29" s="48" t="s">
        <v>143</v>
      </c>
      <c r="I29" s="18"/>
      <c r="J29" s="16"/>
      <c r="K29" s="13"/>
      <c r="L29" s="14"/>
      <c r="M29" s="14"/>
    </row>
    <row r="30" spans="2:13" ht="30" customHeight="1" x14ac:dyDescent="0.2">
      <c r="B30" s="14" t="s">
        <v>144</v>
      </c>
      <c r="C30" s="8"/>
      <c r="D30" s="14" t="s">
        <v>145</v>
      </c>
      <c r="E30" s="10" t="s">
        <v>146</v>
      </c>
      <c r="F30" s="14" t="s">
        <v>147</v>
      </c>
      <c r="G30" s="10" t="s">
        <v>41</v>
      </c>
      <c r="H30" s="48" t="s">
        <v>148</v>
      </c>
      <c r="I30" s="18"/>
      <c r="J30" s="16"/>
      <c r="K30" s="13"/>
      <c r="L30" s="14"/>
      <c r="M30" s="14"/>
    </row>
    <row r="31" spans="2:13" ht="30" customHeight="1" x14ac:dyDescent="0.2">
      <c r="B31" s="14" t="s">
        <v>153</v>
      </c>
      <c r="C31" s="8"/>
      <c r="D31" s="14" t="s">
        <v>149</v>
      </c>
      <c r="E31" s="10"/>
      <c r="F31" s="14" t="s">
        <v>151</v>
      </c>
      <c r="G31" s="10" t="s">
        <v>152</v>
      </c>
      <c r="H31" s="48" t="s">
        <v>150</v>
      </c>
      <c r="I31" s="18"/>
      <c r="J31" s="16"/>
      <c r="K31" s="13"/>
      <c r="L31" s="14"/>
      <c r="M31" s="14"/>
    </row>
    <row r="32" spans="2:13" ht="30" customHeight="1" x14ac:dyDescent="0.2">
      <c r="B32" s="14" t="s">
        <v>154</v>
      </c>
      <c r="C32" s="8"/>
      <c r="D32" s="14"/>
      <c r="E32" s="10"/>
      <c r="F32" s="14"/>
      <c r="G32" s="10"/>
      <c r="H32" s="48"/>
      <c r="I32" s="18"/>
      <c r="J32" s="16"/>
      <c r="K32" s="13"/>
      <c r="L32" s="14"/>
      <c r="M32" s="14"/>
    </row>
    <row r="33" spans="2:13" ht="30" customHeight="1" x14ac:dyDescent="0.2">
      <c r="B33" s="14" t="s">
        <v>158</v>
      </c>
      <c r="C33" s="8" t="s">
        <v>159</v>
      </c>
      <c r="D33" s="14" t="s">
        <v>155</v>
      </c>
      <c r="E33" s="10" t="s">
        <v>156</v>
      </c>
      <c r="F33" s="14" t="s">
        <v>151</v>
      </c>
      <c r="G33" s="10" t="s">
        <v>41</v>
      </c>
      <c r="H33" s="48" t="s">
        <v>157</v>
      </c>
      <c r="I33" s="18" t="s">
        <v>160</v>
      </c>
      <c r="J33" s="16"/>
      <c r="K33" s="13"/>
      <c r="L33" s="14"/>
      <c r="M33" s="14"/>
    </row>
    <row r="34" spans="2:13" ht="30" customHeight="1" x14ac:dyDescent="0.2">
      <c r="B34" s="14" t="s">
        <v>161</v>
      </c>
      <c r="C34" s="8"/>
      <c r="D34" s="14" t="s">
        <v>162</v>
      </c>
      <c r="E34" s="10"/>
      <c r="F34" s="14" t="s">
        <v>151</v>
      </c>
      <c r="G34" s="10" t="s">
        <v>41</v>
      </c>
      <c r="H34" s="48" t="s">
        <v>163</v>
      </c>
      <c r="I34" s="18"/>
      <c r="J34" s="16"/>
      <c r="K34" s="13"/>
      <c r="L34" s="14"/>
      <c r="M34" s="14"/>
    </row>
    <row r="35" spans="2:13" ht="30" customHeight="1" x14ac:dyDescent="0.2">
      <c r="B35" s="14" t="s">
        <v>165</v>
      </c>
      <c r="C35" s="8"/>
      <c r="D35" s="14" t="s">
        <v>166</v>
      </c>
      <c r="E35" s="10" t="s">
        <v>167</v>
      </c>
      <c r="F35" s="14" t="s">
        <v>151</v>
      </c>
      <c r="G35" s="10" t="s">
        <v>41</v>
      </c>
      <c r="H35" s="48" t="s">
        <v>168</v>
      </c>
      <c r="I35" s="18"/>
      <c r="J35" s="16"/>
      <c r="K35" s="13"/>
      <c r="L35" s="14"/>
      <c r="M35" s="14"/>
    </row>
    <row r="36" spans="2:13" ht="30" customHeight="1" x14ac:dyDescent="0.2">
      <c r="B36" s="14" t="s">
        <v>170</v>
      </c>
      <c r="C36" s="8" t="s">
        <v>170</v>
      </c>
      <c r="D36" s="14" t="s">
        <v>171</v>
      </c>
      <c r="E36" s="10" t="s">
        <v>172</v>
      </c>
      <c r="F36" s="14" t="s">
        <v>151</v>
      </c>
      <c r="G36" s="10" t="s">
        <v>41</v>
      </c>
      <c r="H36" s="48"/>
      <c r="I36" s="18"/>
      <c r="J36" s="16"/>
      <c r="K36" s="13"/>
      <c r="L36" s="14"/>
      <c r="M36" s="14"/>
    </row>
    <row r="37" spans="2:13" ht="30" customHeight="1" x14ac:dyDescent="0.2">
      <c r="B37" s="14" t="s">
        <v>173</v>
      </c>
      <c r="C37" s="8"/>
      <c r="D37" s="14" t="s">
        <v>174</v>
      </c>
      <c r="E37" s="10" t="s">
        <v>175</v>
      </c>
      <c r="F37" s="14" t="s">
        <v>151</v>
      </c>
      <c r="G37" s="10" t="s">
        <v>41</v>
      </c>
      <c r="H37" s="48"/>
      <c r="I37" s="18"/>
      <c r="J37" s="16"/>
      <c r="K37" s="13"/>
      <c r="L37" s="14"/>
      <c r="M37" s="14"/>
    </row>
    <row r="38" spans="2:13" ht="30" customHeight="1" x14ac:dyDescent="0.2">
      <c r="B38" s="14" t="s">
        <v>176</v>
      </c>
      <c r="C38" s="8"/>
      <c r="D38" s="14" t="s">
        <v>177</v>
      </c>
      <c r="E38" s="10"/>
      <c r="F38" s="14" t="s">
        <v>178</v>
      </c>
      <c r="G38" s="10" t="s">
        <v>41</v>
      </c>
      <c r="H38" s="48" t="s">
        <v>179</v>
      </c>
      <c r="I38" s="19"/>
      <c r="J38" s="14"/>
      <c r="K38" s="19"/>
      <c r="L38" s="14"/>
      <c r="M38" s="14"/>
    </row>
    <row r="39" spans="2:13" ht="30" customHeight="1" x14ac:dyDescent="0.2">
      <c r="B39" s="14" t="s">
        <v>180</v>
      </c>
      <c r="C39" s="8" t="s">
        <v>181</v>
      </c>
      <c r="D39" s="14"/>
      <c r="E39" s="10"/>
      <c r="F39" s="14"/>
      <c r="G39" s="10"/>
      <c r="H39" s="48"/>
      <c r="I39" s="19"/>
      <c r="J39" s="14"/>
      <c r="K39" s="19"/>
      <c r="L39" s="14"/>
      <c r="M39" s="14"/>
    </row>
    <row r="40" spans="2:13" ht="30" customHeight="1" x14ac:dyDescent="0.2">
      <c r="B40" s="14" t="s">
        <v>182</v>
      </c>
      <c r="C40" s="8" t="s">
        <v>183</v>
      </c>
      <c r="D40" s="14" t="s">
        <v>184</v>
      </c>
      <c r="E40" s="10"/>
      <c r="F40" s="14" t="s">
        <v>151</v>
      </c>
      <c r="G40" s="10" t="s">
        <v>41</v>
      </c>
      <c r="H40" s="48" t="s">
        <v>185</v>
      </c>
      <c r="I40" s="19"/>
      <c r="J40" s="14"/>
      <c r="K40" s="19"/>
      <c r="L40" s="14"/>
      <c r="M40" s="14"/>
    </row>
    <row r="41" spans="2:13" ht="30" customHeight="1" x14ac:dyDescent="0.2">
      <c r="B41" s="14" t="s">
        <v>186</v>
      </c>
      <c r="C41" s="8"/>
      <c r="D41" s="14" t="s">
        <v>187</v>
      </c>
      <c r="E41" s="10" t="s">
        <v>188</v>
      </c>
      <c r="F41" s="14" t="s">
        <v>151</v>
      </c>
      <c r="G41" s="10" t="s">
        <v>41</v>
      </c>
      <c r="H41" s="48" t="s">
        <v>189</v>
      </c>
      <c r="I41" s="19"/>
      <c r="J41" s="14"/>
      <c r="K41" s="19"/>
      <c r="L41" s="14"/>
      <c r="M41" s="14"/>
    </row>
    <row r="42" spans="2:13" ht="30" customHeight="1" x14ac:dyDescent="0.2">
      <c r="B42" s="14" t="s">
        <v>190</v>
      </c>
      <c r="C42" s="8"/>
      <c r="D42" s="14" t="s">
        <v>191</v>
      </c>
      <c r="E42" s="10" t="s">
        <v>192</v>
      </c>
      <c r="F42" s="14" t="s">
        <v>151</v>
      </c>
      <c r="G42" s="10" t="s">
        <v>41</v>
      </c>
      <c r="H42" s="48" t="s">
        <v>193</v>
      </c>
      <c r="I42" s="19"/>
      <c r="J42" s="14"/>
      <c r="K42" s="19"/>
      <c r="L42" s="14"/>
      <c r="M42" s="14"/>
    </row>
    <row r="43" spans="2:13" ht="30" customHeight="1" x14ac:dyDescent="0.2">
      <c r="B43" s="14" t="s">
        <v>194</v>
      </c>
      <c r="C43" s="8"/>
      <c r="D43" s="14" t="s">
        <v>195</v>
      </c>
      <c r="E43" s="10" t="s">
        <v>196</v>
      </c>
      <c r="F43" s="14" t="s">
        <v>151</v>
      </c>
      <c r="G43" s="10" t="s">
        <v>41</v>
      </c>
      <c r="H43" s="48" t="s">
        <v>197</v>
      </c>
      <c r="I43" s="19"/>
      <c r="J43" s="14"/>
      <c r="K43" s="19"/>
      <c r="L43" s="14"/>
      <c r="M43" s="14"/>
    </row>
    <row r="44" spans="2:13" ht="30" customHeight="1" x14ac:dyDescent="0.2">
      <c r="B44" s="14" t="s">
        <v>198</v>
      </c>
      <c r="C44" s="8"/>
      <c r="D44" s="14" t="s">
        <v>199</v>
      </c>
      <c r="E44" s="10"/>
      <c r="F44" s="14" t="s">
        <v>200</v>
      </c>
      <c r="G44" s="10" t="s">
        <v>41</v>
      </c>
      <c r="H44" s="48" t="s">
        <v>201</v>
      </c>
      <c r="I44" s="19"/>
      <c r="J44" s="14"/>
      <c r="K44" s="19"/>
      <c r="L44" s="14"/>
      <c r="M44" s="14"/>
    </row>
    <row r="45" spans="2:13" ht="30" customHeight="1" x14ac:dyDescent="0.2">
      <c r="B45" s="14" t="s">
        <v>202</v>
      </c>
      <c r="C45" s="8"/>
      <c r="D45" s="14" t="s">
        <v>203</v>
      </c>
      <c r="E45" s="10"/>
      <c r="F45" s="14" t="s">
        <v>151</v>
      </c>
      <c r="G45" s="10" t="s">
        <v>41</v>
      </c>
      <c r="H45" s="48" t="s">
        <v>204</v>
      </c>
      <c r="I45" s="19"/>
      <c r="J45" s="14"/>
      <c r="K45" s="19"/>
      <c r="L45" s="14"/>
      <c r="M45" s="14"/>
    </row>
    <row r="46" spans="2:13" ht="30" customHeight="1" x14ac:dyDescent="0.2">
      <c r="B46" s="14" t="s">
        <v>205</v>
      </c>
      <c r="C46" s="8"/>
      <c r="D46" s="14" t="s">
        <v>206</v>
      </c>
      <c r="E46" s="10"/>
      <c r="F46" s="14" t="s">
        <v>142</v>
      </c>
      <c r="G46" s="10" t="s">
        <v>41</v>
      </c>
      <c r="H46" s="48" t="s">
        <v>207</v>
      </c>
      <c r="I46" s="19"/>
      <c r="J46" s="14"/>
      <c r="K46" s="19"/>
      <c r="L46" s="14"/>
      <c r="M46" s="14"/>
    </row>
    <row r="47" spans="2:13" ht="30" customHeight="1" x14ac:dyDescent="0.2">
      <c r="B47" s="14" t="s">
        <v>208</v>
      </c>
      <c r="C47" s="8"/>
      <c r="D47" s="14" t="s">
        <v>209</v>
      </c>
      <c r="E47" s="10"/>
      <c r="F47" s="14" t="s">
        <v>200</v>
      </c>
      <c r="G47" s="10" t="s">
        <v>41</v>
      </c>
      <c r="H47" s="48" t="s">
        <v>210</v>
      </c>
      <c r="I47" s="19"/>
      <c r="J47" s="14"/>
      <c r="K47" s="19"/>
      <c r="L47" s="14"/>
      <c r="M47" s="14"/>
    </row>
    <row r="48" spans="2:13" ht="30" customHeight="1" x14ac:dyDescent="0.2">
      <c r="B48" s="14" t="s">
        <v>211</v>
      </c>
      <c r="C48" s="8"/>
      <c r="D48" s="14" t="s">
        <v>212</v>
      </c>
      <c r="E48" s="10"/>
      <c r="F48" s="14" t="s">
        <v>151</v>
      </c>
      <c r="G48" s="10" t="s">
        <v>41</v>
      </c>
      <c r="H48" s="48" t="s">
        <v>213</v>
      </c>
      <c r="I48" s="19"/>
      <c r="J48" s="14"/>
      <c r="K48" s="19"/>
      <c r="L48" s="14"/>
      <c r="M48" s="14"/>
    </row>
    <row r="49" spans="2:13" ht="30" customHeight="1" x14ac:dyDescent="0.2">
      <c r="B49" s="14" t="s">
        <v>214</v>
      </c>
      <c r="C49" s="8"/>
      <c r="D49" s="14" t="s">
        <v>215</v>
      </c>
      <c r="E49" s="10" t="s">
        <v>216</v>
      </c>
      <c r="F49" s="14" t="s">
        <v>151</v>
      </c>
      <c r="G49" s="10" t="s">
        <v>41</v>
      </c>
      <c r="H49" s="48" t="s">
        <v>217</v>
      </c>
      <c r="I49" s="19"/>
      <c r="J49" s="14"/>
      <c r="K49" s="19"/>
      <c r="L49" s="14"/>
      <c r="M49" s="14"/>
    </row>
    <row r="50" spans="2:13" ht="30" customHeight="1" x14ac:dyDescent="0.2">
      <c r="B50" s="14" t="s">
        <v>218</v>
      </c>
      <c r="C50" s="8"/>
      <c r="D50" s="14" t="s">
        <v>219</v>
      </c>
      <c r="E50" s="10"/>
      <c r="F50" s="14" t="s">
        <v>151</v>
      </c>
      <c r="G50" s="10" t="s">
        <v>41</v>
      </c>
      <c r="H50" s="48" t="s">
        <v>220</v>
      </c>
      <c r="I50" s="19"/>
      <c r="J50" s="14"/>
      <c r="K50" s="19"/>
      <c r="L50" s="14"/>
      <c r="M50" s="14"/>
    </row>
    <row r="51" spans="2:13" ht="30" customHeight="1" x14ac:dyDescent="0.2">
      <c r="B51" s="14" t="s">
        <v>221</v>
      </c>
      <c r="C51" s="8"/>
      <c r="D51" s="14" t="s">
        <v>222</v>
      </c>
      <c r="E51" s="10"/>
      <c r="F51" s="14" t="s">
        <v>223</v>
      </c>
      <c r="G51" s="10" t="s">
        <v>41</v>
      </c>
      <c r="H51" s="48" t="s">
        <v>224</v>
      </c>
      <c r="I51" s="19"/>
      <c r="J51" s="14"/>
      <c r="K51" s="19"/>
      <c r="L51" s="14"/>
      <c r="M51" s="14"/>
    </row>
    <row r="52" spans="2:13" ht="30" customHeight="1" x14ac:dyDescent="0.2">
      <c r="B52" s="14" t="s">
        <v>225</v>
      </c>
      <c r="C52" s="8" t="s">
        <v>226</v>
      </c>
      <c r="D52" s="14" t="s">
        <v>227</v>
      </c>
      <c r="E52" s="10" t="s">
        <v>228</v>
      </c>
      <c r="F52" s="14" t="s">
        <v>151</v>
      </c>
      <c r="G52" s="10" t="s">
        <v>41</v>
      </c>
      <c r="H52" s="48" t="s">
        <v>229</v>
      </c>
      <c r="I52" s="19"/>
      <c r="J52" s="14"/>
      <c r="K52" s="19"/>
      <c r="L52" s="14"/>
      <c r="M52" s="14"/>
    </row>
    <row r="53" spans="2:13" ht="30" customHeight="1" x14ac:dyDescent="0.2">
      <c r="B53" s="14" t="s">
        <v>230</v>
      </c>
      <c r="C53" s="8"/>
      <c r="D53" s="14" t="s">
        <v>231</v>
      </c>
      <c r="E53" s="10"/>
      <c r="F53" s="14" t="s">
        <v>40</v>
      </c>
      <c r="G53" s="10" t="s">
        <v>41</v>
      </c>
      <c r="H53" s="48" t="s">
        <v>232</v>
      </c>
      <c r="I53" s="19"/>
      <c r="J53" s="14"/>
      <c r="K53" s="19"/>
      <c r="L53" s="14"/>
      <c r="M53" s="14"/>
    </row>
    <row r="54" spans="2:13" ht="30" customHeight="1" x14ac:dyDescent="0.2">
      <c r="B54" s="14" t="s">
        <v>233</v>
      </c>
      <c r="C54" s="8"/>
      <c r="D54" s="14" t="s">
        <v>234</v>
      </c>
      <c r="E54" s="10"/>
      <c r="F54" s="14" t="s">
        <v>151</v>
      </c>
      <c r="G54" s="10" t="s">
        <v>41</v>
      </c>
      <c r="H54" s="48" t="s">
        <v>235</v>
      </c>
      <c r="I54" s="19"/>
      <c r="J54" s="14"/>
      <c r="K54" s="19"/>
      <c r="L54" s="14"/>
      <c r="M54" s="14"/>
    </row>
    <row r="55" spans="2:13" ht="30" customHeight="1" x14ac:dyDescent="0.2">
      <c r="B55" s="14" t="s">
        <v>236</v>
      </c>
      <c r="C55" s="8"/>
      <c r="D55" s="14" t="s">
        <v>237</v>
      </c>
      <c r="E55" s="10"/>
      <c r="F55" s="14" t="s">
        <v>151</v>
      </c>
      <c r="G55" s="10" t="s">
        <v>41</v>
      </c>
      <c r="H55" s="48" t="s">
        <v>238</v>
      </c>
      <c r="I55" s="19"/>
      <c r="J55" s="14"/>
      <c r="K55" s="19"/>
      <c r="L55" s="14"/>
      <c r="M55" s="14"/>
    </row>
    <row r="56" spans="2:13" ht="30" customHeight="1" x14ac:dyDescent="0.2">
      <c r="B56" s="14" t="s">
        <v>239</v>
      </c>
      <c r="C56" s="8"/>
      <c r="D56" s="14" t="s">
        <v>240</v>
      </c>
      <c r="E56" s="10"/>
      <c r="F56" s="14" t="s">
        <v>241</v>
      </c>
      <c r="G56" s="10" t="s">
        <v>41</v>
      </c>
      <c r="H56" s="48" t="s">
        <v>242</v>
      </c>
      <c r="I56" s="19"/>
      <c r="J56" s="14"/>
      <c r="K56" s="19"/>
      <c r="L56" s="14"/>
      <c r="M56" s="14"/>
    </row>
    <row r="57" spans="2:13" ht="30" customHeight="1" x14ac:dyDescent="0.2">
      <c r="B57" s="14" t="s">
        <v>243</v>
      </c>
      <c r="C57" s="8"/>
      <c r="D57" s="14" t="s">
        <v>244</v>
      </c>
      <c r="E57" s="10"/>
      <c r="F57" s="14" t="s">
        <v>245</v>
      </c>
      <c r="G57" s="10" t="s">
        <v>41</v>
      </c>
      <c r="H57" s="48" t="s">
        <v>246</v>
      </c>
      <c r="I57" s="19"/>
      <c r="J57" s="14"/>
      <c r="K57" s="19"/>
      <c r="L57" s="14"/>
      <c r="M57" s="14"/>
    </row>
    <row r="58" spans="2:13" ht="30" customHeight="1" x14ac:dyDescent="0.2">
      <c r="B58" s="14" t="s">
        <v>247</v>
      </c>
      <c r="C58" s="8"/>
      <c r="D58" s="14" t="s">
        <v>248</v>
      </c>
      <c r="E58" s="10"/>
      <c r="F58" s="14" t="s">
        <v>249</v>
      </c>
      <c r="G58" s="10" t="s">
        <v>41</v>
      </c>
      <c r="H58" s="48" t="s">
        <v>250</v>
      </c>
      <c r="I58" s="19"/>
      <c r="J58" s="14"/>
      <c r="K58" s="19"/>
      <c r="L58" s="14"/>
      <c r="M58" s="14"/>
    </row>
    <row r="59" spans="2:13" ht="30" customHeight="1" x14ac:dyDescent="0.2">
      <c r="B59" s="14" t="s">
        <v>251</v>
      </c>
      <c r="C59" s="8"/>
      <c r="D59" s="14" t="s">
        <v>252</v>
      </c>
      <c r="E59" s="10"/>
      <c r="F59" s="14" t="s">
        <v>253</v>
      </c>
      <c r="G59" s="10" t="s">
        <v>41</v>
      </c>
      <c r="H59" s="48" t="s">
        <v>254</v>
      </c>
      <c r="I59" s="19"/>
      <c r="J59" s="14"/>
      <c r="K59" s="19"/>
      <c r="L59" s="14"/>
      <c r="M59" s="14"/>
    </row>
    <row r="60" spans="2:13" ht="30" customHeight="1" x14ac:dyDescent="0.2">
      <c r="B60" s="14" t="s">
        <v>255</v>
      </c>
      <c r="C60" s="8"/>
      <c r="D60" s="14" t="s">
        <v>256</v>
      </c>
      <c r="E60" s="10" t="s">
        <v>257</v>
      </c>
      <c r="F60" s="14" t="s">
        <v>258</v>
      </c>
      <c r="G60" s="10" t="s">
        <v>41</v>
      </c>
      <c r="H60" s="48" t="s">
        <v>259</v>
      </c>
      <c r="I60" s="19"/>
      <c r="J60" s="14"/>
      <c r="K60" s="19"/>
      <c r="L60" s="14"/>
      <c r="M60" s="14"/>
    </row>
    <row r="61" spans="2:13" ht="30" customHeight="1" x14ac:dyDescent="0.2">
      <c r="B61" s="14" t="s">
        <v>260</v>
      </c>
      <c r="C61" s="8" t="s">
        <v>261</v>
      </c>
      <c r="D61" s="14" t="s">
        <v>262</v>
      </c>
      <c r="E61" s="10" t="s">
        <v>263</v>
      </c>
      <c r="F61" s="14" t="s">
        <v>151</v>
      </c>
      <c r="G61" s="10" t="s">
        <v>41</v>
      </c>
      <c r="H61" s="48" t="s">
        <v>264</v>
      </c>
      <c r="I61" s="19"/>
      <c r="J61" s="14"/>
      <c r="K61" s="19"/>
      <c r="L61" s="14"/>
      <c r="M61" s="14"/>
    </row>
    <row r="62" spans="2:13" ht="30" customHeight="1" x14ac:dyDescent="0.2">
      <c r="B62" s="14" t="s">
        <v>265</v>
      </c>
      <c r="C62" s="8"/>
      <c r="D62" s="14" t="s">
        <v>266</v>
      </c>
      <c r="E62" s="10" t="s">
        <v>267</v>
      </c>
      <c r="F62" s="14" t="s">
        <v>151</v>
      </c>
      <c r="G62" s="10" t="s">
        <v>41</v>
      </c>
      <c r="H62" s="48" t="s">
        <v>268</v>
      </c>
      <c r="I62" s="19"/>
      <c r="J62" s="14"/>
      <c r="K62" s="19"/>
      <c r="L62" s="14"/>
      <c r="M62" s="14"/>
    </row>
    <row r="63" spans="2:13" ht="30" customHeight="1" x14ac:dyDescent="0.2">
      <c r="B63" s="14" t="s">
        <v>269</v>
      </c>
      <c r="C63" s="8" t="s">
        <v>271</v>
      </c>
      <c r="D63" s="14" t="s">
        <v>270</v>
      </c>
      <c r="E63" s="10"/>
      <c r="F63" s="14" t="s">
        <v>151</v>
      </c>
      <c r="G63" s="10" t="s">
        <v>41</v>
      </c>
      <c r="H63" s="48" t="s">
        <v>272</v>
      </c>
      <c r="I63" s="19"/>
      <c r="J63" s="14"/>
      <c r="K63" s="19"/>
      <c r="L63" s="14"/>
      <c r="M63" s="14"/>
    </row>
    <row r="64" spans="2:13" ht="30" customHeight="1" x14ac:dyDescent="0.2">
      <c r="B64" s="14" t="s">
        <v>276</v>
      </c>
      <c r="C64" s="8"/>
      <c r="D64" s="14" t="s">
        <v>277</v>
      </c>
      <c r="E64" s="10"/>
      <c r="F64" s="14" t="s">
        <v>151</v>
      </c>
      <c r="G64" s="10" t="s">
        <v>41</v>
      </c>
      <c r="H64" s="48" t="s">
        <v>278</v>
      </c>
      <c r="I64" s="19"/>
      <c r="J64" s="14"/>
      <c r="K64" s="19"/>
      <c r="L64" s="14"/>
      <c r="M64" s="14"/>
    </row>
    <row r="65" spans="2:13" ht="30" customHeight="1" x14ac:dyDescent="0.2">
      <c r="B65" s="14" t="s">
        <v>279</v>
      </c>
      <c r="C65" s="8"/>
      <c r="D65" s="14" t="s">
        <v>280</v>
      </c>
      <c r="E65" s="10" t="s">
        <v>281</v>
      </c>
      <c r="F65" s="14" t="s">
        <v>151</v>
      </c>
      <c r="G65" s="10" t="s">
        <v>41</v>
      </c>
      <c r="H65" s="48" t="s">
        <v>282</v>
      </c>
      <c r="I65" s="19"/>
      <c r="J65" s="14"/>
      <c r="K65" s="19"/>
      <c r="L65" s="14"/>
      <c r="M65" s="14"/>
    </row>
    <row r="66" spans="2:13" ht="30" customHeight="1" x14ac:dyDescent="0.2">
      <c r="B66" s="14" t="s">
        <v>283</v>
      </c>
      <c r="C66" s="8"/>
      <c r="D66" s="14" t="s">
        <v>284</v>
      </c>
      <c r="E66" s="10"/>
      <c r="F66" s="14" t="s">
        <v>151</v>
      </c>
      <c r="G66" s="10" t="s">
        <v>41</v>
      </c>
      <c r="H66" s="48" t="s">
        <v>285</v>
      </c>
      <c r="I66" s="19"/>
      <c r="J66" s="14"/>
      <c r="K66" s="19"/>
      <c r="L66" s="14"/>
      <c r="M66" s="14"/>
    </row>
    <row r="67" spans="2:13" ht="30" customHeight="1" x14ac:dyDescent="0.2">
      <c r="B67" s="14" t="s">
        <v>286</v>
      </c>
      <c r="C67" s="8"/>
      <c r="D67" s="14" t="s">
        <v>287</v>
      </c>
      <c r="E67" s="10"/>
      <c r="F67" s="14" t="s">
        <v>151</v>
      </c>
      <c r="G67" s="10" t="s">
        <v>41</v>
      </c>
      <c r="H67" s="48" t="s">
        <v>288</v>
      </c>
      <c r="I67" s="19"/>
      <c r="J67" s="14"/>
      <c r="K67" s="19"/>
      <c r="L67" s="14"/>
      <c r="M67" s="14"/>
    </row>
    <row r="68" spans="2:13" ht="30" customHeight="1" x14ac:dyDescent="0.2">
      <c r="B68" s="14" t="s">
        <v>292</v>
      </c>
      <c r="C68" s="8" t="s">
        <v>289</v>
      </c>
      <c r="D68" s="14" t="s">
        <v>290</v>
      </c>
      <c r="E68" s="10"/>
      <c r="F68" s="14" t="s">
        <v>142</v>
      </c>
      <c r="G68" s="10" t="s">
        <v>41</v>
      </c>
      <c r="H68" s="48" t="s">
        <v>291</v>
      </c>
      <c r="I68" s="19"/>
      <c r="J68" s="14"/>
      <c r="K68" s="19"/>
      <c r="L68" s="14"/>
      <c r="M68" s="14"/>
    </row>
  </sheetData>
  <sheetProtection formatCells="0" formatColumns="0" formatRows="0" insertColumns="0" insertRows="0" insertHyperlinks="0" deleteColumns="0" deleteRows="0" selectLockedCells="1" sort="0" autoFilter="0" pivotTables="0"/>
  <phoneticPr fontId="13" type="noConversion"/>
  <dataValidations count="13">
    <dataValidation allowBlank="1" showInputMessage="1" showErrorMessage="1" prompt="Enter customer details in this worksheet. Customer information entered is used in Commercial Invoice worksheet. Select cell M1 to navigate to Commercial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City in this column under this heading" sqref="F2"/>
    <dataValidation allowBlank="1" showInputMessage="1" showErrorMessage="1" prompt="Enter State in this column under this heading" sqref="G2"/>
    <dataValidation allowBlank="1" showInputMessage="1" showErrorMessage="1" prompt="Enter ZIP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Commercial Invoice worksheet. This cell will not print" sqref="M1"/>
  </dataValidations>
  <hyperlinks>
    <hyperlink ref="J5" r:id="rId1"/>
    <hyperlink ref="M1" location="'Commercial Invoice'!A1" tooltip="Select to navigate to Commercial Invoice worksheet" display="Commercial Invoice"/>
    <hyperlink ref="B4" r:id="rId2" display="https://www.facebook.com/seasaltceviche/"/>
    <hyperlink ref="J7" r:id="rId3" display="mailto:nadine.khairallah@umontreal.ca"/>
    <hyperlink ref="J11" r:id="rId4"/>
    <hyperlink ref="J12" r:id="rId5"/>
    <hyperlink ref="J17" r:id="rId6"/>
    <hyperlink ref="J18" r:id="rId7"/>
    <hyperlink ref="J19" r:id="rId8"/>
    <hyperlink ref="J24" r:id="rId9"/>
    <hyperlink ref="J26" r:id="rId10"/>
  </hyperlinks>
  <printOptions horizontalCentered="1"/>
  <pageMargins left="0.25" right="0.25" top="0.75" bottom="0.75" header="0.3" footer="0.3"/>
  <pageSetup scale="42" fitToHeight="0" orientation="portrait" r:id="rId11"/>
  <headerFooter differentFirst="1">
    <oddFooter>Page &amp;P of &amp;N</oddFooter>
  </headerFooter>
  <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 Invoice</vt:lpstr>
      <vt:lpstr>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2017-04-21T05:17:51Z</dcterms:created>
  <dc:creator>Anthony Chow</dc:creator>
  <cp:lastModifiedBy>Microsoft Office User</cp:lastModifiedBy>
  <cp:lastPrinted>2019-07-11T23:35:47Z</cp:lastPrinted>
  <dcterms:modified xsi:type="dcterms:W3CDTF">2019-07-20T00:23:28Z</dcterms:modified>
</cp:coreProperties>
</file>