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zhezhe/Documents/Opus/github/qlcplus_excel_cuelist_conversion/sample_file/"/>
    </mc:Choice>
  </mc:AlternateContent>
  <xr:revisionPtr revIDLastSave="0" documentId="13_ncr:1_{AD6521FC-99ED-B44A-9A48-CF85C3396903}" xr6:coauthVersionLast="47" xr6:coauthVersionMax="47" xr10:uidLastSave="{00000000-0000-0000-0000-000000000000}"/>
  <bookViews>
    <workbookView xWindow="0" yWindow="600" windowWidth="76800" windowHeight="21000" activeTab="2" xr2:uid="{00000000-000D-0000-FFFF-FFFF00000000}"/>
  </bookViews>
  <sheets>
    <sheet name="說明" sheetId="1" r:id="rId1"/>
    <sheet name="(勿動)下拉選單" sheetId="2" r:id="rId2"/>
    <sheet name="空白模板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uri="GoogleSheetsCustomDataVersion2">
      <go:sheetsCustomData xmlns:go="http://customooxmlschemas.google.com/" r:id="rId14" roundtripDataChecksum="RyNayyOMkAJbIqtT9m1IhKYLY1QOhXGnxaJDh9BAk90="/>
    </ext>
  </extLst>
</workbook>
</file>

<file path=xl/calcChain.xml><?xml version="1.0" encoding="utf-8"?>
<calcChain xmlns="http://schemas.openxmlformats.org/spreadsheetml/2006/main">
  <c r="AI70" i="3" l="1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U70" i="3"/>
  <c r="T70" i="3"/>
  <c r="S70" i="3"/>
  <c r="R70" i="3"/>
  <c r="Q70" i="3"/>
  <c r="P70" i="3"/>
  <c r="O70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U68" i="3"/>
  <c r="T68" i="3"/>
  <c r="S68" i="3"/>
  <c r="R68" i="3"/>
  <c r="Q68" i="3"/>
  <c r="P68" i="3"/>
  <c r="O68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U67" i="3"/>
  <c r="T67" i="3"/>
  <c r="S67" i="3"/>
  <c r="R67" i="3"/>
  <c r="Q67" i="3"/>
  <c r="P67" i="3"/>
  <c r="O67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U66" i="3"/>
  <c r="T66" i="3"/>
  <c r="S66" i="3"/>
  <c r="R66" i="3"/>
  <c r="Q66" i="3"/>
  <c r="P66" i="3"/>
  <c r="O66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U65" i="3"/>
  <c r="T65" i="3"/>
  <c r="S65" i="3"/>
  <c r="R65" i="3"/>
  <c r="Q65" i="3"/>
  <c r="P65" i="3"/>
  <c r="O65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64" i="3"/>
  <c r="O64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U63" i="3"/>
  <c r="T63" i="3"/>
  <c r="S63" i="3"/>
  <c r="R63" i="3"/>
  <c r="Q63" i="3"/>
  <c r="P63" i="3"/>
  <c r="O63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2" i="3"/>
  <c r="O62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61" i="3"/>
  <c r="O61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60" i="3"/>
  <c r="O60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59" i="3"/>
  <c r="O59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U58" i="3"/>
  <c r="T58" i="3"/>
  <c r="S58" i="3"/>
  <c r="R58" i="3"/>
  <c r="Q58" i="3"/>
  <c r="P58" i="3"/>
  <c r="O58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57" i="3"/>
  <c r="O57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56" i="3"/>
  <c r="O56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U55" i="3"/>
  <c r="T55" i="3"/>
  <c r="S55" i="3"/>
  <c r="R55" i="3"/>
  <c r="Q55" i="3"/>
  <c r="P55" i="3"/>
  <c r="O55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54" i="3"/>
  <c r="O54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53" i="3"/>
  <c r="O53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P52" i="3"/>
  <c r="O52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51" i="3"/>
  <c r="O51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50" i="3"/>
  <c r="O50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U49" i="3"/>
  <c r="T49" i="3"/>
  <c r="S49" i="3"/>
  <c r="R49" i="3"/>
  <c r="Q49" i="3"/>
  <c r="P49" i="3"/>
  <c r="O49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48" i="3"/>
  <c r="O48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47" i="3"/>
  <c r="O47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U46" i="3"/>
  <c r="T46" i="3"/>
  <c r="S46" i="3"/>
  <c r="R46" i="3"/>
  <c r="Q46" i="3"/>
  <c r="P46" i="3"/>
  <c r="O46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45" i="3"/>
  <c r="O45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44" i="3"/>
  <c r="O44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43" i="3"/>
  <c r="O43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42" i="3"/>
  <c r="O42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U41" i="3"/>
  <c r="T41" i="3"/>
  <c r="S41" i="3"/>
  <c r="R41" i="3"/>
  <c r="Q41" i="3"/>
  <c r="P41" i="3"/>
  <c r="O41" i="3"/>
  <c r="Z36" i="3"/>
  <c r="Y36" i="3"/>
  <c r="X36" i="3"/>
  <c r="W36" i="3"/>
  <c r="V36" i="3"/>
  <c r="U36" i="3"/>
  <c r="T36" i="3"/>
  <c r="S36" i="3"/>
  <c r="R36" i="3"/>
  <c r="Q36" i="3"/>
  <c r="P36" i="3"/>
  <c r="O36" i="3"/>
  <c r="Z35" i="3"/>
  <c r="Y35" i="3"/>
  <c r="X35" i="3"/>
  <c r="W35" i="3"/>
  <c r="V35" i="3"/>
  <c r="U35" i="3"/>
  <c r="T35" i="3"/>
  <c r="S35" i="3"/>
  <c r="R35" i="3"/>
  <c r="Q35" i="3"/>
  <c r="P35" i="3"/>
  <c r="O35" i="3"/>
  <c r="Z34" i="3"/>
  <c r="Y34" i="3"/>
  <c r="X34" i="3"/>
  <c r="W34" i="3"/>
  <c r="V34" i="3"/>
  <c r="U34" i="3"/>
  <c r="T34" i="3"/>
  <c r="S34" i="3"/>
  <c r="R34" i="3"/>
  <c r="Q34" i="3"/>
  <c r="P34" i="3"/>
  <c r="O34" i="3"/>
  <c r="Z33" i="3"/>
  <c r="Y33" i="3"/>
  <c r="X33" i="3"/>
  <c r="W33" i="3"/>
  <c r="V33" i="3"/>
  <c r="U33" i="3"/>
  <c r="T33" i="3"/>
  <c r="S33" i="3"/>
  <c r="R33" i="3"/>
  <c r="Q33" i="3"/>
  <c r="P33" i="3"/>
  <c r="O33" i="3"/>
  <c r="Z32" i="3"/>
  <c r="Y32" i="3"/>
  <c r="X32" i="3"/>
  <c r="W32" i="3"/>
  <c r="V32" i="3"/>
  <c r="U32" i="3"/>
  <c r="T32" i="3"/>
  <c r="S32" i="3"/>
  <c r="R32" i="3"/>
  <c r="Q32" i="3"/>
  <c r="P32" i="3"/>
  <c r="O32" i="3"/>
  <c r="Z31" i="3"/>
  <c r="Y31" i="3"/>
  <c r="X31" i="3"/>
  <c r="W31" i="3"/>
  <c r="V31" i="3"/>
  <c r="U31" i="3"/>
  <c r="T31" i="3"/>
  <c r="S31" i="3"/>
  <c r="R31" i="3"/>
  <c r="Q31" i="3"/>
  <c r="P31" i="3"/>
  <c r="O31" i="3"/>
  <c r="Z30" i="3"/>
  <c r="Y30" i="3"/>
  <c r="X30" i="3"/>
  <c r="W30" i="3"/>
  <c r="V30" i="3"/>
  <c r="U30" i="3"/>
  <c r="T30" i="3"/>
  <c r="S30" i="3"/>
  <c r="R30" i="3"/>
  <c r="Q30" i="3"/>
  <c r="P30" i="3"/>
  <c r="O30" i="3"/>
  <c r="Z29" i="3"/>
  <c r="Y29" i="3"/>
  <c r="X29" i="3"/>
  <c r="W29" i="3"/>
  <c r="V29" i="3"/>
  <c r="U29" i="3"/>
  <c r="T29" i="3"/>
  <c r="S29" i="3"/>
  <c r="R29" i="3"/>
  <c r="Q29" i="3"/>
  <c r="P29" i="3"/>
  <c r="O29" i="3"/>
  <c r="Z28" i="3"/>
  <c r="Y28" i="3"/>
  <c r="X28" i="3"/>
  <c r="W28" i="3"/>
  <c r="V28" i="3"/>
  <c r="U28" i="3"/>
  <c r="T28" i="3"/>
  <c r="S28" i="3"/>
  <c r="R28" i="3"/>
  <c r="Q28" i="3"/>
  <c r="P28" i="3"/>
  <c r="O28" i="3"/>
  <c r="Z27" i="3"/>
  <c r="Y27" i="3"/>
  <c r="X27" i="3"/>
  <c r="W27" i="3"/>
  <c r="V27" i="3"/>
  <c r="U27" i="3"/>
  <c r="T27" i="3"/>
  <c r="S27" i="3"/>
  <c r="R27" i="3"/>
  <c r="Q27" i="3"/>
  <c r="P27" i="3"/>
  <c r="O27" i="3"/>
  <c r="Z26" i="3"/>
  <c r="Y26" i="3"/>
  <c r="X26" i="3"/>
  <c r="W26" i="3"/>
  <c r="V26" i="3"/>
  <c r="U26" i="3"/>
  <c r="T26" i="3"/>
  <c r="S26" i="3"/>
  <c r="R26" i="3"/>
  <c r="Q26" i="3"/>
  <c r="P26" i="3"/>
  <c r="O26" i="3"/>
  <c r="Z25" i="3"/>
  <c r="Y25" i="3"/>
  <c r="X25" i="3"/>
  <c r="W25" i="3"/>
  <c r="V25" i="3"/>
  <c r="U25" i="3"/>
  <c r="T25" i="3"/>
  <c r="S25" i="3"/>
  <c r="R25" i="3"/>
  <c r="Q25" i="3"/>
  <c r="P25" i="3"/>
  <c r="O25" i="3"/>
  <c r="Z24" i="3"/>
  <c r="Y24" i="3"/>
  <c r="X24" i="3"/>
  <c r="W24" i="3"/>
  <c r="V24" i="3"/>
  <c r="U24" i="3"/>
  <c r="T24" i="3"/>
  <c r="S24" i="3"/>
  <c r="R24" i="3"/>
  <c r="Q24" i="3"/>
  <c r="P24" i="3"/>
  <c r="O24" i="3"/>
  <c r="Z23" i="3"/>
  <c r="Y23" i="3"/>
  <c r="X23" i="3"/>
  <c r="W23" i="3"/>
  <c r="V23" i="3"/>
  <c r="U23" i="3"/>
  <c r="T23" i="3"/>
  <c r="S23" i="3"/>
  <c r="R23" i="3"/>
  <c r="Q23" i="3"/>
  <c r="P23" i="3"/>
  <c r="O23" i="3"/>
  <c r="Z22" i="3"/>
  <c r="Y22" i="3"/>
  <c r="X22" i="3"/>
  <c r="W22" i="3"/>
  <c r="V22" i="3"/>
  <c r="U22" i="3"/>
  <c r="T22" i="3"/>
  <c r="S22" i="3"/>
  <c r="R22" i="3"/>
  <c r="Q22" i="3"/>
  <c r="P22" i="3"/>
  <c r="O22" i="3"/>
  <c r="Z21" i="3"/>
  <c r="Y21" i="3"/>
  <c r="X21" i="3"/>
  <c r="W21" i="3"/>
  <c r="V21" i="3"/>
  <c r="U21" i="3"/>
  <c r="T21" i="3"/>
  <c r="S21" i="3"/>
  <c r="R21" i="3"/>
  <c r="Q21" i="3"/>
  <c r="P21" i="3"/>
  <c r="O21" i="3"/>
  <c r="Z20" i="3"/>
  <c r="Y20" i="3"/>
  <c r="X20" i="3"/>
  <c r="W20" i="3"/>
  <c r="V20" i="3"/>
  <c r="U20" i="3"/>
  <c r="T20" i="3"/>
  <c r="S20" i="3"/>
  <c r="R20" i="3"/>
  <c r="Q20" i="3"/>
  <c r="P20" i="3"/>
  <c r="O20" i="3"/>
  <c r="Z19" i="3"/>
  <c r="Y19" i="3"/>
  <c r="X19" i="3"/>
  <c r="W19" i="3"/>
  <c r="V19" i="3"/>
  <c r="U19" i="3"/>
  <c r="T19" i="3"/>
  <c r="S19" i="3"/>
  <c r="R19" i="3"/>
  <c r="Q19" i="3"/>
  <c r="P19" i="3"/>
  <c r="O19" i="3"/>
  <c r="Z18" i="3"/>
  <c r="Y18" i="3"/>
  <c r="X18" i="3"/>
  <c r="W18" i="3"/>
  <c r="V18" i="3"/>
  <c r="U18" i="3"/>
  <c r="T18" i="3"/>
  <c r="S18" i="3"/>
  <c r="R18" i="3"/>
  <c r="Q18" i="3"/>
  <c r="P18" i="3"/>
  <c r="O18" i="3"/>
  <c r="Z17" i="3"/>
  <c r="Y17" i="3"/>
  <c r="X17" i="3"/>
  <c r="W17" i="3"/>
  <c r="V17" i="3"/>
  <c r="U17" i="3"/>
  <c r="T17" i="3"/>
  <c r="S17" i="3"/>
  <c r="R17" i="3"/>
  <c r="Q17" i="3"/>
  <c r="P17" i="3"/>
  <c r="O17" i="3"/>
  <c r="Z16" i="3"/>
  <c r="Y16" i="3"/>
  <c r="X16" i="3"/>
  <c r="W16" i="3"/>
  <c r="V16" i="3"/>
  <c r="U16" i="3"/>
  <c r="T16" i="3"/>
  <c r="S16" i="3"/>
  <c r="R16" i="3"/>
  <c r="Q16" i="3"/>
  <c r="P16" i="3"/>
  <c r="O16" i="3"/>
  <c r="Z15" i="3"/>
  <c r="Y15" i="3"/>
  <c r="X15" i="3"/>
  <c r="W15" i="3"/>
  <c r="V15" i="3"/>
  <c r="U15" i="3"/>
  <c r="T15" i="3"/>
  <c r="S15" i="3"/>
  <c r="R15" i="3"/>
  <c r="Q15" i="3"/>
  <c r="P15" i="3"/>
  <c r="O15" i="3"/>
  <c r="Z14" i="3"/>
  <c r="Y14" i="3"/>
  <c r="X14" i="3"/>
  <c r="W14" i="3"/>
  <c r="V14" i="3"/>
  <c r="U14" i="3"/>
  <c r="T14" i="3"/>
  <c r="S14" i="3"/>
  <c r="R14" i="3"/>
  <c r="Q14" i="3"/>
  <c r="P14" i="3"/>
  <c r="O14" i="3"/>
  <c r="Z13" i="3"/>
  <c r="Y13" i="3"/>
  <c r="X13" i="3"/>
  <c r="W13" i="3"/>
  <c r="V13" i="3"/>
  <c r="U13" i="3"/>
  <c r="T13" i="3"/>
  <c r="S13" i="3"/>
  <c r="R13" i="3"/>
  <c r="Q13" i="3"/>
  <c r="P13" i="3"/>
  <c r="O13" i="3"/>
  <c r="Z12" i="3"/>
  <c r="Y12" i="3"/>
  <c r="X12" i="3"/>
  <c r="W12" i="3"/>
  <c r="V12" i="3"/>
  <c r="U12" i="3"/>
  <c r="T12" i="3"/>
  <c r="S12" i="3"/>
  <c r="R12" i="3"/>
  <c r="Q12" i="3"/>
  <c r="P12" i="3"/>
  <c r="O12" i="3"/>
  <c r="Z11" i="3"/>
  <c r="Y11" i="3"/>
  <c r="X11" i="3"/>
  <c r="W11" i="3"/>
  <c r="V11" i="3"/>
  <c r="U11" i="3"/>
  <c r="T11" i="3"/>
  <c r="S11" i="3"/>
  <c r="R11" i="3"/>
  <c r="Q11" i="3"/>
  <c r="P11" i="3"/>
  <c r="O11" i="3"/>
  <c r="Z10" i="3"/>
  <c r="Y10" i="3"/>
  <c r="X10" i="3"/>
  <c r="W10" i="3"/>
  <c r="V10" i="3"/>
  <c r="U10" i="3"/>
  <c r="T10" i="3"/>
  <c r="S10" i="3"/>
  <c r="R10" i="3"/>
  <c r="Q10" i="3"/>
  <c r="P10" i="3"/>
  <c r="O10" i="3"/>
  <c r="Z9" i="3"/>
  <c r="Y9" i="3"/>
  <c r="X9" i="3"/>
  <c r="W9" i="3"/>
  <c r="V9" i="3"/>
  <c r="U9" i="3"/>
  <c r="T9" i="3"/>
  <c r="S9" i="3"/>
  <c r="R9" i="3"/>
  <c r="Q9" i="3"/>
  <c r="P9" i="3"/>
  <c r="O9" i="3"/>
  <c r="Z8" i="3"/>
  <c r="Y8" i="3"/>
  <c r="X8" i="3"/>
  <c r="W8" i="3"/>
  <c r="V8" i="3"/>
  <c r="U8" i="3"/>
  <c r="T8" i="3"/>
  <c r="S8" i="3"/>
  <c r="R8" i="3"/>
  <c r="Q8" i="3"/>
  <c r="P8" i="3"/>
  <c r="O8" i="3"/>
  <c r="Z7" i="3"/>
  <c r="Y7" i="3"/>
  <c r="X7" i="3"/>
  <c r="W7" i="3"/>
  <c r="V7" i="3"/>
  <c r="U7" i="3"/>
  <c r="T7" i="3"/>
  <c r="S7" i="3"/>
  <c r="R7" i="3"/>
  <c r="Q7" i="3"/>
  <c r="P7" i="3"/>
  <c r="O7" i="3"/>
</calcChain>
</file>

<file path=xl/sharedStrings.xml><?xml version="1.0" encoding="utf-8"?>
<sst xmlns="http://schemas.openxmlformats.org/spreadsheetml/2006/main" count="127" uniqueCount="106">
  <si>
    <t>編號</t>
  </si>
  <si>
    <t>舞名</t>
  </si>
  <si>
    <t>亮度選擇(%)</t>
  </si>
  <si>
    <t>速度選擇(%)</t>
  </si>
  <si>
    <t>效果選擇</t>
  </si>
  <si>
    <t>60RC value</t>
  </si>
  <si>
    <t>EN554 value</t>
  </si>
  <si>
    <t>顏色選擇</t>
  </si>
  <si>
    <t>60RC Red</t>
  </si>
  <si>
    <t>60RC Green</t>
  </si>
  <si>
    <t>60RC Blue</t>
  </si>
  <si>
    <t>ER554 Red</t>
  </si>
  <si>
    <t>ER554 Green</t>
  </si>
  <si>
    <t>ER554 Blue</t>
  </si>
  <si>
    <t>ER554 White</t>
  </si>
  <si>
    <t>步驟</t>
  </si>
  <si>
    <t>歌名</t>
  </si>
  <si>
    <t>說明</t>
  </si>
  <si>
    <t>無</t>
  </si>
  <si>
    <t>bpm</t>
  </si>
  <si>
    <t>黑</t>
  </si>
  <si>
    <t>頻閃</t>
  </si>
  <si>
    <t>冷白</t>
  </si>
  <si>
    <t>舞台燈配置位子請參考下列表格</t>
  </si>
  <si>
    <t>七彩跳變</t>
  </si>
  <si>
    <t>白</t>
  </si>
  <si>
    <t>染色燈</t>
  </si>
  <si>
    <t>七彩漸變</t>
  </si>
  <si>
    <t>暖白</t>
  </si>
  <si>
    <t>60RC</t>
  </si>
  <si>
    <t>七彩自走</t>
  </si>
  <si>
    <t>膚色</t>
  </si>
  <si>
    <r>
      <rPr>
        <sz val="12"/>
        <color theme="1"/>
        <rFont val="Calibri"/>
        <family val="2"/>
      </rPr>
      <t>複製“空白模板”，並且更名為：</t>
    </r>
    <r>
      <rPr>
        <b/>
        <sz val="12"/>
        <color theme="1"/>
        <rFont val="Calibri"/>
        <family val="2"/>
      </rPr>
      <t>編舞者-表演名稱</t>
    </r>
    <r>
      <rPr>
        <sz val="12"/>
        <color theme="1"/>
        <rFont val="Calibri"/>
        <family val="2"/>
      </rPr>
      <t xml:space="preserve"> (總長不能超過20個字，超過請簡短)</t>
    </r>
  </si>
  <si>
    <t>切換時間</t>
  </si>
  <si>
    <t>淡入時長</t>
  </si>
  <si>
    <t>漸暗時長</t>
  </si>
  <si>
    <t>粉紅</t>
  </si>
  <si>
    <t>亮度(%)</t>
  </si>
  <si>
    <t>配色</t>
  </si>
  <si>
    <t>效果</t>
  </si>
  <si>
    <t>效果速度(%)</t>
  </si>
  <si>
    <t>備註</t>
  </si>
  <si>
    <t>#</t>
  </si>
  <si>
    <t>Fade in(ms)</t>
  </si>
  <si>
    <t>紅</t>
  </si>
  <si>
    <t>Hold(ms)</t>
  </si>
  <si>
    <t>Fades to black(ms)</t>
  </si>
  <si>
    <t>找可以看音樂播放時間millisecond(ms)等級的軟體</t>
  </si>
  <si>
    <t>LSPA60RC[1-6] Total dimming</t>
  </si>
  <si>
    <t>LSPA60RC[1-6] Red</t>
  </si>
  <si>
    <t>LSPA60RC[1-6] Green</t>
  </si>
  <si>
    <t>橘紅</t>
  </si>
  <si>
    <t>LSPA60RC[1-6] Blue</t>
  </si>
  <si>
    <t>LSPA60RC[1-6] Stroboscopic</t>
  </si>
  <si>
    <t>LSPA60RC[1-6] Function</t>
  </si>
  <si>
    <t>LSPA60RC[1-6] Speed</t>
  </si>
  <si>
    <t>Note</t>
  </si>
  <si>
    <t>按照需要切換燈光效果的時間點填入“切換時間”</t>
  </si>
  <si>
    <t>橘</t>
  </si>
  <si>
    <t>橘黃</t>
  </si>
  <si>
    <t>視需求填入淡入淡出時長(淡入淡出時間會安排在”切換時間“後，加總時間長度請勿超過下次切換時間間隔長度)</t>
  </si>
  <si>
    <t>黃</t>
  </si>
  <si>
    <t>黃綠</t>
  </si>
  <si>
    <r>
      <rPr>
        <sz val="12"/>
        <color theme="1"/>
        <rFont val="Calibri"/>
        <family val="2"/>
      </rPr>
      <t>選擇亮度、顏色、效果與速度(注意：如果效果</t>
    </r>
    <r>
      <rPr>
        <b/>
        <sz val="12"/>
        <color theme="1"/>
        <rFont val="Calibri"/>
        <family val="2"/>
      </rPr>
      <t>選七彩XX</t>
    </r>
    <r>
      <rPr>
        <sz val="12"/>
        <color theme="1"/>
        <rFont val="Calibri"/>
        <family val="2"/>
      </rPr>
      <t>，則</t>
    </r>
    <r>
      <rPr>
        <b/>
        <sz val="12"/>
        <color theme="1"/>
        <rFont val="Calibri"/>
        <family val="2"/>
      </rPr>
      <t>亮度&amp;顏色會被忽略</t>
    </r>
    <r>
      <rPr>
        <sz val="12"/>
        <color theme="1"/>
        <rFont val="Calibri"/>
        <family val="2"/>
      </rPr>
      <t>，如果</t>
    </r>
    <r>
      <rPr>
        <b/>
        <sz val="12"/>
        <color theme="1"/>
        <rFont val="Calibri"/>
        <family val="2"/>
      </rPr>
      <t>效果選“無”</t>
    </r>
    <r>
      <rPr>
        <sz val="12"/>
        <color theme="1"/>
        <rFont val="Calibri"/>
        <family val="2"/>
      </rPr>
      <t>則</t>
    </r>
    <r>
      <rPr>
        <b/>
        <sz val="12"/>
        <color theme="1"/>
        <rFont val="Calibri"/>
        <family val="2"/>
      </rPr>
      <t>不會參考效果速度。</t>
    </r>
    <r>
      <rPr>
        <sz val="12"/>
        <color theme="1"/>
        <rFont val="Calibri"/>
        <family val="2"/>
      </rPr>
      <t>染色燈最好都選100%亮度才不會有色差)</t>
    </r>
  </si>
  <si>
    <t>綠</t>
  </si>
  <si>
    <t>青綠</t>
  </si>
  <si>
    <t>淺綠</t>
  </si>
  <si>
    <t>項目</t>
  </si>
  <si>
    <t>型號</t>
  </si>
  <si>
    <t>數量</t>
  </si>
  <si>
    <t>架設位置</t>
  </si>
  <si>
    <t>藍</t>
  </si>
  <si>
    <t>實體照片</t>
  </si>
  <si>
    <t>水藍</t>
  </si>
  <si>
    <t>天藍</t>
  </si>
  <si>
    <t>RGB染色燈</t>
  </si>
  <si>
    <t>淡藍</t>
  </si>
  <si>
    <t>LSPA60RC</t>
  </si>
  <si>
    <t>6盞</t>
  </si>
  <si>
    <t>紫</t>
  </si>
  <si>
    <t>背板TRUSS上</t>
  </si>
  <si>
    <t>紅色比綠跟藍暗很多</t>
  </si>
  <si>
    <t>RGBW面光燈</t>
  </si>
  <si>
    <t>ER-544</t>
  </si>
  <si>
    <t>2盞</t>
  </si>
  <si>
    <t>左台前與右台前向外延伸45度</t>
  </si>
  <si>
    <t>面光燈</t>
  </si>
  <si>
    <t>ER554</t>
  </si>
  <si>
    <t>ER-554[0] Total dimming</t>
  </si>
  <si>
    <t>ER-554[0] Red</t>
  </si>
  <si>
    <t>ER-554[0] Green</t>
  </si>
  <si>
    <t>ER-554[0] Blue</t>
  </si>
  <si>
    <t>ER-554[0] White</t>
  </si>
  <si>
    <t>ER-554[0] Stroboscopic</t>
  </si>
  <si>
    <t>ER-554[0] Function</t>
  </si>
  <si>
    <t>ER-554[0] Speed</t>
  </si>
  <si>
    <t>ER-554[1] Total dimming</t>
  </si>
  <si>
    <t>ER-554[1] Red</t>
  </si>
  <si>
    <t>ER-554[1] Green</t>
  </si>
  <si>
    <t>ER-554[1] Blue</t>
  </si>
  <si>
    <t>ER-554[1] White</t>
  </si>
  <si>
    <t>ER-554[1] Stroboscopic</t>
  </si>
  <si>
    <t>ER-554[1] Function</t>
  </si>
  <si>
    <t>ER-554[1] Speed</t>
  </si>
  <si>
    <r>
      <rPr>
        <b/>
        <sz val="12"/>
        <color theme="1"/>
        <rFont val="Calibri"/>
        <family val="2"/>
      </rPr>
      <t>左台</t>
    </r>
    <r>
      <rPr>
        <sz val="12"/>
        <color theme="1"/>
        <rFont val="Calibri"/>
        <family val="2"/>
      </rPr>
      <t>面光燈</t>
    </r>
  </si>
  <si>
    <r>
      <rPr>
        <b/>
        <sz val="12"/>
        <color theme="1"/>
        <rFont val="Calibri"/>
        <family val="2"/>
      </rPr>
      <t>右台</t>
    </r>
    <r>
      <rPr>
        <sz val="12"/>
        <color theme="1"/>
        <rFont val="Calibri"/>
        <family val="2"/>
      </rPr>
      <t>面光燈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</si>
</sst>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2"/>
      <color theme="1"/>
      <name val="Calibri"/>
      <scheme val="minor"/>
    </font>
    <font>
      <sz val="12"/>
      <color theme="1"/>
      <name val="Calibri"/>
      <scheme val="minor"/>
    </font>
    <font>
      <sz val="12"/>
      <color rgb="FF000000"/>
      <name val="Calibri"/>
      <scheme val="minor"/>
    </font>
    <font>
      <sz val="12"/>
      <name val="Calibri"/>
    </font>
    <font>
      <sz val="12"/>
      <color rgb="FF000000"/>
      <name val="新細明體"/>
      <charset val="136"/>
    </font>
    <font>
      <sz val="12"/>
      <color theme="1"/>
      <name val="Calibri"/>
    </font>
    <font>
      <sz val="13"/>
      <color rgb="FF000000"/>
      <name val="Calibri"/>
      <scheme val="minor"/>
    </font>
    <font>
      <sz val="13"/>
      <color theme="1"/>
      <name val="Calibri"/>
    </font>
    <font>
      <b/>
      <sz val="13"/>
      <color rgb="FF000000"/>
      <name val="Calibri"/>
      <scheme val="minor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9"/>
      <name val="Calibri"/>
      <family val="3"/>
      <charset val="136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00FFFF"/>
        <bgColor rgb="FF00FFFF"/>
      </patternFill>
    </fill>
    <fill>
      <patternFill patternType="solid">
        <fgColor rgb="FFD0E0E3"/>
        <bgColor rgb="FFD0E0E3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0"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/>
    <xf numFmtId="0" fontId="1" fillId="3" borderId="2" xfId="0" applyFont="1" applyFill="1" applyBorder="1" applyAlignment="1">
      <alignment vertical="center"/>
    </xf>
    <xf numFmtId="0" fontId="1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1" fillId="0" borderId="2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6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vertical="center"/>
    </xf>
    <xf numFmtId="0" fontId="2" fillId="7" borderId="1" xfId="0" applyFont="1" applyFill="1" applyBorder="1" applyAlignment="1">
      <alignment horizontal="center"/>
    </xf>
    <xf numFmtId="46" fontId="2" fillId="7" borderId="1" xfId="0" applyNumberFormat="1" applyFont="1" applyFill="1" applyBorder="1" applyAlignment="1">
      <alignment horizontal="center"/>
    </xf>
    <xf numFmtId="0" fontId="5" fillId="0" borderId="4" xfId="0" applyFont="1" applyBorder="1" applyAlignment="1">
      <alignment vertical="center"/>
    </xf>
    <xf numFmtId="0" fontId="6" fillId="7" borderId="1" xfId="0" applyFont="1" applyFill="1" applyBorder="1" applyAlignment="1">
      <alignment horizontal="center"/>
    </xf>
    <xf numFmtId="0" fontId="1" fillId="0" borderId="1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1" fillId="0" borderId="7" xfId="0" applyFont="1" applyBorder="1" applyAlignment="1">
      <alignment vertical="center"/>
    </xf>
    <xf numFmtId="0" fontId="1" fillId="0" borderId="9" xfId="0" applyFont="1" applyBorder="1" applyAlignment="1">
      <alignment vertical="center"/>
    </xf>
    <xf numFmtId="0" fontId="2" fillId="8" borderId="1" xfId="0" applyFont="1" applyFill="1" applyBorder="1" applyAlignment="1">
      <alignment horizontal="center"/>
    </xf>
    <xf numFmtId="0" fontId="1" fillId="0" borderId="10" xfId="0" applyFont="1" applyBorder="1" applyAlignment="1">
      <alignment vertical="center"/>
    </xf>
    <xf numFmtId="46" fontId="2" fillId="8" borderId="1" xfId="0" applyNumberFormat="1" applyFont="1" applyFill="1" applyBorder="1" applyAlignment="1">
      <alignment horizontal="center"/>
    </xf>
    <xf numFmtId="0" fontId="5" fillId="0" borderId="0" xfId="0" applyFont="1" applyAlignment="1">
      <alignment vertical="center"/>
    </xf>
    <xf numFmtId="4" fontId="1" fillId="0" borderId="0" xfId="0" applyNumberFormat="1" applyFont="1" applyAlignment="1">
      <alignment vertical="center"/>
    </xf>
    <xf numFmtId="0" fontId="2" fillId="6" borderId="1" xfId="0" applyFont="1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5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4" borderId="2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1" fillId="3" borderId="4" xfId="0" applyFont="1" applyFill="1" applyBorder="1" applyAlignment="1">
      <alignment vertical="center"/>
    </xf>
    <xf numFmtId="0" fontId="2" fillId="0" borderId="2" xfId="0" applyFont="1" applyBorder="1" applyAlignment="1">
      <alignment horizontal="center"/>
    </xf>
    <xf numFmtId="0" fontId="2" fillId="9" borderId="2" xfId="0" applyFont="1" applyFill="1" applyBorder="1" applyAlignment="1">
      <alignment horizontal="center"/>
    </xf>
    <xf numFmtId="0" fontId="0" fillId="9" borderId="2" xfId="0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4" fontId="1" fillId="3" borderId="0" xfId="0" applyNumberFormat="1" applyFont="1" applyFill="1" applyAlignment="1">
      <alignment horizontal="center" vertical="center"/>
    </xf>
    <xf numFmtId="0" fontId="0" fillId="0" borderId="0" xfId="0" applyAlignment="1">
      <alignment vertical="center"/>
    </xf>
    <xf numFmtId="0" fontId="1" fillId="5" borderId="0" xfId="0" applyFont="1" applyFill="1" applyAlignment="1">
      <alignment horizontal="center" vertical="center"/>
    </xf>
    <xf numFmtId="0" fontId="0" fillId="0" borderId="0" xfId="0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0</xdr:row>
      <xdr:rowOff>0</xdr:rowOff>
    </xdr:from>
    <xdr:ext cx="314325" cy="314325"/>
    <xdr:sp macro="" textlink="">
      <xdr:nvSpPr>
        <xdr:cNvPr id="3" name="Shape 3" descr="blob:https://www.facebook.com/f830ca3d-aa08-4f4c-b9a5-f375c49c03dc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6</xdr:col>
      <xdr:colOff>0</xdr:colOff>
      <xdr:row>0</xdr:row>
      <xdr:rowOff>0</xdr:rowOff>
    </xdr:from>
    <xdr:ext cx="314325" cy="314325"/>
    <xdr:sp macro="" textlink="">
      <xdr:nvSpPr>
        <xdr:cNvPr id="2" name="Shape 3" descr="blob:https://www.facebook.com/f830ca3d-aa08-4f4c-b9a5-f375c49c03dc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5193600" y="3627600"/>
          <a:ext cx="304800" cy="304800"/>
        </a:xfrm>
        <a:prstGeom prst="rect">
          <a:avLst/>
        </a:prstGeom>
        <a:noFill/>
        <a:ln>
          <a:noFill/>
        </a:ln>
      </xdr:spPr>
      <xdr:txBody>
        <a:bodyPr spcFirstLastPara="1" wrap="square" lIns="91425" tIns="91425" rIns="91425" bIns="91425" anchor="ctr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SzPts val="1400"/>
            <a:buFont typeface="Arial"/>
            <a:buNone/>
          </a:pPr>
          <a:endParaRPr sz="1400"/>
        </a:p>
      </xdr:txBody>
    </xdr:sp>
    <xdr:clientData fLocksWithSheet="0"/>
  </xdr:oneCellAnchor>
  <xdr:oneCellAnchor>
    <xdr:from>
      <xdr:col>10</xdr:col>
      <xdr:colOff>444500</xdr:colOff>
      <xdr:row>12</xdr:row>
      <xdr:rowOff>6350</xdr:rowOff>
    </xdr:from>
    <xdr:ext cx="2952750" cy="2209800"/>
    <xdr:pic>
      <xdr:nvPicPr>
        <xdr:cNvPr id="4" name="image2.jpg" title="圖片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708900" y="2482850"/>
          <a:ext cx="2952750" cy="22098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98425</xdr:colOff>
      <xdr:row>11</xdr:row>
      <xdr:rowOff>69850</xdr:rowOff>
    </xdr:from>
    <xdr:ext cx="1704975" cy="2257425"/>
    <xdr:pic>
      <xdr:nvPicPr>
        <xdr:cNvPr id="5" name="image1.jpg" title="圖片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5800725" y="2343150"/>
          <a:ext cx="1704975" cy="2257425"/>
        </a:xfrm>
        <a:prstGeom prst="rect">
          <a:avLst/>
        </a:prstGeom>
        <a:noFill/>
      </xdr:spPr>
    </xdr:pic>
    <xdr:clientData fLocksWithSheet="0"/>
  </xdr:oneCellAnchor>
  <xdr:oneCellAnchor>
    <xdr:from>
      <xdr:col>11</xdr:col>
      <xdr:colOff>469900</xdr:colOff>
      <xdr:row>25</xdr:row>
      <xdr:rowOff>111125</xdr:rowOff>
    </xdr:from>
    <xdr:ext cx="3476625" cy="2438400"/>
    <xdr:pic>
      <xdr:nvPicPr>
        <xdr:cNvPr id="8" name="image5.png" title="圖片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8255000" y="5229225"/>
          <a:ext cx="3476625" cy="2438400"/>
        </a:xfrm>
        <a:prstGeom prst="rect">
          <a:avLst/>
        </a:prstGeom>
        <a:noFill/>
      </xdr:spPr>
    </xdr:pic>
    <xdr:clientData fLocksWithSheet="0"/>
  </xdr:oneCellAnchor>
  <xdr:oneCellAnchor>
    <xdr:from>
      <xdr:col>7</xdr:col>
      <xdr:colOff>219075</xdr:colOff>
      <xdr:row>25</xdr:row>
      <xdr:rowOff>92075</xdr:rowOff>
    </xdr:from>
    <xdr:ext cx="1809750" cy="2305050"/>
    <xdr:pic>
      <xdr:nvPicPr>
        <xdr:cNvPr id="9" name="image6.png" title="圖片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5921375" y="5210175"/>
          <a:ext cx="1809750" cy="2305050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Y1003"/>
  <sheetViews>
    <sheetView workbookViewId="0"/>
  </sheetViews>
  <sheetFormatPr baseColWidth="10" defaultColWidth="11.1640625" defaultRowHeight="15" customHeight="1"/>
  <cols>
    <col min="1" max="1" width="3" customWidth="1"/>
    <col min="2" max="2" width="4.1640625" customWidth="1"/>
    <col min="3" max="3" width="12.6640625" customWidth="1"/>
    <col min="4" max="4" width="8.83203125" customWidth="1"/>
    <col min="5" max="5" width="4.5" customWidth="1"/>
    <col min="6" max="6" width="24.5" customWidth="1"/>
    <col min="7" max="7" width="17.1640625" customWidth="1"/>
    <col min="8" max="15" width="6.83203125" customWidth="1"/>
    <col min="16" max="16" width="9" customWidth="1"/>
    <col min="17" max="17" width="6.83203125" customWidth="1"/>
    <col min="19" max="29" width="6.83203125" customWidth="1"/>
  </cols>
  <sheetData>
    <row r="1" spans="2:23" ht="19.5" customHeight="1"/>
    <row r="2" spans="2:23" ht="16.5" customHeight="1">
      <c r="B2" s="5" t="s">
        <v>15</v>
      </c>
      <c r="C2" s="41" t="s">
        <v>17</v>
      </c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40"/>
    </row>
    <row r="3" spans="2:23" ht="16.5" customHeight="1">
      <c r="B3" s="8">
        <v>0</v>
      </c>
      <c r="C3" s="9" t="s">
        <v>23</v>
      </c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10"/>
      <c r="Q3" s="6"/>
      <c r="R3" s="6"/>
    </row>
    <row r="4" spans="2:23" ht="16.5" customHeight="1">
      <c r="B4" s="8">
        <v>1</v>
      </c>
      <c r="C4" s="9" t="s">
        <v>32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10"/>
    </row>
    <row r="5" spans="2:23" ht="16.5" customHeight="1">
      <c r="B5" s="13">
        <v>2</v>
      </c>
      <c r="C5" s="9" t="s">
        <v>47</v>
      </c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10"/>
    </row>
    <row r="6" spans="2:23" ht="16.5" customHeight="1">
      <c r="B6" s="13">
        <v>3</v>
      </c>
      <c r="C6" s="9" t="s">
        <v>57</v>
      </c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10"/>
    </row>
    <row r="7" spans="2:23" ht="16.5" customHeight="1">
      <c r="B7" s="8">
        <v>4</v>
      </c>
      <c r="C7" s="9" t="s">
        <v>60</v>
      </c>
      <c r="D7" s="16"/>
      <c r="E7" s="16"/>
      <c r="F7" s="9"/>
      <c r="G7" s="9"/>
      <c r="H7" s="9"/>
      <c r="I7" s="9"/>
      <c r="J7" s="9"/>
      <c r="K7" s="9"/>
      <c r="L7" s="9"/>
      <c r="M7" s="9"/>
      <c r="N7" s="9"/>
      <c r="O7" s="9"/>
      <c r="P7" s="10"/>
    </row>
    <row r="8" spans="2:23" ht="16.5" customHeight="1">
      <c r="B8" s="8">
        <v>5</v>
      </c>
      <c r="C8" s="16" t="s">
        <v>63</v>
      </c>
      <c r="D8" s="16"/>
      <c r="E8" s="16"/>
      <c r="F8" s="9"/>
      <c r="G8" s="9"/>
      <c r="H8" s="9"/>
      <c r="I8" s="9"/>
      <c r="J8" s="9"/>
      <c r="K8" s="9"/>
      <c r="L8" s="9"/>
      <c r="M8" s="9"/>
      <c r="N8" s="9"/>
      <c r="O8" s="9"/>
      <c r="P8" s="10"/>
    </row>
    <row r="9" spans="2:23" ht="16.5" customHeight="1">
      <c r="P9" s="19"/>
    </row>
    <row r="10" spans="2:23" ht="16.5" customHeight="1">
      <c r="B10" s="20" t="s">
        <v>0</v>
      </c>
      <c r="C10" s="20" t="s">
        <v>67</v>
      </c>
      <c r="D10" s="20" t="s">
        <v>68</v>
      </c>
      <c r="E10" s="20" t="s">
        <v>69</v>
      </c>
      <c r="F10" s="20" t="s">
        <v>70</v>
      </c>
      <c r="G10" s="21" t="s">
        <v>41</v>
      </c>
      <c r="H10" s="38" t="s">
        <v>72</v>
      </c>
      <c r="I10" s="39"/>
      <c r="J10" s="39"/>
      <c r="K10" s="39"/>
      <c r="L10" s="39"/>
      <c r="M10" s="39"/>
      <c r="N10" s="39"/>
      <c r="O10" s="39"/>
      <c r="P10" s="39"/>
      <c r="Q10" s="39"/>
      <c r="R10" s="39"/>
      <c r="S10" s="39"/>
      <c r="T10" s="39"/>
      <c r="U10" s="39"/>
      <c r="V10" s="39"/>
      <c r="W10" s="40"/>
    </row>
    <row r="11" spans="2:23" ht="16.5" customHeight="1">
      <c r="B11" s="33">
        <v>1</v>
      </c>
      <c r="C11" s="33" t="s">
        <v>75</v>
      </c>
      <c r="D11" s="33" t="s">
        <v>77</v>
      </c>
      <c r="E11" s="33" t="s">
        <v>78</v>
      </c>
      <c r="F11" s="36" t="s">
        <v>80</v>
      </c>
      <c r="G11" s="37" t="s">
        <v>81</v>
      </c>
      <c r="W11" s="23"/>
    </row>
    <row r="12" spans="2:23" ht="16.5" customHeight="1">
      <c r="B12" s="34"/>
      <c r="C12" s="34"/>
      <c r="D12" s="34"/>
      <c r="E12" s="34"/>
      <c r="F12" s="34"/>
      <c r="G12" s="34"/>
      <c r="W12" s="23"/>
    </row>
    <row r="13" spans="2:23" ht="16.5" customHeight="1">
      <c r="B13" s="34"/>
      <c r="C13" s="34"/>
      <c r="D13" s="34"/>
      <c r="E13" s="34"/>
      <c r="F13" s="34"/>
      <c r="G13" s="34"/>
      <c r="W13" s="23"/>
    </row>
    <row r="14" spans="2:23" ht="16.5" customHeight="1">
      <c r="B14" s="34"/>
      <c r="C14" s="34"/>
      <c r="D14" s="34"/>
      <c r="E14" s="34"/>
      <c r="F14" s="34"/>
      <c r="G14" s="34"/>
      <c r="W14" s="23"/>
    </row>
    <row r="15" spans="2:23" ht="16.5" customHeight="1">
      <c r="B15" s="34"/>
      <c r="C15" s="34"/>
      <c r="D15" s="34"/>
      <c r="E15" s="34"/>
      <c r="F15" s="34"/>
      <c r="G15" s="34"/>
      <c r="W15" s="23"/>
    </row>
    <row r="16" spans="2:23" ht="16.5" customHeight="1">
      <c r="B16" s="34"/>
      <c r="C16" s="34"/>
      <c r="D16" s="34"/>
      <c r="E16" s="34"/>
      <c r="F16" s="34"/>
      <c r="G16" s="34"/>
      <c r="W16" s="23"/>
    </row>
    <row r="17" spans="2:23" ht="16.5" customHeight="1">
      <c r="B17" s="34"/>
      <c r="C17" s="34"/>
      <c r="D17" s="34"/>
      <c r="E17" s="34"/>
      <c r="F17" s="34"/>
      <c r="G17" s="34"/>
      <c r="W17" s="23"/>
    </row>
    <row r="18" spans="2:23" ht="16.5" customHeight="1">
      <c r="B18" s="34"/>
      <c r="C18" s="34"/>
      <c r="D18" s="34"/>
      <c r="E18" s="34"/>
      <c r="F18" s="34"/>
      <c r="G18" s="34"/>
      <c r="W18" s="23"/>
    </row>
    <row r="19" spans="2:23" ht="16.5" customHeight="1">
      <c r="B19" s="34"/>
      <c r="C19" s="34"/>
      <c r="D19" s="34"/>
      <c r="E19" s="34"/>
      <c r="F19" s="34"/>
      <c r="G19" s="34"/>
      <c r="W19" s="23"/>
    </row>
    <row r="20" spans="2:23" ht="16.5" customHeight="1">
      <c r="B20" s="34"/>
      <c r="C20" s="34"/>
      <c r="D20" s="34"/>
      <c r="E20" s="34"/>
      <c r="F20" s="34"/>
      <c r="G20" s="34"/>
      <c r="W20" s="23"/>
    </row>
    <row r="21" spans="2:23" ht="16.5" customHeight="1">
      <c r="B21" s="34"/>
      <c r="C21" s="34"/>
      <c r="D21" s="34"/>
      <c r="E21" s="34"/>
      <c r="F21" s="34"/>
      <c r="G21" s="34"/>
      <c r="W21" s="23"/>
    </row>
    <row r="22" spans="2:23" ht="16.5" customHeight="1">
      <c r="B22" s="34"/>
      <c r="C22" s="34"/>
      <c r="D22" s="34"/>
      <c r="E22" s="34"/>
      <c r="F22" s="34"/>
      <c r="G22" s="34"/>
      <c r="W22" s="23"/>
    </row>
    <row r="23" spans="2:23" ht="16.5" customHeight="1">
      <c r="B23" s="34"/>
      <c r="C23" s="34"/>
      <c r="D23" s="34"/>
      <c r="E23" s="34"/>
      <c r="F23" s="34"/>
      <c r="G23" s="34"/>
      <c r="W23" s="23"/>
    </row>
    <row r="24" spans="2:23" ht="16.5" customHeight="1">
      <c r="B24" s="35"/>
      <c r="C24" s="35"/>
      <c r="D24" s="35"/>
      <c r="E24" s="35"/>
      <c r="F24" s="35"/>
      <c r="G24" s="35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6"/>
    </row>
    <row r="25" spans="2:23" ht="16.5" customHeight="1">
      <c r="B25" s="33">
        <v>2</v>
      </c>
      <c r="C25" s="33" t="s">
        <v>82</v>
      </c>
      <c r="D25" s="33" t="s">
        <v>83</v>
      </c>
      <c r="E25" s="33" t="s">
        <v>84</v>
      </c>
      <c r="F25" s="36" t="s">
        <v>85</v>
      </c>
      <c r="G25" s="37"/>
      <c r="W25" s="23"/>
    </row>
    <row r="26" spans="2:23" ht="16.5" customHeight="1">
      <c r="B26" s="34"/>
      <c r="C26" s="34"/>
      <c r="D26" s="34"/>
      <c r="E26" s="34"/>
      <c r="F26" s="34"/>
      <c r="G26" s="34"/>
      <c r="W26" s="23"/>
    </row>
    <row r="27" spans="2:23" ht="16.5" customHeight="1">
      <c r="B27" s="34"/>
      <c r="C27" s="34"/>
      <c r="D27" s="34"/>
      <c r="E27" s="34"/>
      <c r="F27" s="34"/>
      <c r="G27" s="34"/>
      <c r="W27" s="23"/>
    </row>
    <row r="28" spans="2:23" ht="16.5" customHeight="1">
      <c r="B28" s="34"/>
      <c r="C28" s="34"/>
      <c r="D28" s="34"/>
      <c r="E28" s="34"/>
      <c r="F28" s="34"/>
      <c r="G28" s="34"/>
      <c r="V28" s="19"/>
      <c r="W28" s="23"/>
    </row>
    <row r="29" spans="2:23" ht="16.5" customHeight="1">
      <c r="B29" s="34"/>
      <c r="C29" s="34"/>
      <c r="D29" s="34"/>
      <c r="E29" s="34"/>
      <c r="F29" s="34"/>
      <c r="G29" s="34"/>
      <c r="W29" s="23"/>
    </row>
    <row r="30" spans="2:23" ht="16.5" customHeight="1">
      <c r="B30" s="34"/>
      <c r="C30" s="34"/>
      <c r="D30" s="34"/>
      <c r="E30" s="34"/>
      <c r="F30" s="34"/>
      <c r="G30" s="34"/>
      <c r="W30" s="23"/>
    </row>
    <row r="31" spans="2:23" ht="16.5" customHeight="1">
      <c r="B31" s="34"/>
      <c r="C31" s="34"/>
      <c r="D31" s="34"/>
      <c r="E31" s="34"/>
      <c r="F31" s="34"/>
      <c r="G31" s="34"/>
      <c r="V31" s="19"/>
      <c r="W31" s="23"/>
    </row>
    <row r="32" spans="2:23" ht="16.5" customHeight="1">
      <c r="B32" s="34"/>
      <c r="C32" s="34"/>
      <c r="D32" s="34"/>
      <c r="E32" s="34"/>
      <c r="F32" s="34"/>
      <c r="G32" s="34"/>
      <c r="W32" s="23"/>
    </row>
    <row r="33" spans="2:24" ht="16.5" customHeight="1">
      <c r="B33" s="34"/>
      <c r="C33" s="34"/>
      <c r="D33" s="34"/>
      <c r="E33" s="34"/>
      <c r="F33" s="34"/>
      <c r="G33" s="34"/>
      <c r="V33" s="19"/>
      <c r="W33" s="23"/>
    </row>
    <row r="34" spans="2:24" ht="16.5" customHeight="1">
      <c r="B34" s="34"/>
      <c r="C34" s="34"/>
      <c r="D34" s="34"/>
      <c r="E34" s="34"/>
      <c r="F34" s="34"/>
      <c r="G34" s="34"/>
      <c r="W34" s="23"/>
    </row>
    <row r="35" spans="2:24" ht="16.5" customHeight="1">
      <c r="B35" s="34"/>
      <c r="C35" s="34"/>
      <c r="D35" s="34"/>
      <c r="E35" s="34"/>
      <c r="F35" s="34"/>
      <c r="G35" s="34"/>
      <c r="V35" s="19"/>
      <c r="W35" s="23"/>
    </row>
    <row r="36" spans="2:24" ht="16.5" customHeight="1">
      <c r="B36" s="34"/>
      <c r="C36" s="34"/>
      <c r="D36" s="34"/>
      <c r="E36" s="34"/>
      <c r="F36" s="34"/>
      <c r="G36" s="34"/>
      <c r="P36" s="19"/>
      <c r="W36" s="23"/>
    </row>
    <row r="37" spans="2:24" ht="16.5" customHeight="1">
      <c r="B37" s="34"/>
      <c r="C37" s="34"/>
      <c r="D37" s="34"/>
      <c r="E37" s="34"/>
      <c r="F37" s="34"/>
      <c r="G37" s="34"/>
      <c r="W37" s="23"/>
    </row>
    <row r="38" spans="2:24" ht="16.5" customHeight="1">
      <c r="B38" s="34"/>
      <c r="C38" s="34"/>
      <c r="D38" s="34"/>
      <c r="E38" s="34"/>
      <c r="F38" s="34"/>
      <c r="G38" s="34"/>
      <c r="W38" s="23"/>
      <c r="X38" s="28"/>
    </row>
    <row r="39" spans="2:24" ht="16.5" customHeight="1">
      <c r="B39" s="35"/>
      <c r="C39" s="35"/>
      <c r="D39" s="35"/>
      <c r="E39" s="35"/>
      <c r="F39" s="35"/>
      <c r="G39" s="35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6"/>
    </row>
    <row r="40" spans="2:24" ht="16.5" customHeight="1"/>
    <row r="41" spans="2:24" ht="16.5" customHeight="1"/>
    <row r="42" spans="2:24" ht="16.5" customHeight="1"/>
    <row r="43" spans="2:24" ht="16.5" customHeight="1"/>
    <row r="44" spans="2:24" ht="16.5" customHeight="1"/>
    <row r="45" spans="2:24" ht="16.5" customHeight="1"/>
    <row r="46" spans="2:24" ht="16.5" customHeight="1"/>
    <row r="47" spans="2:24" ht="16.5" customHeight="1"/>
    <row r="48" spans="2:24" ht="16.5" customHeight="1"/>
    <row r="49" spans="13:25" ht="16.5" customHeight="1"/>
    <row r="50" spans="13:25" ht="16.5" customHeight="1"/>
    <row r="51" spans="13:25" ht="16.5" customHeight="1"/>
    <row r="52" spans="13:25" ht="16.5" customHeight="1"/>
    <row r="53" spans="13:25" ht="16.5" customHeight="1"/>
    <row r="54" spans="13:25" ht="16.5" customHeight="1"/>
    <row r="55" spans="13:25" ht="16.5" customHeight="1"/>
    <row r="56" spans="13:25" ht="16.5" customHeight="1">
      <c r="P56" s="19"/>
    </row>
    <row r="57" spans="13:25" ht="16.5" customHeight="1">
      <c r="P57" s="19"/>
      <c r="Q57" s="19"/>
      <c r="R57" s="19"/>
    </row>
    <row r="58" spans="13:25" ht="16.5" customHeight="1">
      <c r="P58" s="19"/>
      <c r="Q58" s="19"/>
      <c r="R58" s="19"/>
    </row>
    <row r="59" spans="13:25" ht="16.5" customHeight="1">
      <c r="P59" s="19"/>
      <c r="Q59" s="19"/>
      <c r="R59" s="19"/>
    </row>
    <row r="60" spans="13:25" ht="16.5" customHeight="1">
      <c r="P60" s="19"/>
      <c r="Q60" s="19"/>
      <c r="R60" s="19"/>
    </row>
    <row r="61" spans="13:25" ht="16.5" customHeight="1">
      <c r="P61" s="19"/>
      <c r="Q61" s="19"/>
      <c r="R61" s="19"/>
    </row>
    <row r="62" spans="13:25" ht="16.5" customHeight="1">
      <c r="P62" s="19"/>
      <c r="Q62" s="19"/>
      <c r="R62" s="19"/>
      <c r="Y62" s="28"/>
    </row>
    <row r="63" spans="13:25" ht="16.5" customHeight="1">
      <c r="M63" s="19"/>
      <c r="O63" s="19"/>
      <c r="Q63" s="19"/>
      <c r="R63" s="19"/>
    </row>
    <row r="64" spans="13:25" ht="16.5" customHeight="1">
      <c r="P64" s="19"/>
      <c r="Q64" s="19"/>
      <c r="R64" s="19"/>
      <c r="S64" s="19"/>
      <c r="Y64" s="28"/>
    </row>
    <row r="65" spans="16:25" ht="16.5" customHeight="1">
      <c r="Q65" s="19"/>
      <c r="R65" s="19"/>
      <c r="S65" s="19"/>
      <c r="Y65" s="28"/>
    </row>
    <row r="66" spans="16:25" ht="16.5" customHeight="1">
      <c r="Q66" s="19"/>
      <c r="R66" s="19"/>
      <c r="S66" s="19"/>
      <c r="Y66" s="28"/>
    </row>
    <row r="67" spans="16:25" ht="16.5" customHeight="1">
      <c r="Q67" s="19"/>
      <c r="R67" s="19"/>
      <c r="S67" s="19"/>
      <c r="Y67" s="28"/>
    </row>
    <row r="68" spans="16:25" ht="16.5" customHeight="1">
      <c r="Q68" s="19"/>
      <c r="R68" s="19"/>
      <c r="S68" s="19"/>
      <c r="Y68" s="28"/>
    </row>
    <row r="69" spans="16:25" ht="16.5" customHeight="1">
      <c r="Q69" s="19"/>
      <c r="R69" s="19"/>
      <c r="Y69" s="28"/>
    </row>
    <row r="70" spans="16:25" ht="16.5" customHeight="1"/>
    <row r="71" spans="16:25" ht="16.5" customHeight="1">
      <c r="P71" s="19"/>
      <c r="Q71" s="19"/>
      <c r="R71" s="19"/>
    </row>
    <row r="72" spans="16:25" ht="16.5" customHeight="1">
      <c r="P72" s="19"/>
      <c r="Q72" s="19"/>
      <c r="R72" s="19"/>
    </row>
    <row r="73" spans="16:25" ht="16.5" customHeight="1"/>
    <row r="74" spans="16:25" ht="16.5" customHeight="1"/>
    <row r="75" spans="16:25" ht="16.5" customHeight="1"/>
    <row r="76" spans="16:25" ht="16.5" customHeight="1"/>
    <row r="77" spans="16:25" ht="16.5" customHeight="1"/>
    <row r="78" spans="16:25" ht="16.5" customHeight="1"/>
    <row r="79" spans="16:25" ht="16.5" customHeight="1"/>
    <row r="80" spans="16:25" ht="16.5" customHeight="1"/>
    <row r="81" ht="16.5" customHeight="1"/>
    <row r="82" ht="16.5" customHeight="1"/>
    <row r="83" ht="16.5" customHeight="1"/>
    <row r="84" ht="16.5" customHeight="1"/>
    <row r="85" ht="16.5" customHeight="1"/>
    <row r="86" ht="16.5" customHeight="1"/>
    <row r="87" ht="16.5" customHeight="1"/>
    <row r="88" ht="16.5" customHeight="1"/>
    <row r="89" ht="16.5" customHeight="1"/>
    <row r="90" ht="16.5" customHeight="1"/>
    <row r="91" ht="16.5" customHeight="1"/>
    <row r="92" ht="16.5" customHeight="1"/>
    <row r="93" ht="16.5" customHeight="1"/>
    <row r="94" ht="16.5" customHeight="1"/>
    <row r="95" ht="16.5" customHeight="1"/>
    <row r="96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  <row r="998" ht="16.5" customHeight="1"/>
    <row r="999" ht="16.5" customHeight="1"/>
    <row r="1000" ht="16.5" customHeight="1"/>
    <row r="1001" ht="16.5" customHeight="1"/>
    <row r="1002" ht="16.5" customHeight="1"/>
    <row r="1003" ht="16.5" customHeight="1"/>
  </sheetData>
  <mergeCells count="14">
    <mergeCell ref="C2:P2"/>
    <mergeCell ref="F25:F39"/>
    <mergeCell ref="G25:G39"/>
    <mergeCell ref="H10:W10"/>
    <mergeCell ref="C11:C24"/>
    <mergeCell ref="D11:D24"/>
    <mergeCell ref="E11:E24"/>
    <mergeCell ref="F11:F24"/>
    <mergeCell ref="G11:G24"/>
    <mergeCell ref="B11:B24"/>
    <mergeCell ref="B25:B39"/>
    <mergeCell ref="C25:C39"/>
    <mergeCell ref="D25:D39"/>
    <mergeCell ref="E25:E39"/>
  </mergeCells>
  <phoneticPr fontId="11" type="noConversion"/>
  <pageMargins left="0.7" right="0.7" top="0.75" bottom="0.75" header="0" footer="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31"/>
  <sheetViews>
    <sheetView workbookViewId="0"/>
  </sheetViews>
  <sheetFormatPr baseColWidth="10" defaultColWidth="11.1640625" defaultRowHeight="15" customHeight="1"/>
  <cols>
    <col min="1" max="1" width="4.5" customWidth="1"/>
    <col min="2" max="3" width="10.83203125" customWidth="1"/>
    <col min="4" max="4" width="10.1640625" customWidth="1"/>
    <col min="5" max="5" width="8.83203125" customWidth="1"/>
    <col min="6" max="6" width="10" customWidth="1"/>
    <col min="7" max="7" width="8.6640625" customWidth="1"/>
    <col min="8" max="8" width="8.1640625" customWidth="1"/>
    <col min="9" max="9" width="9.5" customWidth="1"/>
    <col min="10" max="10" width="8.83203125" customWidth="1"/>
    <col min="11" max="11" width="9.5" customWidth="1"/>
    <col min="13" max="13" width="9.83203125" customWidth="1"/>
  </cols>
  <sheetData>
    <row r="1" spans="1:27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spans="1:27">
      <c r="A2" s="6">
        <v>1</v>
      </c>
      <c r="B2" s="6">
        <v>0</v>
      </c>
      <c r="C2" s="7">
        <v>0</v>
      </c>
      <c r="D2" s="6" t="s">
        <v>18</v>
      </c>
      <c r="G2" s="6" t="s">
        <v>20</v>
      </c>
      <c r="H2" s="6">
        <v>0</v>
      </c>
      <c r="I2" s="6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</row>
    <row r="3" spans="1:27">
      <c r="A3" s="6">
        <v>2</v>
      </c>
      <c r="B3" s="6">
        <v>25</v>
      </c>
      <c r="C3" s="7">
        <v>10</v>
      </c>
      <c r="D3" s="6" t="s">
        <v>21</v>
      </c>
      <c r="G3" s="6" t="s">
        <v>22</v>
      </c>
      <c r="H3" s="6">
        <v>255</v>
      </c>
      <c r="I3" s="6">
        <v>197</v>
      </c>
      <c r="J3" s="6">
        <v>189</v>
      </c>
      <c r="K3" s="6">
        <v>0</v>
      </c>
      <c r="L3" s="6">
        <v>0</v>
      </c>
      <c r="M3" s="6">
        <v>51</v>
      </c>
      <c r="N3" s="6">
        <v>255</v>
      </c>
    </row>
    <row r="4" spans="1:27">
      <c r="A4" s="6">
        <v>3</v>
      </c>
      <c r="B4" s="6">
        <v>50</v>
      </c>
      <c r="C4" s="7">
        <v>20</v>
      </c>
      <c r="D4" s="6" t="s">
        <v>24</v>
      </c>
      <c r="E4" s="6">
        <v>86</v>
      </c>
      <c r="F4" s="6">
        <v>125</v>
      </c>
      <c r="G4" s="6" t="s">
        <v>25</v>
      </c>
      <c r="H4" s="6">
        <v>255</v>
      </c>
      <c r="I4" s="6">
        <v>180</v>
      </c>
      <c r="J4" s="6">
        <v>160</v>
      </c>
      <c r="K4" s="6">
        <v>0</v>
      </c>
      <c r="L4" s="6">
        <v>0</v>
      </c>
      <c r="M4" s="6">
        <v>0</v>
      </c>
      <c r="N4" s="6">
        <v>255</v>
      </c>
    </row>
    <row r="5" spans="1:27">
      <c r="A5" s="6">
        <v>4</v>
      </c>
      <c r="B5" s="6">
        <v>75</v>
      </c>
      <c r="C5" s="7">
        <v>30</v>
      </c>
      <c r="D5" s="6" t="s">
        <v>27</v>
      </c>
      <c r="E5" s="6">
        <v>137</v>
      </c>
      <c r="F5" s="6">
        <v>175</v>
      </c>
      <c r="G5" s="6" t="s">
        <v>28</v>
      </c>
      <c r="H5" s="6">
        <v>255</v>
      </c>
      <c r="I5" s="6">
        <v>167</v>
      </c>
      <c r="J5" s="6">
        <v>145</v>
      </c>
      <c r="K5" s="6">
        <v>81</v>
      </c>
      <c r="L5" s="6">
        <v>19</v>
      </c>
      <c r="M5" s="6">
        <v>0</v>
      </c>
      <c r="N5" s="6">
        <v>255</v>
      </c>
    </row>
    <row r="6" spans="1:27">
      <c r="A6" s="6">
        <v>5</v>
      </c>
      <c r="B6" s="6">
        <v>100</v>
      </c>
      <c r="C6" s="7">
        <v>40</v>
      </c>
      <c r="D6" s="6" t="s">
        <v>30</v>
      </c>
      <c r="E6" s="6">
        <v>187</v>
      </c>
      <c r="F6" s="6">
        <v>225</v>
      </c>
      <c r="G6" s="6" t="s">
        <v>31</v>
      </c>
      <c r="H6" s="6">
        <v>255</v>
      </c>
      <c r="I6" s="6">
        <v>149</v>
      </c>
      <c r="J6" s="6">
        <v>119</v>
      </c>
      <c r="K6" s="6">
        <v>255</v>
      </c>
      <c r="L6" s="6">
        <v>139</v>
      </c>
      <c r="M6" s="6">
        <v>37</v>
      </c>
      <c r="N6" s="6">
        <v>255</v>
      </c>
    </row>
    <row r="7" spans="1:27">
      <c r="A7" s="6">
        <v>6</v>
      </c>
      <c r="C7" s="7">
        <v>50</v>
      </c>
      <c r="G7" s="6" t="s">
        <v>36</v>
      </c>
      <c r="H7" s="6">
        <v>110</v>
      </c>
      <c r="I7" s="6">
        <v>0</v>
      </c>
      <c r="J7" s="6">
        <v>110</v>
      </c>
      <c r="K7" s="6">
        <v>255</v>
      </c>
      <c r="L7" s="6">
        <v>31</v>
      </c>
      <c r="M7" s="6">
        <v>54</v>
      </c>
      <c r="N7" s="6">
        <v>0</v>
      </c>
    </row>
    <row r="8" spans="1:27">
      <c r="A8" s="6">
        <v>7</v>
      </c>
      <c r="C8" s="7">
        <v>60</v>
      </c>
      <c r="G8" s="6" t="s">
        <v>44</v>
      </c>
      <c r="H8" s="6">
        <v>255</v>
      </c>
      <c r="I8" s="6">
        <v>0</v>
      </c>
      <c r="J8" s="6">
        <v>0</v>
      </c>
      <c r="K8" s="6">
        <v>255</v>
      </c>
      <c r="L8" s="6">
        <v>0</v>
      </c>
      <c r="M8" s="6">
        <v>0</v>
      </c>
      <c r="N8" s="6">
        <v>0</v>
      </c>
    </row>
    <row r="9" spans="1:27">
      <c r="A9" s="6">
        <v>8</v>
      </c>
      <c r="C9" s="7">
        <v>70</v>
      </c>
      <c r="G9" s="6" t="s">
        <v>51</v>
      </c>
      <c r="H9" s="6">
        <v>255</v>
      </c>
      <c r="I9" s="6">
        <v>105</v>
      </c>
      <c r="J9" s="6">
        <v>12</v>
      </c>
      <c r="K9" s="6">
        <v>255</v>
      </c>
      <c r="L9" s="6">
        <v>52</v>
      </c>
      <c r="M9" s="6">
        <v>0</v>
      </c>
      <c r="N9" s="6">
        <v>0</v>
      </c>
    </row>
    <row r="10" spans="1:27">
      <c r="A10" s="6">
        <v>9</v>
      </c>
      <c r="C10" s="7">
        <v>80</v>
      </c>
      <c r="G10" s="6" t="s">
        <v>58</v>
      </c>
      <c r="H10" s="6">
        <v>255</v>
      </c>
      <c r="I10" s="6">
        <v>117</v>
      </c>
      <c r="J10" s="6">
        <v>51</v>
      </c>
      <c r="K10" s="6">
        <v>255</v>
      </c>
      <c r="L10" s="6">
        <v>56</v>
      </c>
      <c r="M10" s="6">
        <v>0</v>
      </c>
      <c r="N10" s="6">
        <v>0</v>
      </c>
    </row>
    <row r="11" spans="1:27">
      <c r="A11" s="6">
        <v>10</v>
      </c>
      <c r="C11" s="7">
        <v>90</v>
      </c>
      <c r="G11" s="6" t="s">
        <v>59</v>
      </c>
      <c r="H11" s="6">
        <v>154</v>
      </c>
      <c r="I11" s="6">
        <v>154</v>
      </c>
      <c r="J11" s="6">
        <v>0</v>
      </c>
      <c r="K11" s="6">
        <v>255</v>
      </c>
      <c r="L11" s="6">
        <v>111</v>
      </c>
      <c r="M11" s="6">
        <v>0</v>
      </c>
      <c r="N11" s="6">
        <v>0</v>
      </c>
    </row>
    <row r="12" spans="1:27">
      <c r="A12" s="6">
        <v>11</v>
      </c>
      <c r="C12" s="7">
        <v>100</v>
      </c>
      <c r="G12" s="6" t="s">
        <v>61</v>
      </c>
      <c r="H12" s="6">
        <v>255</v>
      </c>
      <c r="I12" s="6">
        <v>173</v>
      </c>
      <c r="J12" s="6">
        <v>51</v>
      </c>
      <c r="K12" s="6">
        <v>255</v>
      </c>
      <c r="L12" s="6">
        <v>142</v>
      </c>
      <c r="M12" s="6">
        <v>0</v>
      </c>
      <c r="N12" s="6">
        <v>32</v>
      </c>
    </row>
    <row r="13" spans="1:27">
      <c r="A13" s="6">
        <v>12</v>
      </c>
      <c r="G13" s="6" t="s">
        <v>62</v>
      </c>
      <c r="H13" s="6">
        <v>255</v>
      </c>
      <c r="I13" s="6">
        <v>141</v>
      </c>
      <c r="J13" s="6">
        <v>0</v>
      </c>
      <c r="K13" s="6">
        <v>255</v>
      </c>
      <c r="L13" s="6">
        <v>255</v>
      </c>
      <c r="M13" s="6">
        <v>0</v>
      </c>
      <c r="N13" s="6">
        <v>0</v>
      </c>
    </row>
    <row r="14" spans="1:27">
      <c r="A14" s="6">
        <v>13</v>
      </c>
      <c r="G14" s="6" t="s">
        <v>64</v>
      </c>
      <c r="H14" s="6">
        <v>0</v>
      </c>
      <c r="I14" s="6">
        <v>255</v>
      </c>
      <c r="J14" s="6">
        <v>0</v>
      </c>
      <c r="K14" s="6">
        <v>0</v>
      </c>
      <c r="L14" s="6">
        <v>255</v>
      </c>
      <c r="M14" s="6">
        <v>0</v>
      </c>
      <c r="N14" s="6">
        <v>0</v>
      </c>
    </row>
    <row r="15" spans="1:27">
      <c r="A15" s="6">
        <v>14</v>
      </c>
      <c r="G15" s="6" t="s">
        <v>65</v>
      </c>
      <c r="H15" s="6">
        <v>153</v>
      </c>
      <c r="I15" s="6">
        <v>255</v>
      </c>
      <c r="J15" s="6">
        <v>153</v>
      </c>
      <c r="K15" s="6">
        <v>72</v>
      </c>
      <c r="L15" s="6">
        <v>255</v>
      </c>
      <c r="M15" s="6">
        <v>25</v>
      </c>
      <c r="N15" s="6">
        <v>84</v>
      </c>
    </row>
    <row r="16" spans="1:27">
      <c r="A16" s="6">
        <v>15</v>
      </c>
      <c r="G16" s="6" t="s">
        <v>66</v>
      </c>
      <c r="H16" s="6">
        <v>102</v>
      </c>
      <c r="I16" s="6">
        <v>255</v>
      </c>
      <c r="J16" s="6">
        <v>102</v>
      </c>
      <c r="K16" s="6">
        <v>0</v>
      </c>
      <c r="L16" s="6">
        <v>255</v>
      </c>
      <c r="M16" s="6">
        <v>0</v>
      </c>
      <c r="N16" s="6">
        <v>180</v>
      </c>
    </row>
    <row r="17" spans="1:14">
      <c r="A17" s="6">
        <v>16</v>
      </c>
      <c r="G17" s="6" t="s">
        <v>71</v>
      </c>
      <c r="H17" s="6">
        <v>0</v>
      </c>
      <c r="I17" s="6">
        <v>0</v>
      </c>
      <c r="J17" s="6">
        <v>255</v>
      </c>
      <c r="K17" s="6">
        <v>0</v>
      </c>
      <c r="L17" s="6">
        <v>0</v>
      </c>
      <c r="M17" s="6">
        <v>255</v>
      </c>
      <c r="N17" s="6">
        <v>0</v>
      </c>
    </row>
    <row r="18" spans="1:14">
      <c r="A18" s="6">
        <v>17</v>
      </c>
      <c r="G18" s="6" t="s">
        <v>73</v>
      </c>
      <c r="H18" s="6">
        <v>0</v>
      </c>
      <c r="I18" s="6">
        <v>255</v>
      </c>
      <c r="J18" s="6">
        <v>255</v>
      </c>
      <c r="K18" s="6">
        <v>0</v>
      </c>
      <c r="L18" s="6">
        <v>162</v>
      </c>
      <c r="M18" s="6">
        <v>255</v>
      </c>
      <c r="N18" s="6">
        <v>0</v>
      </c>
    </row>
    <row r="19" spans="1:14">
      <c r="A19" s="6">
        <v>18</v>
      </c>
      <c r="G19" s="6" t="s">
        <v>74</v>
      </c>
      <c r="H19" s="6">
        <v>153</v>
      </c>
      <c r="I19" s="6">
        <v>255</v>
      </c>
      <c r="J19" s="6">
        <v>255</v>
      </c>
      <c r="K19" s="6">
        <v>0</v>
      </c>
      <c r="L19" s="6">
        <v>255</v>
      </c>
      <c r="M19" s="6">
        <v>255</v>
      </c>
      <c r="N19" s="6">
        <v>0</v>
      </c>
    </row>
    <row r="20" spans="1:14">
      <c r="A20" s="6">
        <v>19</v>
      </c>
      <c r="G20" s="6" t="s">
        <v>76</v>
      </c>
      <c r="H20" s="6">
        <v>102</v>
      </c>
      <c r="I20" s="6">
        <v>255</v>
      </c>
      <c r="J20" s="6">
        <v>255</v>
      </c>
      <c r="K20" s="6">
        <v>0</v>
      </c>
      <c r="L20" s="6">
        <v>255</v>
      </c>
      <c r="M20" s="6">
        <v>255</v>
      </c>
      <c r="N20" s="6">
        <v>181</v>
      </c>
    </row>
    <row r="21" spans="1:14">
      <c r="A21" s="6">
        <v>20</v>
      </c>
      <c r="G21" s="6" t="s">
        <v>79</v>
      </c>
      <c r="H21" s="6">
        <v>255</v>
      </c>
      <c r="I21" s="6">
        <v>51</v>
      </c>
      <c r="J21" s="6">
        <v>183</v>
      </c>
      <c r="K21" s="6">
        <v>204</v>
      </c>
      <c r="L21" s="6">
        <v>0</v>
      </c>
      <c r="M21" s="6">
        <v>255</v>
      </c>
      <c r="N21" s="6">
        <v>0</v>
      </c>
    </row>
    <row r="22" spans="1:14">
      <c r="A22" s="6">
        <v>21</v>
      </c>
    </row>
    <row r="23" spans="1:14">
      <c r="A23" s="6">
        <v>22</v>
      </c>
    </row>
    <row r="24" spans="1:14">
      <c r="A24" s="6">
        <v>23</v>
      </c>
    </row>
    <row r="25" spans="1:14">
      <c r="A25" s="6">
        <v>24</v>
      </c>
    </row>
    <row r="26" spans="1:14">
      <c r="A26" s="6">
        <v>25</v>
      </c>
    </row>
    <row r="27" spans="1:14">
      <c r="A27" s="6">
        <v>26</v>
      </c>
    </row>
    <row r="28" spans="1:14">
      <c r="A28" s="6">
        <v>27</v>
      </c>
    </row>
    <row r="29" spans="1:14">
      <c r="A29" s="6">
        <v>28</v>
      </c>
    </row>
    <row r="30" spans="1:14">
      <c r="A30" s="6">
        <v>29</v>
      </c>
    </row>
    <row r="31" spans="1:14">
      <c r="A31" s="6">
        <v>30</v>
      </c>
    </row>
  </sheetData>
  <phoneticPr fontId="1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I70"/>
  <sheetViews>
    <sheetView tabSelected="1" workbookViewId="0">
      <selection activeCell="AC32" sqref="AC32"/>
    </sheetView>
  </sheetViews>
  <sheetFormatPr baseColWidth="10" defaultColWidth="11.1640625" defaultRowHeight="15" customHeight="1"/>
  <cols>
    <col min="1" max="1" width="5" customWidth="1"/>
    <col min="2" max="2" width="8.1640625" customWidth="1"/>
    <col min="3" max="3" width="8.6640625" customWidth="1"/>
    <col min="4" max="4" width="9" customWidth="1"/>
    <col min="5" max="5" width="10.1640625" customWidth="1"/>
    <col min="7" max="7" width="14.1640625" customWidth="1"/>
    <col min="8" max="8" width="17.83203125" customWidth="1"/>
    <col min="9" max="9" width="14.5" customWidth="1"/>
    <col min="10" max="10" width="11.5" customWidth="1"/>
    <col min="11" max="11" width="11.83203125" customWidth="1"/>
    <col min="12" max="12" width="12" customWidth="1"/>
    <col min="15" max="15" width="4.1640625" customWidth="1"/>
    <col min="16" max="16" width="9.33203125" customWidth="1"/>
    <col min="17" max="17" width="9.1640625" customWidth="1"/>
    <col min="18" max="18" width="14.33203125" customWidth="1"/>
    <col min="19" max="19" width="22.33203125" customWidth="1"/>
    <col min="20" max="20" width="14.83203125" customWidth="1"/>
    <col min="21" max="21" width="16.5" customWidth="1"/>
    <col min="22" max="22" width="15" customWidth="1"/>
    <col min="23" max="23" width="21.33203125" customWidth="1"/>
    <col min="24" max="24" width="18.33203125" customWidth="1"/>
    <col min="25" max="25" width="16.1640625" customWidth="1"/>
    <col min="26" max="26" width="14.1640625" customWidth="1"/>
    <col min="27" max="27" width="18.83203125" customWidth="1"/>
    <col min="28" max="28" width="11.5" customWidth="1"/>
    <col min="29" max="29" width="13.5" customWidth="1"/>
    <col min="30" max="30" width="12.33203125" customWidth="1"/>
    <col min="31" max="31" width="13.83203125" customWidth="1"/>
    <col min="32" max="32" width="18.5" customWidth="1"/>
    <col min="33" max="33" width="15.1640625" customWidth="1"/>
    <col min="34" max="34" width="13.1640625" customWidth="1"/>
  </cols>
  <sheetData>
    <row r="1" spans="1:26">
      <c r="A1" s="2" t="s">
        <v>1</v>
      </c>
      <c r="B1" s="42"/>
      <c r="C1" s="40"/>
      <c r="D1" s="3"/>
      <c r="E1" s="3"/>
      <c r="F1" s="3"/>
      <c r="G1" s="49"/>
      <c r="H1" s="47"/>
      <c r="I1" s="47"/>
      <c r="J1" s="47"/>
      <c r="K1" s="47"/>
      <c r="L1" s="4"/>
    </row>
    <row r="2" spans="1:26">
      <c r="A2" s="2" t="s">
        <v>16</v>
      </c>
      <c r="B2" s="42"/>
      <c r="C2" s="40"/>
      <c r="E2" s="3"/>
      <c r="F2" s="3"/>
      <c r="G2" s="49"/>
      <c r="H2" s="47"/>
      <c r="I2" s="47"/>
      <c r="J2" s="47"/>
      <c r="K2" s="47"/>
      <c r="L2" s="4"/>
    </row>
    <row r="3" spans="1:26">
      <c r="A3" s="2" t="s">
        <v>19</v>
      </c>
      <c r="B3" s="42"/>
      <c r="C3" s="40"/>
      <c r="E3" s="3"/>
      <c r="F3" s="3"/>
      <c r="G3" s="49"/>
      <c r="H3" s="47"/>
      <c r="I3" s="47"/>
      <c r="J3" s="47"/>
      <c r="K3" s="47"/>
      <c r="L3" s="4"/>
    </row>
    <row r="4" spans="1:26"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6">
      <c r="A5" s="45" t="s">
        <v>26</v>
      </c>
      <c r="B5" s="39"/>
      <c r="C5" s="39"/>
      <c r="D5" s="39"/>
      <c r="E5" s="39"/>
      <c r="F5" s="39"/>
      <c r="G5" s="39"/>
      <c r="H5" s="39"/>
      <c r="I5" s="40"/>
      <c r="O5" s="48" t="s">
        <v>29</v>
      </c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</row>
    <row r="6" spans="1:26">
      <c r="A6" s="11" t="s">
        <v>0</v>
      </c>
      <c r="B6" s="11" t="s">
        <v>33</v>
      </c>
      <c r="C6" s="11" t="s">
        <v>34</v>
      </c>
      <c r="D6" s="11" t="s">
        <v>35</v>
      </c>
      <c r="E6" s="11" t="s">
        <v>37</v>
      </c>
      <c r="F6" s="11" t="s">
        <v>38</v>
      </c>
      <c r="G6" s="11" t="s">
        <v>39</v>
      </c>
      <c r="H6" s="11" t="s">
        <v>40</v>
      </c>
      <c r="I6" s="11" t="s">
        <v>41</v>
      </c>
      <c r="O6" s="12" t="s">
        <v>42</v>
      </c>
      <c r="P6" s="12" t="s">
        <v>43</v>
      </c>
      <c r="Q6" s="12" t="s">
        <v>45</v>
      </c>
      <c r="R6" s="12" t="s">
        <v>46</v>
      </c>
      <c r="S6" s="12" t="s">
        <v>48</v>
      </c>
      <c r="T6" s="12" t="s">
        <v>49</v>
      </c>
      <c r="U6" s="12" t="s">
        <v>50</v>
      </c>
      <c r="V6" s="12" t="s">
        <v>52</v>
      </c>
      <c r="W6" s="12" t="s">
        <v>53</v>
      </c>
      <c r="X6" s="12" t="s">
        <v>54</v>
      </c>
      <c r="Y6" s="12" t="s">
        <v>55</v>
      </c>
      <c r="Z6" s="12" t="s">
        <v>56</v>
      </c>
    </row>
    <row r="7" spans="1:26">
      <c r="A7" s="14">
        <v>1</v>
      </c>
      <c r="B7" s="15">
        <v>0</v>
      </c>
      <c r="C7" s="15">
        <v>0</v>
      </c>
      <c r="D7" s="15">
        <v>0</v>
      </c>
      <c r="E7" s="15"/>
      <c r="F7" s="22"/>
      <c r="G7" s="17"/>
      <c r="H7" s="17"/>
      <c r="I7" s="18"/>
      <c r="O7" s="6">
        <f t="shared" ref="O7:O36" si="0">A7</f>
        <v>1</v>
      </c>
      <c r="P7" s="6">
        <f>INT(C7*24*60*60*1000)</f>
        <v>0</v>
      </c>
      <c r="Q7" s="6">
        <f>INT((B8-B7-C7-D7)*24*60*60*1000)</f>
        <v>0</v>
      </c>
      <c r="R7" s="6">
        <f>INT(D7*24*60*60*1000)</f>
        <v>0</v>
      </c>
      <c r="S7" s="6" t="str">
        <f t="shared" ref="S7:S36" si="1">IF(E7="","",INT(255*(E7/100)))</f>
        <v/>
      </c>
      <c r="T7" s="6" t="str">
        <f>IFERROR(VLOOKUP(F7,'(勿動)下拉選單'!G:N,2,FALSE),"")</f>
        <v/>
      </c>
      <c r="U7" s="6" t="str">
        <f>IFERROR(VLOOKUP(F7,'(勿動)下拉選單'!G:N,3,FALSE),"")</f>
        <v/>
      </c>
      <c r="V7" s="6" t="str">
        <f>IFERROR(VLOOKUP(F7,'(勿動)下拉選單'!G:N,4,FALSE),"")</f>
        <v/>
      </c>
      <c r="W7" s="6" t="str">
        <f t="shared" ref="W7:W36" si="2">IF(G7="頻閃", IF(H7&gt;0,ROUND(256*(H7/100)-1,0),0),"")</f>
        <v/>
      </c>
      <c r="X7" s="6" t="str">
        <f>IFERROR(VLOOKUP(G7,'(勿動)下拉選單'!D:F,2,FALSE),"")</f>
        <v/>
      </c>
      <c r="Y7" s="6" t="str">
        <f t="shared" ref="Y7:Y36" si="3">IF(OR(G7="七彩跳變",G7="七彩漸變",G7="七彩自走"),IF(H7&gt;0,ROUND(256*(H7/100)-1,0),""),"")</f>
        <v/>
      </c>
      <c r="Z7" s="6">
        <f t="shared" ref="Z7:Z36" si="4">I7</f>
        <v>0</v>
      </c>
    </row>
    <row r="8" spans="1:26">
      <c r="A8" s="25">
        <v>2</v>
      </c>
      <c r="B8" s="27">
        <v>0</v>
      </c>
      <c r="C8" s="27">
        <v>0</v>
      </c>
      <c r="D8" s="27">
        <v>0</v>
      </c>
      <c r="E8" s="15"/>
      <c r="F8" s="17"/>
      <c r="G8" s="17"/>
      <c r="H8" s="17"/>
      <c r="I8" s="18"/>
      <c r="O8" s="6">
        <f t="shared" si="0"/>
        <v>2</v>
      </c>
      <c r="P8" s="6" t="str">
        <f t="shared" ref="P8:P36" si="5">IF(OR(B8&gt;0,C8&gt;0),INT(C8*24*60*60*1000),"")</f>
        <v/>
      </c>
      <c r="Q8" s="6" t="str">
        <f t="shared" ref="Q8:Q36" si="6">IF(B8&gt;B7,IF(B9&lt;B8,3599999,INT((B9-B8-C8-D8)*24*60*60*1000)),"")</f>
        <v/>
      </c>
      <c r="R8" s="6" t="str">
        <f t="shared" ref="R8:R36" si="7">IF(OR(B8&gt;0,D8&gt;0),INT(D8*24*60*60*1000),"")</f>
        <v/>
      </c>
      <c r="S8" s="6" t="str">
        <f t="shared" si="1"/>
        <v/>
      </c>
      <c r="T8" s="6" t="str">
        <f>IFERROR(VLOOKUP(F8,'(勿動)下拉選單'!G:N,2,FALSE),"")</f>
        <v/>
      </c>
      <c r="U8" s="6" t="str">
        <f>IFERROR(VLOOKUP(F8,'(勿動)下拉選單'!G:N,3,FALSE),"")</f>
        <v/>
      </c>
      <c r="V8" s="6" t="str">
        <f>IFERROR(VLOOKUP(F8,'(勿動)下拉選單'!G:N,4,FALSE),"")</f>
        <v/>
      </c>
      <c r="W8" s="6" t="str">
        <f t="shared" si="2"/>
        <v/>
      </c>
      <c r="X8" s="6" t="str">
        <f>IFERROR(VLOOKUP(G8,'(勿動)下拉選單'!D:F,2,FALSE),"")</f>
        <v/>
      </c>
      <c r="Y8" s="6" t="str">
        <f t="shared" si="3"/>
        <v/>
      </c>
      <c r="Z8" s="6">
        <f t="shared" si="4"/>
        <v>0</v>
      </c>
    </row>
    <row r="9" spans="1:26">
      <c r="A9" s="14">
        <v>3</v>
      </c>
      <c r="B9" s="15">
        <v>0</v>
      </c>
      <c r="C9" s="15">
        <v>0</v>
      </c>
      <c r="D9" s="15">
        <v>0</v>
      </c>
      <c r="E9" s="15"/>
      <c r="F9" s="17"/>
      <c r="G9" s="17"/>
      <c r="H9" s="17"/>
      <c r="I9" s="18"/>
      <c r="O9" s="6">
        <f t="shared" si="0"/>
        <v>3</v>
      </c>
      <c r="P9" s="6" t="str">
        <f t="shared" si="5"/>
        <v/>
      </c>
      <c r="Q9" s="6" t="str">
        <f t="shared" si="6"/>
        <v/>
      </c>
      <c r="R9" s="6" t="str">
        <f t="shared" si="7"/>
        <v/>
      </c>
      <c r="S9" s="6" t="str">
        <f t="shared" si="1"/>
        <v/>
      </c>
      <c r="T9" s="6" t="str">
        <f>IFERROR(VLOOKUP(F9,'(勿動)下拉選單'!G:N,2,FALSE),"")</f>
        <v/>
      </c>
      <c r="U9" s="6" t="str">
        <f>IFERROR(VLOOKUP(F9,'(勿動)下拉選單'!G:N,3,FALSE),"")</f>
        <v/>
      </c>
      <c r="V9" s="6" t="str">
        <f>IFERROR(VLOOKUP(F9,'(勿動)下拉選單'!G:N,4,FALSE),"")</f>
        <v/>
      </c>
      <c r="W9" s="6" t="str">
        <f t="shared" si="2"/>
        <v/>
      </c>
      <c r="X9" s="6" t="str">
        <f>IFERROR(VLOOKUP(G9,'(勿動)下拉選單'!D:F,2,FALSE),"")</f>
        <v/>
      </c>
      <c r="Y9" s="6" t="str">
        <f t="shared" si="3"/>
        <v/>
      </c>
      <c r="Z9" s="6">
        <f t="shared" si="4"/>
        <v>0</v>
      </c>
    </row>
    <row r="10" spans="1:26">
      <c r="A10" s="25">
        <v>4</v>
      </c>
      <c r="B10" s="27">
        <v>0</v>
      </c>
      <c r="C10" s="27">
        <v>0</v>
      </c>
      <c r="D10" s="27">
        <v>0</v>
      </c>
      <c r="E10" s="15"/>
      <c r="F10" s="17"/>
      <c r="G10" s="17"/>
      <c r="H10" s="17"/>
      <c r="I10" s="18"/>
      <c r="O10" s="6">
        <f t="shared" si="0"/>
        <v>4</v>
      </c>
      <c r="P10" s="6" t="str">
        <f t="shared" si="5"/>
        <v/>
      </c>
      <c r="Q10" s="6" t="str">
        <f t="shared" si="6"/>
        <v/>
      </c>
      <c r="R10" s="6" t="str">
        <f t="shared" si="7"/>
        <v/>
      </c>
      <c r="S10" s="6" t="str">
        <f t="shared" si="1"/>
        <v/>
      </c>
      <c r="T10" s="6" t="str">
        <f>IFERROR(VLOOKUP(F10,'(勿動)下拉選單'!G:N,2,FALSE),"")</f>
        <v/>
      </c>
      <c r="U10" s="6" t="str">
        <f>IFERROR(VLOOKUP(F10,'(勿動)下拉選單'!G:N,3,FALSE),"")</f>
        <v/>
      </c>
      <c r="V10" s="6" t="str">
        <f>IFERROR(VLOOKUP(F10,'(勿動)下拉選單'!G:N,4,FALSE),"")</f>
        <v/>
      </c>
      <c r="W10" s="6" t="str">
        <f t="shared" si="2"/>
        <v/>
      </c>
      <c r="X10" s="6" t="str">
        <f>IFERROR(VLOOKUP(G10,'(勿動)下拉選單'!D:F,2,FALSE),"")</f>
        <v/>
      </c>
      <c r="Y10" s="6" t="str">
        <f t="shared" si="3"/>
        <v/>
      </c>
      <c r="Z10" s="6">
        <f t="shared" si="4"/>
        <v>0</v>
      </c>
    </row>
    <row r="11" spans="1:26">
      <c r="A11" s="14">
        <v>5</v>
      </c>
      <c r="B11" s="15">
        <v>0</v>
      </c>
      <c r="C11" s="15">
        <v>0</v>
      </c>
      <c r="D11" s="15">
        <v>0</v>
      </c>
      <c r="E11" s="15"/>
      <c r="F11" s="17"/>
      <c r="G11" s="17"/>
      <c r="H11" s="17"/>
      <c r="I11" s="18"/>
      <c r="O11" s="6">
        <f t="shared" si="0"/>
        <v>5</v>
      </c>
      <c r="P11" s="6" t="str">
        <f t="shared" si="5"/>
        <v/>
      </c>
      <c r="Q11" s="6" t="str">
        <f t="shared" si="6"/>
        <v/>
      </c>
      <c r="R11" s="6" t="str">
        <f t="shared" si="7"/>
        <v/>
      </c>
      <c r="S11" s="6" t="str">
        <f t="shared" si="1"/>
        <v/>
      </c>
      <c r="T11" s="6" t="str">
        <f>IFERROR(VLOOKUP(F11,'(勿動)下拉選單'!G:N,2,FALSE),"")</f>
        <v/>
      </c>
      <c r="U11" s="6" t="str">
        <f>IFERROR(VLOOKUP(F11,'(勿動)下拉選單'!G:N,3,FALSE),"")</f>
        <v/>
      </c>
      <c r="V11" s="6" t="str">
        <f>IFERROR(VLOOKUP(F11,'(勿動)下拉選單'!G:N,4,FALSE),"")</f>
        <v/>
      </c>
      <c r="W11" s="6" t="str">
        <f t="shared" si="2"/>
        <v/>
      </c>
      <c r="X11" s="6" t="str">
        <f>IFERROR(VLOOKUP(G11,'(勿動)下拉選單'!D:F,2,FALSE),"")</f>
        <v/>
      </c>
      <c r="Y11" s="6" t="str">
        <f t="shared" si="3"/>
        <v/>
      </c>
      <c r="Z11" s="6">
        <f t="shared" si="4"/>
        <v>0</v>
      </c>
    </row>
    <row r="12" spans="1:26">
      <c r="A12" s="25">
        <v>6</v>
      </c>
      <c r="B12" s="27">
        <v>0</v>
      </c>
      <c r="C12" s="27">
        <v>0</v>
      </c>
      <c r="D12" s="27">
        <v>0</v>
      </c>
      <c r="E12" s="15"/>
      <c r="F12" s="17"/>
      <c r="G12" s="17"/>
      <c r="H12" s="17"/>
      <c r="I12" s="18"/>
      <c r="O12" s="6">
        <f t="shared" si="0"/>
        <v>6</v>
      </c>
      <c r="P12" s="6" t="str">
        <f t="shared" si="5"/>
        <v/>
      </c>
      <c r="Q12" s="6" t="str">
        <f t="shared" si="6"/>
        <v/>
      </c>
      <c r="R12" s="6" t="str">
        <f t="shared" si="7"/>
        <v/>
      </c>
      <c r="S12" s="6" t="str">
        <f t="shared" si="1"/>
        <v/>
      </c>
      <c r="T12" s="6" t="str">
        <f>IFERROR(VLOOKUP(F12,'(勿動)下拉選單'!G:N,2,FALSE),"")</f>
        <v/>
      </c>
      <c r="U12" s="6" t="str">
        <f>IFERROR(VLOOKUP(F12,'(勿動)下拉選單'!G:N,3,FALSE),"")</f>
        <v/>
      </c>
      <c r="V12" s="6" t="str">
        <f>IFERROR(VLOOKUP(F12,'(勿動)下拉選單'!G:N,4,FALSE),"")</f>
        <v/>
      </c>
      <c r="W12" s="6" t="str">
        <f t="shared" si="2"/>
        <v/>
      </c>
      <c r="X12" s="6" t="str">
        <f>IFERROR(VLOOKUP(G12,'(勿動)下拉選單'!D:F,2,FALSE),"")</f>
        <v/>
      </c>
      <c r="Y12" s="6" t="str">
        <f t="shared" si="3"/>
        <v/>
      </c>
      <c r="Z12" s="6">
        <f t="shared" si="4"/>
        <v>0</v>
      </c>
    </row>
    <row r="13" spans="1:26">
      <c r="A13" s="14">
        <v>7</v>
      </c>
      <c r="B13" s="15">
        <v>0</v>
      </c>
      <c r="C13" s="15">
        <v>0</v>
      </c>
      <c r="D13" s="15">
        <v>0</v>
      </c>
      <c r="E13" s="15"/>
      <c r="F13" s="17"/>
      <c r="G13" s="17"/>
      <c r="H13" s="17"/>
      <c r="I13" s="18"/>
      <c r="O13" s="6">
        <f t="shared" si="0"/>
        <v>7</v>
      </c>
      <c r="P13" s="6" t="str">
        <f t="shared" si="5"/>
        <v/>
      </c>
      <c r="Q13" s="6" t="str">
        <f t="shared" si="6"/>
        <v/>
      </c>
      <c r="R13" s="6" t="str">
        <f t="shared" si="7"/>
        <v/>
      </c>
      <c r="S13" s="6" t="str">
        <f t="shared" si="1"/>
        <v/>
      </c>
      <c r="T13" s="6" t="str">
        <f>IFERROR(VLOOKUP(F13,'(勿動)下拉選單'!G:N,2,FALSE),"")</f>
        <v/>
      </c>
      <c r="U13" s="6" t="str">
        <f>IFERROR(VLOOKUP(F13,'(勿動)下拉選單'!G:N,3,FALSE),"")</f>
        <v/>
      </c>
      <c r="V13" s="6" t="str">
        <f>IFERROR(VLOOKUP(F13,'(勿動)下拉選單'!G:N,4,FALSE),"")</f>
        <v/>
      </c>
      <c r="W13" s="6" t="str">
        <f t="shared" si="2"/>
        <v/>
      </c>
      <c r="X13" s="6" t="str">
        <f>IFERROR(VLOOKUP(G13,'(勿動)下拉選單'!D:F,2,FALSE),"")</f>
        <v/>
      </c>
      <c r="Y13" s="6" t="str">
        <f t="shared" si="3"/>
        <v/>
      </c>
      <c r="Z13" s="6">
        <f t="shared" si="4"/>
        <v>0</v>
      </c>
    </row>
    <row r="14" spans="1:26">
      <c r="A14" s="25">
        <v>8</v>
      </c>
      <c r="B14" s="27">
        <v>0</v>
      </c>
      <c r="C14" s="27">
        <v>0</v>
      </c>
      <c r="D14" s="27">
        <v>0</v>
      </c>
      <c r="E14" s="15"/>
      <c r="F14" s="17"/>
      <c r="G14" s="17"/>
      <c r="H14" s="17"/>
      <c r="I14" s="18"/>
      <c r="O14" s="6">
        <f t="shared" si="0"/>
        <v>8</v>
      </c>
      <c r="P14" s="6" t="str">
        <f t="shared" si="5"/>
        <v/>
      </c>
      <c r="Q14" s="6" t="str">
        <f t="shared" si="6"/>
        <v/>
      </c>
      <c r="R14" s="6" t="str">
        <f t="shared" si="7"/>
        <v/>
      </c>
      <c r="S14" s="6" t="str">
        <f t="shared" si="1"/>
        <v/>
      </c>
      <c r="T14" s="6" t="str">
        <f>IFERROR(VLOOKUP(F14,'(勿動)下拉選單'!G:N,2,FALSE),"")</f>
        <v/>
      </c>
      <c r="U14" s="6" t="str">
        <f>IFERROR(VLOOKUP(F14,'(勿動)下拉選單'!G:N,3,FALSE),"")</f>
        <v/>
      </c>
      <c r="V14" s="6" t="str">
        <f>IFERROR(VLOOKUP(F14,'(勿動)下拉選單'!G:N,4,FALSE),"")</f>
        <v/>
      </c>
      <c r="W14" s="6" t="str">
        <f t="shared" si="2"/>
        <v/>
      </c>
      <c r="X14" s="6" t="str">
        <f>IFERROR(VLOOKUP(G14,'(勿動)下拉選單'!D:F,2,FALSE),"")</f>
        <v/>
      </c>
      <c r="Y14" s="6" t="str">
        <f t="shared" si="3"/>
        <v/>
      </c>
      <c r="Z14" s="6">
        <f t="shared" si="4"/>
        <v>0</v>
      </c>
    </row>
    <row r="15" spans="1:26">
      <c r="A15" s="14">
        <v>9</v>
      </c>
      <c r="B15" s="15">
        <v>0</v>
      </c>
      <c r="C15" s="15">
        <v>0</v>
      </c>
      <c r="D15" s="15">
        <v>0</v>
      </c>
      <c r="E15" s="15"/>
      <c r="F15" s="17"/>
      <c r="G15" s="17"/>
      <c r="H15" s="17"/>
      <c r="I15" s="18"/>
      <c r="O15" s="6">
        <f t="shared" si="0"/>
        <v>9</v>
      </c>
      <c r="P15" s="6" t="str">
        <f t="shared" si="5"/>
        <v/>
      </c>
      <c r="Q15" s="6" t="str">
        <f t="shared" si="6"/>
        <v/>
      </c>
      <c r="R15" s="6" t="str">
        <f t="shared" si="7"/>
        <v/>
      </c>
      <c r="S15" s="6" t="str">
        <f t="shared" si="1"/>
        <v/>
      </c>
      <c r="T15" s="6" t="str">
        <f>IFERROR(VLOOKUP(F15,'(勿動)下拉選單'!G:N,2,FALSE),"")</f>
        <v/>
      </c>
      <c r="U15" s="6" t="str">
        <f>IFERROR(VLOOKUP(F15,'(勿動)下拉選單'!G:N,3,FALSE),"")</f>
        <v/>
      </c>
      <c r="V15" s="6" t="str">
        <f>IFERROR(VLOOKUP(F15,'(勿動)下拉選單'!G:N,4,FALSE),"")</f>
        <v/>
      </c>
      <c r="W15" s="6" t="str">
        <f t="shared" si="2"/>
        <v/>
      </c>
      <c r="X15" s="6" t="str">
        <f>IFERROR(VLOOKUP(G15,'(勿動)下拉選單'!D:F,2,FALSE),"")</f>
        <v/>
      </c>
      <c r="Y15" s="6" t="str">
        <f t="shared" si="3"/>
        <v/>
      </c>
      <c r="Z15" s="6">
        <f t="shared" si="4"/>
        <v>0</v>
      </c>
    </row>
    <row r="16" spans="1:26">
      <c r="A16" s="25">
        <v>10</v>
      </c>
      <c r="B16" s="27">
        <v>0</v>
      </c>
      <c r="C16" s="27">
        <v>0</v>
      </c>
      <c r="D16" s="27">
        <v>0</v>
      </c>
      <c r="E16" s="15"/>
      <c r="F16" s="17"/>
      <c r="G16" s="17"/>
      <c r="H16" s="17"/>
      <c r="I16" s="18"/>
      <c r="O16" s="6">
        <f t="shared" si="0"/>
        <v>10</v>
      </c>
      <c r="P16" s="6" t="str">
        <f t="shared" si="5"/>
        <v/>
      </c>
      <c r="Q16" s="6" t="str">
        <f t="shared" si="6"/>
        <v/>
      </c>
      <c r="R16" s="6" t="str">
        <f t="shared" si="7"/>
        <v/>
      </c>
      <c r="S16" s="6" t="str">
        <f t="shared" si="1"/>
        <v/>
      </c>
      <c r="T16" s="6" t="str">
        <f>IFERROR(VLOOKUP(F16,'(勿動)下拉選單'!G:N,2,FALSE),"")</f>
        <v/>
      </c>
      <c r="U16" s="6" t="str">
        <f>IFERROR(VLOOKUP(F16,'(勿動)下拉選單'!G:N,3,FALSE),"")</f>
        <v/>
      </c>
      <c r="V16" s="6" t="str">
        <f>IFERROR(VLOOKUP(F16,'(勿動)下拉選單'!G:N,4,FALSE),"")</f>
        <v/>
      </c>
      <c r="W16" s="6" t="str">
        <f t="shared" si="2"/>
        <v/>
      </c>
      <c r="X16" s="6" t="str">
        <f>IFERROR(VLOOKUP(G16,'(勿動)下拉選單'!D:F,2,FALSE),"")</f>
        <v/>
      </c>
      <c r="Y16" s="6" t="str">
        <f t="shared" si="3"/>
        <v/>
      </c>
      <c r="Z16" s="6">
        <f t="shared" si="4"/>
        <v>0</v>
      </c>
    </row>
    <row r="17" spans="1:26">
      <c r="A17" s="14">
        <v>11</v>
      </c>
      <c r="B17" s="15">
        <v>0</v>
      </c>
      <c r="C17" s="15">
        <v>0</v>
      </c>
      <c r="D17" s="15">
        <v>0</v>
      </c>
      <c r="E17" s="15"/>
      <c r="F17" s="17"/>
      <c r="G17" s="17"/>
      <c r="H17" s="17"/>
      <c r="I17" s="18"/>
      <c r="O17" s="6">
        <f t="shared" si="0"/>
        <v>11</v>
      </c>
      <c r="P17" s="6" t="str">
        <f t="shared" si="5"/>
        <v/>
      </c>
      <c r="Q17" s="6" t="str">
        <f t="shared" si="6"/>
        <v/>
      </c>
      <c r="R17" s="6" t="str">
        <f t="shared" si="7"/>
        <v/>
      </c>
      <c r="S17" s="6" t="str">
        <f t="shared" si="1"/>
        <v/>
      </c>
      <c r="T17" s="6" t="str">
        <f>IFERROR(VLOOKUP(F17,'(勿動)下拉選單'!G:N,2,FALSE),"")</f>
        <v/>
      </c>
      <c r="U17" s="6" t="str">
        <f>IFERROR(VLOOKUP(F17,'(勿動)下拉選單'!G:N,3,FALSE),"")</f>
        <v/>
      </c>
      <c r="V17" s="6" t="str">
        <f>IFERROR(VLOOKUP(F17,'(勿動)下拉選單'!G:N,4,FALSE),"")</f>
        <v/>
      </c>
      <c r="W17" s="6" t="str">
        <f t="shared" si="2"/>
        <v/>
      </c>
      <c r="X17" s="6" t="str">
        <f>IFERROR(VLOOKUP(G17,'(勿動)下拉選單'!D:F,2,FALSE),"")</f>
        <v/>
      </c>
      <c r="Y17" s="6" t="str">
        <f t="shared" si="3"/>
        <v/>
      </c>
      <c r="Z17" s="6">
        <f t="shared" si="4"/>
        <v>0</v>
      </c>
    </row>
    <row r="18" spans="1:26">
      <c r="A18" s="25">
        <v>12</v>
      </c>
      <c r="B18" s="27">
        <v>0</v>
      </c>
      <c r="C18" s="27">
        <v>0</v>
      </c>
      <c r="D18" s="27">
        <v>0</v>
      </c>
      <c r="E18" s="15"/>
      <c r="F18" s="17"/>
      <c r="G18" s="17"/>
      <c r="H18" s="17"/>
      <c r="I18" s="18"/>
      <c r="O18" s="6">
        <f t="shared" si="0"/>
        <v>12</v>
      </c>
      <c r="P18" s="6" t="str">
        <f t="shared" si="5"/>
        <v/>
      </c>
      <c r="Q18" s="6" t="str">
        <f t="shared" si="6"/>
        <v/>
      </c>
      <c r="R18" s="6" t="str">
        <f t="shared" si="7"/>
        <v/>
      </c>
      <c r="S18" s="6" t="str">
        <f t="shared" si="1"/>
        <v/>
      </c>
      <c r="T18" s="6" t="str">
        <f>IFERROR(VLOOKUP(F18,'(勿動)下拉選單'!G:N,2,FALSE),"")</f>
        <v/>
      </c>
      <c r="U18" s="6" t="str">
        <f>IFERROR(VLOOKUP(F18,'(勿動)下拉選單'!G:N,3,FALSE),"")</f>
        <v/>
      </c>
      <c r="V18" s="6" t="str">
        <f>IFERROR(VLOOKUP(F18,'(勿動)下拉選單'!G:N,4,FALSE),"")</f>
        <v/>
      </c>
      <c r="W18" s="6" t="str">
        <f t="shared" si="2"/>
        <v/>
      </c>
      <c r="X18" s="6" t="str">
        <f>IFERROR(VLOOKUP(G18,'(勿動)下拉選單'!D:F,2,FALSE),"")</f>
        <v/>
      </c>
      <c r="Y18" s="6" t="str">
        <f t="shared" si="3"/>
        <v/>
      </c>
      <c r="Z18" s="6">
        <f t="shared" si="4"/>
        <v>0</v>
      </c>
    </row>
    <row r="19" spans="1:26">
      <c r="A19" s="14">
        <v>13</v>
      </c>
      <c r="B19" s="15">
        <v>0</v>
      </c>
      <c r="C19" s="15">
        <v>0</v>
      </c>
      <c r="D19" s="15">
        <v>0</v>
      </c>
      <c r="E19" s="15"/>
      <c r="F19" s="17"/>
      <c r="G19" s="17"/>
      <c r="H19" s="17"/>
      <c r="I19" s="18"/>
      <c r="O19" s="6">
        <f t="shared" si="0"/>
        <v>13</v>
      </c>
      <c r="P19" s="6" t="str">
        <f t="shared" si="5"/>
        <v/>
      </c>
      <c r="Q19" s="6" t="str">
        <f t="shared" si="6"/>
        <v/>
      </c>
      <c r="R19" s="6" t="str">
        <f t="shared" si="7"/>
        <v/>
      </c>
      <c r="S19" s="6" t="str">
        <f t="shared" si="1"/>
        <v/>
      </c>
      <c r="T19" s="6" t="str">
        <f>IFERROR(VLOOKUP(F19,'(勿動)下拉選單'!G:N,2,FALSE),"")</f>
        <v/>
      </c>
      <c r="U19" s="6" t="str">
        <f>IFERROR(VLOOKUP(F19,'(勿動)下拉選單'!G:N,3,FALSE),"")</f>
        <v/>
      </c>
      <c r="V19" s="6" t="str">
        <f>IFERROR(VLOOKUP(F19,'(勿動)下拉選單'!G:N,4,FALSE),"")</f>
        <v/>
      </c>
      <c r="W19" s="6" t="str">
        <f t="shared" si="2"/>
        <v/>
      </c>
      <c r="X19" s="6" t="str">
        <f>IFERROR(VLOOKUP(G19,'(勿動)下拉選單'!D:F,2,FALSE),"")</f>
        <v/>
      </c>
      <c r="Y19" s="6" t="str">
        <f t="shared" si="3"/>
        <v/>
      </c>
      <c r="Z19" s="6">
        <f t="shared" si="4"/>
        <v>0</v>
      </c>
    </row>
    <row r="20" spans="1:26">
      <c r="A20" s="25">
        <v>14</v>
      </c>
      <c r="B20" s="27">
        <v>0</v>
      </c>
      <c r="C20" s="27">
        <v>0</v>
      </c>
      <c r="D20" s="27">
        <v>0</v>
      </c>
      <c r="E20" s="15"/>
      <c r="F20" s="17"/>
      <c r="G20" s="17"/>
      <c r="H20" s="17"/>
      <c r="I20" s="18"/>
      <c r="O20" s="6">
        <f t="shared" si="0"/>
        <v>14</v>
      </c>
      <c r="P20" s="6" t="str">
        <f t="shared" si="5"/>
        <v/>
      </c>
      <c r="Q20" s="6" t="str">
        <f t="shared" si="6"/>
        <v/>
      </c>
      <c r="R20" s="6" t="str">
        <f t="shared" si="7"/>
        <v/>
      </c>
      <c r="S20" s="6" t="str">
        <f t="shared" si="1"/>
        <v/>
      </c>
      <c r="T20" s="6" t="str">
        <f>IFERROR(VLOOKUP(F20,'(勿動)下拉選單'!G:N,2,FALSE),"")</f>
        <v/>
      </c>
      <c r="U20" s="6" t="str">
        <f>IFERROR(VLOOKUP(F20,'(勿動)下拉選單'!G:N,3,FALSE),"")</f>
        <v/>
      </c>
      <c r="V20" s="6" t="str">
        <f>IFERROR(VLOOKUP(F20,'(勿動)下拉選單'!G:N,4,FALSE),"")</f>
        <v/>
      </c>
      <c r="W20" s="6" t="str">
        <f t="shared" si="2"/>
        <v/>
      </c>
      <c r="X20" s="6" t="str">
        <f>IFERROR(VLOOKUP(G20,'(勿動)下拉選單'!D:F,2,FALSE),"")</f>
        <v/>
      </c>
      <c r="Y20" s="6" t="str">
        <f t="shared" si="3"/>
        <v/>
      </c>
      <c r="Z20" s="6">
        <f t="shared" si="4"/>
        <v>0</v>
      </c>
    </row>
    <row r="21" spans="1:26">
      <c r="A21" s="14">
        <v>15</v>
      </c>
      <c r="B21" s="15">
        <v>0</v>
      </c>
      <c r="C21" s="15">
        <v>0</v>
      </c>
      <c r="D21" s="15">
        <v>0</v>
      </c>
      <c r="E21" s="15"/>
      <c r="F21" s="17"/>
      <c r="G21" s="17"/>
      <c r="H21" s="17"/>
      <c r="I21" s="18"/>
      <c r="O21" s="6">
        <f t="shared" si="0"/>
        <v>15</v>
      </c>
      <c r="P21" s="6" t="str">
        <f t="shared" si="5"/>
        <v/>
      </c>
      <c r="Q21" s="6" t="str">
        <f t="shared" si="6"/>
        <v/>
      </c>
      <c r="R21" s="6" t="str">
        <f t="shared" si="7"/>
        <v/>
      </c>
      <c r="S21" s="6" t="str">
        <f t="shared" si="1"/>
        <v/>
      </c>
      <c r="T21" s="6" t="str">
        <f>IFERROR(VLOOKUP(F21,'(勿動)下拉選單'!G:N,2,FALSE),"")</f>
        <v/>
      </c>
      <c r="U21" s="6" t="str">
        <f>IFERROR(VLOOKUP(F21,'(勿動)下拉選單'!G:N,3,FALSE),"")</f>
        <v/>
      </c>
      <c r="V21" s="6" t="str">
        <f>IFERROR(VLOOKUP(F21,'(勿動)下拉選單'!G:N,4,FALSE),"")</f>
        <v/>
      </c>
      <c r="W21" s="6" t="str">
        <f t="shared" si="2"/>
        <v/>
      </c>
      <c r="X21" s="6" t="str">
        <f>IFERROR(VLOOKUP(G21,'(勿動)下拉選單'!D:F,2,FALSE),"")</f>
        <v/>
      </c>
      <c r="Y21" s="6" t="str">
        <f t="shared" si="3"/>
        <v/>
      </c>
      <c r="Z21" s="6">
        <f t="shared" si="4"/>
        <v>0</v>
      </c>
    </row>
    <row r="22" spans="1:26">
      <c r="A22" s="25">
        <v>16</v>
      </c>
      <c r="B22" s="27">
        <v>0</v>
      </c>
      <c r="C22" s="27">
        <v>0</v>
      </c>
      <c r="D22" s="27">
        <v>0</v>
      </c>
      <c r="E22" s="15"/>
      <c r="F22" s="17"/>
      <c r="G22" s="17"/>
      <c r="H22" s="17"/>
      <c r="I22" s="18"/>
      <c r="O22" s="6">
        <f t="shared" si="0"/>
        <v>16</v>
      </c>
      <c r="P22" s="6" t="str">
        <f t="shared" si="5"/>
        <v/>
      </c>
      <c r="Q22" s="6" t="str">
        <f t="shared" si="6"/>
        <v/>
      </c>
      <c r="R22" s="6" t="str">
        <f t="shared" si="7"/>
        <v/>
      </c>
      <c r="S22" s="6" t="str">
        <f t="shared" si="1"/>
        <v/>
      </c>
      <c r="T22" s="6" t="str">
        <f>IFERROR(VLOOKUP(F22,'(勿動)下拉選單'!G:N,2,FALSE),"")</f>
        <v/>
      </c>
      <c r="U22" s="6" t="str">
        <f>IFERROR(VLOOKUP(F22,'(勿動)下拉選單'!G:N,3,FALSE),"")</f>
        <v/>
      </c>
      <c r="V22" s="6" t="str">
        <f>IFERROR(VLOOKUP(F22,'(勿動)下拉選單'!G:N,4,FALSE),"")</f>
        <v/>
      </c>
      <c r="W22" s="6" t="str">
        <f t="shared" si="2"/>
        <v/>
      </c>
      <c r="X22" s="6" t="str">
        <f>IFERROR(VLOOKUP(G22,'(勿動)下拉選單'!D:F,2,FALSE),"")</f>
        <v/>
      </c>
      <c r="Y22" s="6" t="str">
        <f t="shared" si="3"/>
        <v/>
      </c>
      <c r="Z22" s="6">
        <f t="shared" si="4"/>
        <v>0</v>
      </c>
    </row>
    <row r="23" spans="1:26">
      <c r="A23" s="14">
        <v>17</v>
      </c>
      <c r="B23" s="15">
        <v>0</v>
      </c>
      <c r="C23" s="15">
        <v>0</v>
      </c>
      <c r="D23" s="15">
        <v>0</v>
      </c>
      <c r="E23" s="15"/>
      <c r="F23" s="17"/>
      <c r="G23" s="17"/>
      <c r="H23" s="17"/>
      <c r="I23" s="18"/>
      <c r="O23" s="6">
        <f t="shared" si="0"/>
        <v>17</v>
      </c>
      <c r="P23" s="6" t="str">
        <f t="shared" si="5"/>
        <v/>
      </c>
      <c r="Q23" s="6" t="str">
        <f t="shared" si="6"/>
        <v/>
      </c>
      <c r="R23" s="6" t="str">
        <f t="shared" si="7"/>
        <v/>
      </c>
      <c r="S23" s="6" t="str">
        <f t="shared" si="1"/>
        <v/>
      </c>
      <c r="T23" s="6" t="str">
        <f>IFERROR(VLOOKUP(F23,'(勿動)下拉選單'!G:N,2,FALSE),"")</f>
        <v/>
      </c>
      <c r="U23" s="6" t="str">
        <f>IFERROR(VLOOKUP(F23,'(勿動)下拉選單'!G:N,3,FALSE),"")</f>
        <v/>
      </c>
      <c r="V23" s="6" t="str">
        <f>IFERROR(VLOOKUP(F23,'(勿動)下拉選單'!G:N,4,FALSE),"")</f>
        <v/>
      </c>
      <c r="W23" s="6" t="str">
        <f t="shared" si="2"/>
        <v/>
      </c>
      <c r="X23" s="6" t="str">
        <f>IFERROR(VLOOKUP(G23,'(勿動)下拉選單'!D:F,2,FALSE),"")</f>
        <v/>
      </c>
      <c r="Y23" s="6" t="str">
        <f t="shared" si="3"/>
        <v/>
      </c>
      <c r="Z23" s="6">
        <f t="shared" si="4"/>
        <v>0</v>
      </c>
    </row>
    <row r="24" spans="1:26">
      <c r="A24" s="25">
        <v>18</v>
      </c>
      <c r="B24" s="27">
        <v>0</v>
      </c>
      <c r="C24" s="27">
        <v>0</v>
      </c>
      <c r="D24" s="27">
        <v>0</v>
      </c>
      <c r="E24" s="15"/>
      <c r="F24" s="17"/>
      <c r="G24" s="17"/>
      <c r="H24" s="17"/>
      <c r="I24" s="18"/>
      <c r="O24" s="6">
        <f t="shared" si="0"/>
        <v>18</v>
      </c>
      <c r="P24" s="6" t="str">
        <f t="shared" si="5"/>
        <v/>
      </c>
      <c r="Q24" s="6" t="str">
        <f t="shared" si="6"/>
        <v/>
      </c>
      <c r="R24" s="6" t="str">
        <f t="shared" si="7"/>
        <v/>
      </c>
      <c r="S24" s="6" t="str">
        <f t="shared" si="1"/>
        <v/>
      </c>
      <c r="T24" s="6" t="str">
        <f>IFERROR(VLOOKUP(F24,'(勿動)下拉選單'!G:N,2,FALSE),"")</f>
        <v/>
      </c>
      <c r="U24" s="6" t="str">
        <f>IFERROR(VLOOKUP(F24,'(勿動)下拉選單'!G:N,3,FALSE),"")</f>
        <v/>
      </c>
      <c r="V24" s="6" t="str">
        <f>IFERROR(VLOOKUP(F24,'(勿動)下拉選單'!G:N,4,FALSE),"")</f>
        <v/>
      </c>
      <c r="W24" s="6" t="str">
        <f t="shared" si="2"/>
        <v/>
      </c>
      <c r="X24" s="6" t="str">
        <f>IFERROR(VLOOKUP(G24,'(勿動)下拉選單'!D:F,2,FALSE),"")</f>
        <v/>
      </c>
      <c r="Y24" s="6" t="str">
        <f t="shared" si="3"/>
        <v/>
      </c>
      <c r="Z24" s="6">
        <f t="shared" si="4"/>
        <v>0</v>
      </c>
    </row>
    <row r="25" spans="1:26">
      <c r="A25" s="14">
        <v>19</v>
      </c>
      <c r="B25" s="15">
        <v>0</v>
      </c>
      <c r="C25" s="15">
        <v>0</v>
      </c>
      <c r="D25" s="15">
        <v>0</v>
      </c>
      <c r="E25" s="15"/>
      <c r="F25" s="17"/>
      <c r="G25" s="17"/>
      <c r="H25" s="17"/>
      <c r="I25" s="18"/>
      <c r="O25" s="6">
        <f t="shared" si="0"/>
        <v>19</v>
      </c>
      <c r="P25" s="6" t="str">
        <f t="shared" si="5"/>
        <v/>
      </c>
      <c r="Q25" s="6" t="str">
        <f t="shared" si="6"/>
        <v/>
      </c>
      <c r="R25" s="6" t="str">
        <f t="shared" si="7"/>
        <v/>
      </c>
      <c r="S25" s="6" t="str">
        <f t="shared" si="1"/>
        <v/>
      </c>
      <c r="T25" s="6" t="str">
        <f>IFERROR(VLOOKUP(F25,'(勿動)下拉選單'!G:N,2,FALSE),"")</f>
        <v/>
      </c>
      <c r="U25" s="6" t="str">
        <f>IFERROR(VLOOKUP(F25,'(勿動)下拉選單'!G:N,3,FALSE),"")</f>
        <v/>
      </c>
      <c r="V25" s="6" t="str">
        <f>IFERROR(VLOOKUP(F25,'(勿動)下拉選單'!G:N,4,FALSE),"")</f>
        <v/>
      </c>
      <c r="W25" s="6" t="str">
        <f t="shared" si="2"/>
        <v/>
      </c>
      <c r="X25" s="6" t="str">
        <f>IFERROR(VLOOKUP(G25,'(勿動)下拉選單'!D:F,2,FALSE),"")</f>
        <v/>
      </c>
      <c r="Y25" s="6" t="str">
        <f t="shared" si="3"/>
        <v/>
      </c>
      <c r="Z25" s="6">
        <f t="shared" si="4"/>
        <v>0</v>
      </c>
    </row>
    <row r="26" spans="1:26">
      <c r="A26" s="25">
        <v>20</v>
      </c>
      <c r="B26" s="27">
        <v>0</v>
      </c>
      <c r="C26" s="27">
        <v>0</v>
      </c>
      <c r="D26" s="27">
        <v>0</v>
      </c>
      <c r="E26" s="15"/>
      <c r="F26" s="17"/>
      <c r="G26" s="17"/>
      <c r="H26" s="17"/>
      <c r="I26" s="18"/>
      <c r="O26" s="6">
        <f t="shared" si="0"/>
        <v>20</v>
      </c>
      <c r="P26" s="6" t="str">
        <f t="shared" si="5"/>
        <v/>
      </c>
      <c r="Q26" s="6" t="str">
        <f t="shared" si="6"/>
        <v/>
      </c>
      <c r="R26" s="6" t="str">
        <f t="shared" si="7"/>
        <v/>
      </c>
      <c r="S26" s="6" t="str">
        <f t="shared" si="1"/>
        <v/>
      </c>
      <c r="T26" s="6" t="str">
        <f>IFERROR(VLOOKUP(F26,'(勿動)下拉選單'!G:N,2,FALSE),"")</f>
        <v/>
      </c>
      <c r="U26" s="6" t="str">
        <f>IFERROR(VLOOKUP(F26,'(勿動)下拉選單'!G:N,3,FALSE),"")</f>
        <v/>
      </c>
      <c r="V26" s="6" t="str">
        <f>IFERROR(VLOOKUP(F26,'(勿動)下拉選單'!G:N,4,FALSE),"")</f>
        <v/>
      </c>
      <c r="W26" s="6" t="str">
        <f t="shared" si="2"/>
        <v/>
      </c>
      <c r="X26" s="6" t="str">
        <f>IFERROR(VLOOKUP(G26,'(勿動)下拉選單'!D:F,2,FALSE),"")</f>
        <v/>
      </c>
      <c r="Y26" s="6" t="str">
        <f t="shared" si="3"/>
        <v/>
      </c>
      <c r="Z26" s="6">
        <f t="shared" si="4"/>
        <v>0</v>
      </c>
    </row>
    <row r="27" spans="1:26">
      <c r="A27" s="25">
        <v>21</v>
      </c>
      <c r="B27" s="27">
        <v>0</v>
      </c>
      <c r="C27" s="27">
        <v>0</v>
      </c>
      <c r="D27" s="27">
        <v>0</v>
      </c>
      <c r="E27" s="15"/>
      <c r="F27" s="17"/>
      <c r="G27" s="17"/>
      <c r="H27" s="17"/>
      <c r="I27" s="18"/>
      <c r="O27" s="6">
        <f t="shared" si="0"/>
        <v>21</v>
      </c>
      <c r="P27" s="6" t="str">
        <f t="shared" si="5"/>
        <v/>
      </c>
      <c r="Q27" s="6" t="str">
        <f t="shared" si="6"/>
        <v/>
      </c>
      <c r="R27" s="6" t="str">
        <f t="shared" si="7"/>
        <v/>
      </c>
      <c r="S27" s="6" t="str">
        <f t="shared" si="1"/>
        <v/>
      </c>
      <c r="T27" s="6" t="str">
        <f>IFERROR(VLOOKUP(F27,'(勿動)下拉選單'!G:N,2,FALSE),"")</f>
        <v/>
      </c>
      <c r="U27" s="6" t="str">
        <f>IFERROR(VLOOKUP(F27,'(勿動)下拉選單'!G:N,3,FALSE),"")</f>
        <v/>
      </c>
      <c r="V27" s="6" t="str">
        <f>IFERROR(VLOOKUP(F27,'(勿動)下拉選單'!G:N,4,FALSE),"")</f>
        <v/>
      </c>
      <c r="W27" s="6" t="str">
        <f t="shared" si="2"/>
        <v/>
      </c>
      <c r="X27" s="6" t="str">
        <f>IFERROR(VLOOKUP(G27,'(勿動)下拉選單'!D:F,2,FALSE),"")</f>
        <v/>
      </c>
      <c r="Y27" s="6" t="str">
        <f t="shared" si="3"/>
        <v/>
      </c>
      <c r="Z27" s="6">
        <f t="shared" si="4"/>
        <v>0</v>
      </c>
    </row>
    <row r="28" spans="1:26">
      <c r="A28" s="14">
        <v>22</v>
      </c>
      <c r="B28" s="15">
        <v>0</v>
      </c>
      <c r="C28" s="15">
        <v>0</v>
      </c>
      <c r="D28" s="15">
        <v>0</v>
      </c>
      <c r="E28" s="15"/>
      <c r="F28" s="17"/>
      <c r="G28" s="17"/>
      <c r="H28" s="17"/>
      <c r="I28" s="18"/>
      <c r="O28" s="6">
        <f t="shared" si="0"/>
        <v>22</v>
      </c>
      <c r="P28" s="6" t="str">
        <f t="shared" si="5"/>
        <v/>
      </c>
      <c r="Q28" s="6" t="str">
        <f t="shared" si="6"/>
        <v/>
      </c>
      <c r="R28" s="6" t="str">
        <f t="shared" si="7"/>
        <v/>
      </c>
      <c r="S28" s="6" t="str">
        <f t="shared" si="1"/>
        <v/>
      </c>
      <c r="T28" s="6" t="str">
        <f>IFERROR(VLOOKUP(F28,'(勿動)下拉選單'!G:N,2,FALSE),"")</f>
        <v/>
      </c>
      <c r="U28" s="6" t="str">
        <f>IFERROR(VLOOKUP(F28,'(勿動)下拉選單'!G:N,3,FALSE),"")</f>
        <v/>
      </c>
      <c r="V28" s="6" t="str">
        <f>IFERROR(VLOOKUP(F28,'(勿動)下拉選單'!G:N,4,FALSE),"")</f>
        <v/>
      </c>
      <c r="W28" s="6" t="str">
        <f t="shared" si="2"/>
        <v/>
      </c>
      <c r="X28" s="6" t="str">
        <f>IFERROR(VLOOKUP(G28,'(勿動)下拉選單'!D:F,2,FALSE),"")</f>
        <v/>
      </c>
      <c r="Y28" s="6" t="str">
        <f t="shared" si="3"/>
        <v/>
      </c>
      <c r="Z28" s="6">
        <f t="shared" si="4"/>
        <v>0</v>
      </c>
    </row>
    <row r="29" spans="1:26">
      <c r="A29" s="25">
        <v>23</v>
      </c>
      <c r="B29" s="27">
        <v>0</v>
      </c>
      <c r="C29" s="27">
        <v>0</v>
      </c>
      <c r="D29" s="27">
        <v>0</v>
      </c>
      <c r="E29" s="15"/>
      <c r="F29" s="17"/>
      <c r="G29" s="17"/>
      <c r="H29" s="17"/>
      <c r="I29" s="18"/>
      <c r="O29" s="6">
        <f t="shared" si="0"/>
        <v>23</v>
      </c>
      <c r="P29" s="6" t="str">
        <f t="shared" si="5"/>
        <v/>
      </c>
      <c r="Q29" s="6" t="str">
        <f t="shared" si="6"/>
        <v/>
      </c>
      <c r="R29" s="6" t="str">
        <f t="shared" si="7"/>
        <v/>
      </c>
      <c r="S29" s="6" t="str">
        <f t="shared" si="1"/>
        <v/>
      </c>
      <c r="T29" s="6" t="str">
        <f>IFERROR(VLOOKUP(F29,'(勿動)下拉選單'!G:N,2,FALSE),"")</f>
        <v/>
      </c>
      <c r="U29" s="6" t="str">
        <f>IFERROR(VLOOKUP(F29,'(勿動)下拉選單'!G:N,3,FALSE),"")</f>
        <v/>
      </c>
      <c r="V29" s="6" t="str">
        <f>IFERROR(VLOOKUP(F29,'(勿動)下拉選單'!G:N,4,FALSE),"")</f>
        <v/>
      </c>
      <c r="W29" s="6" t="str">
        <f t="shared" si="2"/>
        <v/>
      </c>
      <c r="X29" s="6" t="str">
        <f>IFERROR(VLOOKUP(G29,'(勿動)下拉選單'!D:F,2,FALSE),"")</f>
        <v/>
      </c>
      <c r="Y29" s="6" t="str">
        <f t="shared" si="3"/>
        <v/>
      </c>
      <c r="Z29" s="6">
        <f t="shared" si="4"/>
        <v>0</v>
      </c>
    </row>
    <row r="30" spans="1:26">
      <c r="A30" s="25">
        <v>24</v>
      </c>
      <c r="B30" s="27">
        <v>0</v>
      </c>
      <c r="C30" s="27">
        <v>0</v>
      </c>
      <c r="D30" s="27">
        <v>0</v>
      </c>
      <c r="E30" s="15"/>
      <c r="F30" s="17"/>
      <c r="G30" s="17"/>
      <c r="H30" s="17"/>
      <c r="I30" s="18"/>
      <c r="O30" s="6">
        <f t="shared" si="0"/>
        <v>24</v>
      </c>
      <c r="P30" s="6" t="str">
        <f t="shared" si="5"/>
        <v/>
      </c>
      <c r="Q30" s="6" t="str">
        <f t="shared" si="6"/>
        <v/>
      </c>
      <c r="R30" s="6" t="str">
        <f t="shared" si="7"/>
        <v/>
      </c>
      <c r="S30" s="6" t="str">
        <f t="shared" si="1"/>
        <v/>
      </c>
      <c r="T30" s="6" t="str">
        <f>IFERROR(VLOOKUP(F30,'(勿動)下拉選單'!G:N,2,FALSE),"")</f>
        <v/>
      </c>
      <c r="U30" s="6" t="str">
        <f>IFERROR(VLOOKUP(F30,'(勿動)下拉選單'!G:N,3,FALSE),"")</f>
        <v/>
      </c>
      <c r="V30" s="6" t="str">
        <f>IFERROR(VLOOKUP(F30,'(勿動)下拉選單'!G:N,4,FALSE),"")</f>
        <v/>
      </c>
      <c r="W30" s="6" t="str">
        <f t="shared" si="2"/>
        <v/>
      </c>
      <c r="X30" s="6" t="str">
        <f>IFERROR(VLOOKUP(G30,'(勿動)下拉選單'!D:F,2,FALSE),"")</f>
        <v/>
      </c>
      <c r="Y30" s="6" t="str">
        <f t="shared" si="3"/>
        <v/>
      </c>
      <c r="Z30" s="6">
        <f t="shared" si="4"/>
        <v>0</v>
      </c>
    </row>
    <row r="31" spans="1:26">
      <c r="A31" s="14">
        <v>25</v>
      </c>
      <c r="B31" s="15">
        <v>0</v>
      </c>
      <c r="C31" s="15">
        <v>0</v>
      </c>
      <c r="D31" s="15">
        <v>0</v>
      </c>
      <c r="E31" s="15"/>
      <c r="F31" s="17"/>
      <c r="G31" s="17"/>
      <c r="H31" s="17"/>
      <c r="I31" s="18"/>
      <c r="O31" s="6">
        <f t="shared" si="0"/>
        <v>25</v>
      </c>
      <c r="P31" s="6" t="str">
        <f t="shared" si="5"/>
        <v/>
      </c>
      <c r="Q31" s="6" t="str">
        <f t="shared" si="6"/>
        <v/>
      </c>
      <c r="R31" s="6" t="str">
        <f t="shared" si="7"/>
        <v/>
      </c>
      <c r="S31" s="6" t="str">
        <f t="shared" si="1"/>
        <v/>
      </c>
      <c r="T31" s="6" t="str">
        <f>IFERROR(VLOOKUP(F31,'(勿動)下拉選單'!G:N,2,FALSE),"")</f>
        <v/>
      </c>
      <c r="U31" s="6" t="str">
        <f>IFERROR(VLOOKUP(F31,'(勿動)下拉選單'!G:N,3,FALSE),"")</f>
        <v/>
      </c>
      <c r="V31" s="6" t="str">
        <f>IFERROR(VLOOKUP(F31,'(勿動)下拉選單'!G:N,4,FALSE),"")</f>
        <v/>
      </c>
      <c r="W31" s="6" t="str">
        <f t="shared" si="2"/>
        <v/>
      </c>
      <c r="X31" s="6" t="str">
        <f>IFERROR(VLOOKUP(G31,'(勿動)下拉選單'!D:F,2,FALSE),"")</f>
        <v/>
      </c>
      <c r="Y31" s="6" t="str">
        <f t="shared" si="3"/>
        <v/>
      </c>
      <c r="Z31" s="6">
        <f t="shared" si="4"/>
        <v>0</v>
      </c>
    </row>
    <row r="32" spans="1:26">
      <c r="A32" s="25">
        <v>26</v>
      </c>
      <c r="B32" s="27">
        <v>0</v>
      </c>
      <c r="C32" s="27">
        <v>0</v>
      </c>
      <c r="D32" s="27">
        <v>0</v>
      </c>
      <c r="E32" s="15"/>
      <c r="F32" s="17"/>
      <c r="G32" s="17"/>
      <c r="H32" s="17"/>
      <c r="I32" s="18"/>
      <c r="O32" s="6">
        <f t="shared" si="0"/>
        <v>26</v>
      </c>
      <c r="P32" s="6" t="str">
        <f t="shared" si="5"/>
        <v/>
      </c>
      <c r="Q32" s="6" t="str">
        <f t="shared" si="6"/>
        <v/>
      </c>
      <c r="R32" s="6" t="str">
        <f t="shared" si="7"/>
        <v/>
      </c>
      <c r="S32" s="6" t="str">
        <f t="shared" si="1"/>
        <v/>
      </c>
      <c r="T32" s="6" t="str">
        <f>IFERROR(VLOOKUP(F32,'(勿動)下拉選單'!G:N,2,FALSE),"")</f>
        <v/>
      </c>
      <c r="U32" s="6" t="str">
        <f>IFERROR(VLOOKUP(F32,'(勿動)下拉選單'!G:N,3,FALSE),"")</f>
        <v/>
      </c>
      <c r="V32" s="6" t="str">
        <f>IFERROR(VLOOKUP(F32,'(勿動)下拉選單'!G:N,4,FALSE),"")</f>
        <v/>
      </c>
      <c r="W32" s="6" t="str">
        <f t="shared" si="2"/>
        <v/>
      </c>
      <c r="X32" s="6" t="str">
        <f>IFERROR(VLOOKUP(G32,'(勿動)下拉選單'!D:F,2,FALSE),"")</f>
        <v/>
      </c>
      <c r="Y32" s="6" t="str">
        <f t="shared" si="3"/>
        <v/>
      </c>
      <c r="Z32" s="6">
        <f t="shared" si="4"/>
        <v>0</v>
      </c>
    </row>
    <row r="33" spans="1:35">
      <c r="A33" s="25">
        <v>27</v>
      </c>
      <c r="B33" s="27">
        <v>0</v>
      </c>
      <c r="C33" s="27">
        <v>0</v>
      </c>
      <c r="D33" s="27">
        <v>0</v>
      </c>
      <c r="E33" s="15"/>
      <c r="F33" s="17"/>
      <c r="G33" s="17"/>
      <c r="H33" s="17"/>
      <c r="I33" s="18"/>
      <c r="O33" s="6">
        <f t="shared" si="0"/>
        <v>27</v>
      </c>
      <c r="P33" s="6" t="str">
        <f t="shared" si="5"/>
        <v/>
      </c>
      <c r="Q33" s="6" t="str">
        <f t="shared" si="6"/>
        <v/>
      </c>
      <c r="R33" s="6" t="str">
        <f t="shared" si="7"/>
        <v/>
      </c>
      <c r="S33" s="6" t="str">
        <f t="shared" si="1"/>
        <v/>
      </c>
      <c r="T33" s="6" t="str">
        <f>IFERROR(VLOOKUP(F33,'(勿動)下拉選單'!G:N,2,FALSE),"")</f>
        <v/>
      </c>
      <c r="U33" s="6" t="str">
        <f>IFERROR(VLOOKUP(F33,'(勿動)下拉選單'!G:N,3,FALSE),"")</f>
        <v/>
      </c>
      <c r="V33" s="6" t="str">
        <f>IFERROR(VLOOKUP(F33,'(勿動)下拉選單'!G:N,4,FALSE),"")</f>
        <v/>
      </c>
      <c r="W33" s="6" t="str">
        <f t="shared" si="2"/>
        <v/>
      </c>
      <c r="X33" s="6" t="str">
        <f>IFERROR(VLOOKUP(G33,'(勿動)下拉選單'!D:F,2,FALSE),"")</f>
        <v/>
      </c>
      <c r="Y33" s="6" t="str">
        <f t="shared" si="3"/>
        <v/>
      </c>
      <c r="Z33" s="6">
        <f t="shared" si="4"/>
        <v>0</v>
      </c>
    </row>
    <row r="34" spans="1:35">
      <c r="A34" s="14">
        <v>28</v>
      </c>
      <c r="B34" s="15">
        <v>0</v>
      </c>
      <c r="C34" s="15">
        <v>0</v>
      </c>
      <c r="D34" s="15">
        <v>0</v>
      </c>
      <c r="E34" s="15"/>
      <c r="F34" s="17"/>
      <c r="G34" s="17"/>
      <c r="H34" s="17"/>
      <c r="I34" s="18"/>
      <c r="O34" s="6">
        <f t="shared" si="0"/>
        <v>28</v>
      </c>
      <c r="P34" s="6" t="str">
        <f t="shared" si="5"/>
        <v/>
      </c>
      <c r="Q34" s="6" t="str">
        <f t="shared" si="6"/>
        <v/>
      </c>
      <c r="R34" s="6" t="str">
        <f t="shared" si="7"/>
        <v/>
      </c>
      <c r="S34" s="6" t="str">
        <f t="shared" si="1"/>
        <v/>
      </c>
      <c r="T34" s="6" t="str">
        <f>IFERROR(VLOOKUP(F34,'(勿動)下拉選單'!G:N,2,FALSE),"")</f>
        <v/>
      </c>
      <c r="U34" s="6" t="str">
        <f>IFERROR(VLOOKUP(F34,'(勿動)下拉選單'!G:N,3,FALSE),"")</f>
        <v/>
      </c>
      <c r="V34" s="6" t="str">
        <f>IFERROR(VLOOKUP(F34,'(勿動)下拉選單'!G:N,4,FALSE),"")</f>
        <v/>
      </c>
      <c r="W34" s="6" t="str">
        <f t="shared" si="2"/>
        <v/>
      </c>
      <c r="X34" s="6" t="str">
        <f>IFERROR(VLOOKUP(G34,'(勿動)下拉選單'!D:F,2,FALSE),"")</f>
        <v/>
      </c>
      <c r="Y34" s="6" t="str">
        <f t="shared" si="3"/>
        <v/>
      </c>
      <c r="Z34" s="6">
        <f t="shared" si="4"/>
        <v>0</v>
      </c>
    </row>
    <row r="35" spans="1:35">
      <c r="A35" s="25">
        <v>29</v>
      </c>
      <c r="B35" s="27">
        <v>0</v>
      </c>
      <c r="C35" s="27">
        <v>0</v>
      </c>
      <c r="D35" s="27">
        <v>0</v>
      </c>
      <c r="E35" s="15"/>
      <c r="F35" s="17"/>
      <c r="G35" s="17"/>
      <c r="H35" s="17"/>
      <c r="I35" s="18"/>
      <c r="O35" s="6">
        <f t="shared" si="0"/>
        <v>29</v>
      </c>
      <c r="P35" s="6" t="str">
        <f t="shared" si="5"/>
        <v/>
      </c>
      <c r="Q35" s="6" t="str">
        <f t="shared" si="6"/>
        <v/>
      </c>
      <c r="R35" s="6" t="str">
        <f t="shared" si="7"/>
        <v/>
      </c>
      <c r="S35" s="6" t="str">
        <f t="shared" si="1"/>
        <v/>
      </c>
      <c r="T35" s="6" t="str">
        <f>IFERROR(VLOOKUP(F35,'(勿動)下拉選單'!G:N,2,FALSE),"")</f>
        <v/>
      </c>
      <c r="U35" s="6" t="str">
        <f>IFERROR(VLOOKUP(F35,'(勿動)下拉選單'!G:N,3,FALSE),"")</f>
        <v/>
      </c>
      <c r="V35" s="6" t="str">
        <f>IFERROR(VLOOKUP(F35,'(勿動)下拉選單'!G:N,4,FALSE),"")</f>
        <v/>
      </c>
      <c r="W35" s="6" t="str">
        <f t="shared" si="2"/>
        <v/>
      </c>
      <c r="X35" s="6" t="str">
        <f>IFERROR(VLOOKUP(G35,'(勿動)下拉選單'!D:F,2,FALSE),"")</f>
        <v/>
      </c>
      <c r="Y35" s="6" t="str">
        <f t="shared" si="3"/>
        <v/>
      </c>
      <c r="Z35" s="6">
        <f t="shared" si="4"/>
        <v>0</v>
      </c>
    </row>
    <row r="36" spans="1:35">
      <c r="A36" s="25">
        <v>30</v>
      </c>
      <c r="B36" s="27">
        <v>0</v>
      </c>
      <c r="C36" s="27">
        <v>0</v>
      </c>
      <c r="D36" s="27">
        <v>0</v>
      </c>
      <c r="E36" s="15"/>
      <c r="F36" s="17"/>
      <c r="G36" s="17"/>
      <c r="H36" s="17"/>
      <c r="I36" s="18"/>
      <c r="O36" s="6">
        <f t="shared" si="0"/>
        <v>30</v>
      </c>
      <c r="P36" s="6" t="str">
        <f t="shared" si="5"/>
        <v/>
      </c>
      <c r="Q36" s="6" t="str">
        <f t="shared" si="6"/>
        <v/>
      </c>
      <c r="R36" s="6" t="str">
        <f t="shared" si="7"/>
        <v/>
      </c>
      <c r="S36" s="6" t="str">
        <f t="shared" si="1"/>
        <v/>
      </c>
      <c r="T36" s="6" t="str">
        <f>IFERROR(VLOOKUP(F36,'(勿動)下拉選單'!G:N,2,FALSE),"")</f>
        <v/>
      </c>
      <c r="U36" s="6" t="str">
        <f>IFERROR(VLOOKUP(F36,'(勿動)下拉選單'!G:N,3,FALSE),"")</f>
        <v/>
      </c>
      <c r="V36" s="6" t="str">
        <f>IFERROR(VLOOKUP(F36,'(勿動)下拉選單'!G:N,4,FALSE),"")</f>
        <v/>
      </c>
      <c r="W36" s="6" t="str">
        <f t="shared" si="2"/>
        <v/>
      </c>
      <c r="X36" s="6" t="str">
        <f>IFERROR(VLOOKUP(G36,'(勿動)下拉選單'!D:F,2,FALSE),"")</f>
        <v/>
      </c>
      <c r="Y36" s="6" t="str">
        <f t="shared" si="3"/>
        <v/>
      </c>
      <c r="Z36" s="6">
        <f t="shared" si="4"/>
        <v>0</v>
      </c>
    </row>
    <row r="37" spans="1:35">
      <c r="P37" s="29"/>
      <c r="Q37" s="29"/>
      <c r="R37" s="29"/>
    </row>
    <row r="38" spans="1:35">
      <c r="P38" s="29"/>
      <c r="Q38" s="29"/>
      <c r="R38" s="29"/>
    </row>
    <row r="39" spans="1:35">
      <c r="A39" s="43" t="s">
        <v>86</v>
      </c>
      <c r="B39" s="39"/>
      <c r="C39" s="39"/>
      <c r="D39" s="40"/>
      <c r="E39" s="44" t="s">
        <v>104</v>
      </c>
      <c r="F39" s="39"/>
      <c r="G39" s="39"/>
      <c r="H39" s="40"/>
      <c r="I39" s="44" t="s">
        <v>105</v>
      </c>
      <c r="J39" s="39"/>
      <c r="K39" s="39"/>
      <c r="L39" s="39"/>
      <c r="M39" s="40"/>
      <c r="O39" s="46" t="s">
        <v>87</v>
      </c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</row>
    <row r="40" spans="1:35">
      <c r="A40" s="30" t="s">
        <v>0</v>
      </c>
      <c r="B40" s="31" t="s">
        <v>33</v>
      </c>
      <c r="C40" s="11" t="s">
        <v>34</v>
      </c>
      <c r="D40" s="11" t="s">
        <v>35</v>
      </c>
      <c r="E40" s="11" t="s">
        <v>37</v>
      </c>
      <c r="F40" s="11" t="s">
        <v>38</v>
      </c>
      <c r="G40" s="11" t="s">
        <v>39</v>
      </c>
      <c r="H40" s="11" t="s">
        <v>40</v>
      </c>
      <c r="I40" s="11" t="s">
        <v>37</v>
      </c>
      <c r="J40" s="11" t="s">
        <v>38</v>
      </c>
      <c r="K40" s="11" t="s">
        <v>39</v>
      </c>
      <c r="L40" s="11" t="s">
        <v>40</v>
      </c>
      <c r="M40" s="11" t="s">
        <v>41</v>
      </c>
      <c r="N40" s="32"/>
      <c r="O40" s="12" t="s">
        <v>42</v>
      </c>
      <c r="P40" s="12" t="s">
        <v>43</v>
      </c>
      <c r="Q40" s="12" t="s">
        <v>45</v>
      </c>
      <c r="R40" s="12" t="s">
        <v>46</v>
      </c>
      <c r="S40" s="12" t="s">
        <v>88</v>
      </c>
      <c r="T40" s="12" t="s">
        <v>89</v>
      </c>
      <c r="U40" s="12" t="s">
        <v>90</v>
      </c>
      <c r="V40" s="12" t="s">
        <v>91</v>
      </c>
      <c r="W40" s="6" t="s">
        <v>92</v>
      </c>
      <c r="X40" s="12" t="s">
        <v>93</v>
      </c>
      <c r="Y40" s="12" t="s">
        <v>94</v>
      </c>
      <c r="Z40" s="12" t="s">
        <v>95</v>
      </c>
      <c r="AA40" s="12" t="s">
        <v>96</v>
      </c>
      <c r="AB40" s="12" t="s">
        <v>97</v>
      </c>
      <c r="AC40" s="12" t="s">
        <v>98</v>
      </c>
      <c r="AD40" s="12" t="s">
        <v>99</v>
      </c>
      <c r="AE40" s="6" t="s">
        <v>100</v>
      </c>
      <c r="AF40" s="12" t="s">
        <v>101</v>
      </c>
      <c r="AG40" s="12" t="s">
        <v>102</v>
      </c>
      <c r="AH40" s="12" t="s">
        <v>103</v>
      </c>
      <c r="AI40" s="12" t="s">
        <v>56</v>
      </c>
    </row>
    <row r="41" spans="1:35">
      <c r="A41" s="14">
        <v>1</v>
      </c>
      <c r="B41" s="15">
        <v>0</v>
      </c>
      <c r="C41" s="15">
        <v>0</v>
      </c>
      <c r="D41" s="15">
        <v>0</v>
      </c>
      <c r="E41" s="15"/>
      <c r="F41" s="17"/>
      <c r="G41" s="17"/>
      <c r="H41" s="17"/>
      <c r="I41" s="15"/>
      <c r="J41" s="17"/>
      <c r="K41" s="17"/>
      <c r="L41" s="17"/>
      <c r="M41" s="18"/>
      <c r="O41" s="6">
        <f t="shared" ref="O41:O70" si="8">A41</f>
        <v>1</v>
      </c>
      <c r="P41" s="6">
        <f>INT(C41*24*60*60*1000)</f>
        <v>0</v>
      </c>
      <c r="Q41" s="6">
        <f>INT((B42-B41-C41-D41)*24*60*60*1000)</f>
        <v>0</v>
      </c>
      <c r="R41" s="6">
        <f>INT(D41*24*60*60*1000)</f>
        <v>0</v>
      </c>
      <c r="S41" s="6" t="str">
        <f t="shared" ref="S41:S70" si="9">IF(E41="","",INT(255*(E41/100)))</f>
        <v/>
      </c>
      <c r="T41" s="6" t="str">
        <f>IFERROR(VLOOKUP(F41,'(勿動)下拉選單'!G:N,5,FALSE),"")</f>
        <v/>
      </c>
      <c r="U41" s="6" t="str">
        <f>IFERROR(VLOOKUP(F41,'(勿動)下拉選單'!G:N,6,FALSE),"")</f>
        <v/>
      </c>
      <c r="V41" s="6" t="str">
        <f>IFERROR(VLOOKUP(F41,'(勿動)下拉選單'!G:N,7,FALSE),"")</f>
        <v/>
      </c>
      <c r="W41" s="6" t="str">
        <f>IFERROR(VLOOKUP(F41,'(勿動)下拉選單'!G:N,8,FALSE),"")</f>
        <v/>
      </c>
      <c r="X41" s="6" t="str">
        <f t="shared" ref="X41:X70" si="10">IF(G41="頻閃", IF(H41&gt;0,ROUND(256*(H41/100)-1,0),0),"")</f>
        <v/>
      </c>
      <c r="Y41" s="6" t="str">
        <f>IFERROR(VLOOKUP(G41,'(勿動)下拉選單'!D:F,3,FALSE),"")</f>
        <v/>
      </c>
      <c r="Z41" s="6" t="str">
        <f t="shared" ref="Z41:Z70" si="11">IF(OR(G41="七彩跳變",G41="七彩漸變",G41="七彩自走"),IF(H41&gt;0,ROUND(256*(H41/100)-1,0),""),"")</f>
        <v/>
      </c>
      <c r="AA41" s="6" t="str">
        <f t="shared" ref="AA41:AA70" si="12">IF(I41="","",INT(255*(I41/100)))</f>
        <v/>
      </c>
      <c r="AB41" s="6" t="str">
        <f>IFERROR(VLOOKUP(J41,'(勿動)下拉選單'!G:N,5,FALSE),"")</f>
        <v/>
      </c>
      <c r="AC41" s="6" t="str">
        <f>IFERROR(VLOOKUP(J41,'(勿動)下拉選單'!G:N,6,FALSE),"")</f>
        <v/>
      </c>
      <c r="AD41" s="6" t="str">
        <f>IFERROR(VLOOKUP(J41,'(勿動)下拉選單'!G:N,7,FALSE),"")</f>
        <v/>
      </c>
      <c r="AE41" s="6" t="str">
        <f>IFERROR(VLOOKUP(J41,'(勿動)下拉選單'!G:N,8,FALSE),"")</f>
        <v/>
      </c>
      <c r="AF41" s="6" t="str">
        <f t="shared" ref="AF41:AF70" si="13">IF(K41="頻閃", IF(L41&gt;0,ROUND(256*(L41/100)-1,0),0),"")</f>
        <v/>
      </c>
      <c r="AG41" s="6" t="str">
        <f>IFERROR(VLOOKUP(K41,'(勿動)下拉選單'!D:F,3,FALSE),"")</f>
        <v/>
      </c>
      <c r="AH41" s="6" t="str">
        <f t="shared" ref="AH41:AH70" si="14">IF(OR(K41="七彩跳變",K41="七彩漸變",K41="七彩自走"),IF(L41&gt;0,ROUND(256*(L41/100)-1,0),""),"")</f>
        <v/>
      </c>
      <c r="AI41" s="6">
        <f t="shared" ref="AI41:AI70" si="15">M41</f>
        <v>0</v>
      </c>
    </row>
    <row r="42" spans="1:35">
      <c r="A42" s="25">
        <v>2</v>
      </c>
      <c r="B42" s="27">
        <v>0</v>
      </c>
      <c r="C42" s="27">
        <v>0</v>
      </c>
      <c r="D42" s="27">
        <v>0</v>
      </c>
      <c r="E42" s="15"/>
      <c r="F42" s="17"/>
      <c r="G42" s="17"/>
      <c r="H42" s="17"/>
      <c r="I42" s="15"/>
      <c r="J42" s="17"/>
      <c r="K42" s="17"/>
      <c r="L42" s="17"/>
      <c r="M42" s="18"/>
      <c r="O42" s="6">
        <f t="shared" si="8"/>
        <v>2</v>
      </c>
      <c r="P42" s="6" t="str">
        <f t="shared" ref="P42:P70" si="16">IF(OR(B42&gt;0,C42&gt;0),INT(C42*24*60*60*1000),"")</f>
        <v/>
      </c>
      <c r="Q42" s="6" t="str">
        <f t="shared" ref="Q42:Q70" si="17">IF(B42&gt;B41,IF(B43&lt;B42,3599999,INT((B43-B42-C42-D42)*24*60*60*1000)),"")</f>
        <v/>
      </c>
      <c r="R42" s="6" t="str">
        <f t="shared" ref="R42:R70" si="18">IF(OR(B42&gt;0,D42&gt;0),INT(D42*24*60*60*1000),"")</f>
        <v/>
      </c>
      <c r="S42" s="6" t="str">
        <f t="shared" si="9"/>
        <v/>
      </c>
      <c r="T42" s="6" t="str">
        <f>IFERROR(VLOOKUP(F42,'(勿動)下拉選單'!G:N,5,FALSE),"")</f>
        <v/>
      </c>
      <c r="U42" s="6" t="str">
        <f>IFERROR(VLOOKUP(F42,'(勿動)下拉選單'!G:N,6,FALSE),"")</f>
        <v/>
      </c>
      <c r="V42" s="6" t="str">
        <f>IFERROR(VLOOKUP(F42,'(勿動)下拉選單'!G:N,7,FALSE),"")</f>
        <v/>
      </c>
      <c r="W42" s="6" t="str">
        <f>IFERROR(VLOOKUP(F42,'(勿動)下拉選單'!G:N,8,FALSE),"")</f>
        <v/>
      </c>
      <c r="X42" s="6" t="str">
        <f t="shared" si="10"/>
        <v/>
      </c>
      <c r="Y42" s="6" t="str">
        <f>IFERROR(VLOOKUP(G42,'(勿動)下拉選單'!D:F,3,FALSE),"")</f>
        <v/>
      </c>
      <c r="Z42" s="6" t="str">
        <f t="shared" si="11"/>
        <v/>
      </c>
      <c r="AA42" s="6" t="str">
        <f t="shared" si="12"/>
        <v/>
      </c>
      <c r="AB42" s="6" t="str">
        <f>IFERROR(VLOOKUP(J42,'(勿動)下拉選單'!G:N,5,FALSE),"")</f>
        <v/>
      </c>
      <c r="AC42" s="6" t="str">
        <f>IFERROR(VLOOKUP(J42,'(勿動)下拉選單'!G:N,6,FALSE),"")</f>
        <v/>
      </c>
      <c r="AD42" s="6" t="str">
        <f>IFERROR(VLOOKUP(J42,'(勿動)下拉選單'!G:N,7,FALSE),"")</f>
        <v/>
      </c>
      <c r="AE42" s="6" t="str">
        <f>IFERROR(VLOOKUP(J42,'(勿動)下拉選單'!G:N,8,FALSE),"")</f>
        <v/>
      </c>
      <c r="AF42" s="6" t="str">
        <f t="shared" si="13"/>
        <v/>
      </c>
      <c r="AG42" s="6" t="str">
        <f>IFERROR(VLOOKUP(K42,'(勿動)下拉選單'!D:F,3,FALSE),"")</f>
        <v/>
      </c>
      <c r="AH42" s="6" t="str">
        <f t="shared" si="14"/>
        <v/>
      </c>
      <c r="AI42" s="6">
        <f t="shared" si="15"/>
        <v>0</v>
      </c>
    </row>
    <row r="43" spans="1:35">
      <c r="A43" s="14">
        <v>3</v>
      </c>
      <c r="B43" s="15">
        <v>0</v>
      </c>
      <c r="C43" s="15">
        <v>0</v>
      </c>
      <c r="D43" s="15">
        <v>0</v>
      </c>
      <c r="E43" s="15"/>
      <c r="F43" s="17"/>
      <c r="G43" s="17"/>
      <c r="H43" s="17"/>
      <c r="I43" s="15"/>
      <c r="J43" s="17"/>
      <c r="K43" s="17"/>
      <c r="L43" s="17"/>
      <c r="M43" s="18"/>
      <c r="O43" s="6">
        <f t="shared" si="8"/>
        <v>3</v>
      </c>
      <c r="P43" s="6" t="str">
        <f t="shared" si="16"/>
        <v/>
      </c>
      <c r="Q43" s="6" t="str">
        <f t="shared" si="17"/>
        <v/>
      </c>
      <c r="R43" s="6" t="str">
        <f t="shared" si="18"/>
        <v/>
      </c>
      <c r="S43" s="6" t="str">
        <f t="shared" si="9"/>
        <v/>
      </c>
      <c r="T43" s="6" t="str">
        <f>IFERROR(VLOOKUP(F43,'(勿動)下拉選單'!G:N,5,FALSE),"")</f>
        <v/>
      </c>
      <c r="U43" s="6" t="str">
        <f>IFERROR(VLOOKUP(F43,'(勿動)下拉選單'!G:N,6,FALSE),"")</f>
        <v/>
      </c>
      <c r="V43" s="6" t="str">
        <f>IFERROR(VLOOKUP(F43,'(勿動)下拉選單'!G:N,7,FALSE),"")</f>
        <v/>
      </c>
      <c r="W43" s="6" t="str">
        <f>IFERROR(VLOOKUP(F43,'(勿動)下拉選單'!G:N,8,FALSE),"")</f>
        <v/>
      </c>
      <c r="X43" s="6" t="str">
        <f t="shared" si="10"/>
        <v/>
      </c>
      <c r="Y43" s="6" t="str">
        <f>IFERROR(VLOOKUP(G43,'(勿動)下拉選單'!D:F,3,FALSE),"")</f>
        <v/>
      </c>
      <c r="Z43" s="6" t="str">
        <f t="shared" si="11"/>
        <v/>
      </c>
      <c r="AA43" s="6" t="str">
        <f t="shared" si="12"/>
        <v/>
      </c>
      <c r="AB43" s="6" t="str">
        <f>IFERROR(VLOOKUP(J43,'(勿動)下拉選單'!G:N,5,FALSE),"")</f>
        <v/>
      </c>
      <c r="AC43" s="6" t="str">
        <f>IFERROR(VLOOKUP(J43,'(勿動)下拉選單'!G:N,6,FALSE),"")</f>
        <v/>
      </c>
      <c r="AD43" s="6" t="str">
        <f>IFERROR(VLOOKUP(J43,'(勿動)下拉選單'!G:N,7,FALSE),"")</f>
        <v/>
      </c>
      <c r="AE43" s="6" t="str">
        <f>IFERROR(VLOOKUP(J43,'(勿動)下拉選單'!G:N,8,FALSE),"")</f>
        <v/>
      </c>
      <c r="AF43" s="6" t="str">
        <f t="shared" si="13"/>
        <v/>
      </c>
      <c r="AG43" s="6" t="str">
        <f>IFERROR(VLOOKUP(K43,'(勿動)下拉選單'!D:F,3,FALSE),"")</f>
        <v/>
      </c>
      <c r="AH43" s="6" t="str">
        <f t="shared" si="14"/>
        <v/>
      </c>
      <c r="AI43" s="6">
        <f t="shared" si="15"/>
        <v>0</v>
      </c>
    </row>
    <row r="44" spans="1:35">
      <c r="A44" s="25">
        <v>4</v>
      </c>
      <c r="B44" s="27">
        <v>0</v>
      </c>
      <c r="C44" s="27">
        <v>0</v>
      </c>
      <c r="D44" s="27">
        <v>0</v>
      </c>
      <c r="E44" s="15"/>
      <c r="F44" s="17"/>
      <c r="G44" s="17"/>
      <c r="H44" s="17"/>
      <c r="I44" s="15"/>
      <c r="J44" s="17"/>
      <c r="K44" s="17"/>
      <c r="L44" s="17"/>
      <c r="M44" s="18"/>
      <c r="O44" s="6">
        <f t="shared" si="8"/>
        <v>4</v>
      </c>
      <c r="P44" s="6" t="str">
        <f t="shared" si="16"/>
        <v/>
      </c>
      <c r="Q44" s="6" t="str">
        <f t="shared" si="17"/>
        <v/>
      </c>
      <c r="R44" s="6" t="str">
        <f t="shared" si="18"/>
        <v/>
      </c>
      <c r="S44" s="6" t="str">
        <f t="shared" si="9"/>
        <v/>
      </c>
      <c r="T44" s="6" t="str">
        <f>IFERROR(VLOOKUP(F44,'(勿動)下拉選單'!G:N,5,FALSE),"")</f>
        <v/>
      </c>
      <c r="U44" s="6" t="str">
        <f>IFERROR(VLOOKUP(F44,'(勿動)下拉選單'!G:N,6,FALSE),"")</f>
        <v/>
      </c>
      <c r="V44" s="6" t="str">
        <f>IFERROR(VLOOKUP(F44,'(勿動)下拉選單'!G:N,7,FALSE),"")</f>
        <v/>
      </c>
      <c r="W44" s="6" t="str">
        <f>IFERROR(VLOOKUP(F44,'(勿動)下拉選單'!G:N,8,FALSE),"")</f>
        <v/>
      </c>
      <c r="X44" s="6" t="str">
        <f t="shared" si="10"/>
        <v/>
      </c>
      <c r="Y44" s="6" t="str">
        <f>IFERROR(VLOOKUP(G44,'(勿動)下拉選單'!D:F,3,FALSE),"")</f>
        <v/>
      </c>
      <c r="Z44" s="6" t="str">
        <f t="shared" si="11"/>
        <v/>
      </c>
      <c r="AA44" s="6" t="str">
        <f t="shared" si="12"/>
        <v/>
      </c>
      <c r="AB44" s="6" t="str">
        <f>IFERROR(VLOOKUP(J44,'(勿動)下拉選單'!G:N,5,FALSE),"")</f>
        <v/>
      </c>
      <c r="AC44" s="6" t="str">
        <f>IFERROR(VLOOKUP(J44,'(勿動)下拉選單'!G:N,6,FALSE),"")</f>
        <v/>
      </c>
      <c r="AD44" s="6" t="str">
        <f>IFERROR(VLOOKUP(J44,'(勿動)下拉選單'!G:N,7,FALSE),"")</f>
        <v/>
      </c>
      <c r="AE44" s="6" t="str">
        <f>IFERROR(VLOOKUP(J44,'(勿動)下拉選單'!G:N,8,FALSE),"")</f>
        <v/>
      </c>
      <c r="AF44" s="6" t="str">
        <f t="shared" si="13"/>
        <v/>
      </c>
      <c r="AG44" s="6" t="str">
        <f>IFERROR(VLOOKUP(K44,'(勿動)下拉選單'!D:F,3,FALSE),"")</f>
        <v/>
      </c>
      <c r="AH44" s="6" t="str">
        <f t="shared" si="14"/>
        <v/>
      </c>
      <c r="AI44" s="6">
        <f t="shared" si="15"/>
        <v>0</v>
      </c>
    </row>
    <row r="45" spans="1:35">
      <c r="A45" s="14">
        <v>5</v>
      </c>
      <c r="B45" s="15">
        <v>0</v>
      </c>
      <c r="C45" s="15">
        <v>0</v>
      </c>
      <c r="D45" s="15">
        <v>0</v>
      </c>
      <c r="E45" s="15"/>
      <c r="F45" s="17"/>
      <c r="G45" s="17"/>
      <c r="H45" s="17"/>
      <c r="I45" s="15"/>
      <c r="J45" s="17"/>
      <c r="K45" s="17"/>
      <c r="L45" s="17"/>
      <c r="M45" s="18"/>
      <c r="O45" s="6">
        <f t="shared" si="8"/>
        <v>5</v>
      </c>
      <c r="P45" s="6" t="str">
        <f t="shared" si="16"/>
        <v/>
      </c>
      <c r="Q45" s="6" t="str">
        <f t="shared" si="17"/>
        <v/>
      </c>
      <c r="R45" s="6" t="str">
        <f t="shared" si="18"/>
        <v/>
      </c>
      <c r="S45" s="6" t="str">
        <f t="shared" si="9"/>
        <v/>
      </c>
      <c r="T45" s="6" t="str">
        <f>IFERROR(VLOOKUP(F45,'(勿動)下拉選單'!G:N,5,FALSE),"")</f>
        <v/>
      </c>
      <c r="U45" s="6" t="str">
        <f>IFERROR(VLOOKUP(F45,'(勿動)下拉選單'!G:N,6,FALSE),"")</f>
        <v/>
      </c>
      <c r="V45" s="6" t="str">
        <f>IFERROR(VLOOKUP(F45,'(勿動)下拉選單'!G:N,7,FALSE),"")</f>
        <v/>
      </c>
      <c r="W45" s="6" t="str">
        <f>IFERROR(VLOOKUP(F45,'(勿動)下拉選單'!G:N,8,FALSE),"")</f>
        <v/>
      </c>
      <c r="X45" s="6" t="str">
        <f t="shared" si="10"/>
        <v/>
      </c>
      <c r="Y45" s="6" t="str">
        <f>IFERROR(VLOOKUP(G45,'(勿動)下拉選單'!D:F,3,FALSE),"")</f>
        <v/>
      </c>
      <c r="Z45" s="6" t="str">
        <f t="shared" si="11"/>
        <v/>
      </c>
      <c r="AA45" s="6" t="str">
        <f t="shared" si="12"/>
        <v/>
      </c>
      <c r="AB45" s="6" t="str">
        <f>IFERROR(VLOOKUP(J45,'(勿動)下拉選單'!G:N,5,FALSE),"")</f>
        <v/>
      </c>
      <c r="AC45" s="6" t="str">
        <f>IFERROR(VLOOKUP(J45,'(勿動)下拉選單'!G:N,6,FALSE),"")</f>
        <v/>
      </c>
      <c r="AD45" s="6" t="str">
        <f>IFERROR(VLOOKUP(J45,'(勿動)下拉選單'!G:N,7,FALSE),"")</f>
        <v/>
      </c>
      <c r="AE45" s="6" t="str">
        <f>IFERROR(VLOOKUP(J45,'(勿動)下拉選單'!G:N,8,FALSE),"")</f>
        <v/>
      </c>
      <c r="AF45" s="6" t="str">
        <f t="shared" si="13"/>
        <v/>
      </c>
      <c r="AG45" s="6" t="str">
        <f>IFERROR(VLOOKUP(K45,'(勿動)下拉選單'!D:F,3,FALSE),"")</f>
        <v/>
      </c>
      <c r="AH45" s="6" t="str">
        <f t="shared" si="14"/>
        <v/>
      </c>
      <c r="AI45" s="6">
        <f t="shared" si="15"/>
        <v>0</v>
      </c>
    </row>
    <row r="46" spans="1:35">
      <c r="A46" s="25">
        <v>6</v>
      </c>
      <c r="B46" s="27">
        <v>0</v>
      </c>
      <c r="C46" s="27">
        <v>0</v>
      </c>
      <c r="D46" s="27">
        <v>0</v>
      </c>
      <c r="E46" s="15"/>
      <c r="F46" s="17"/>
      <c r="G46" s="17"/>
      <c r="H46" s="17"/>
      <c r="I46" s="15"/>
      <c r="J46" s="17"/>
      <c r="K46" s="17"/>
      <c r="L46" s="17"/>
      <c r="M46" s="18"/>
      <c r="O46" s="6">
        <f t="shared" si="8"/>
        <v>6</v>
      </c>
      <c r="P46" s="6" t="str">
        <f t="shared" si="16"/>
        <v/>
      </c>
      <c r="Q46" s="6" t="str">
        <f t="shared" si="17"/>
        <v/>
      </c>
      <c r="R46" s="6" t="str">
        <f t="shared" si="18"/>
        <v/>
      </c>
      <c r="S46" s="6" t="str">
        <f t="shared" si="9"/>
        <v/>
      </c>
      <c r="T46" s="6" t="str">
        <f>IFERROR(VLOOKUP(F46,'(勿動)下拉選單'!G:N,5,FALSE),"")</f>
        <v/>
      </c>
      <c r="U46" s="6" t="str">
        <f>IFERROR(VLOOKUP(F46,'(勿動)下拉選單'!G:N,6,FALSE),"")</f>
        <v/>
      </c>
      <c r="V46" s="6" t="str">
        <f>IFERROR(VLOOKUP(F46,'(勿動)下拉選單'!G:N,7,FALSE),"")</f>
        <v/>
      </c>
      <c r="W46" s="6" t="str">
        <f>IFERROR(VLOOKUP(F46,'(勿動)下拉選單'!G:N,8,FALSE),"")</f>
        <v/>
      </c>
      <c r="X46" s="6" t="str">
        <f t="shared" si="10"/>
        <v/>
      </c>
      <c r="Y46" s="6" t="str">
        <f>IFERROR(VLOOKUP(G46,'(勿動)下拉選單'!D:F,3,FALSE),"")</f>
        <v/>
      </c>
      <c r="Z46" s="6" t="str">
        <f t="shared" si="11"/>
        <v/>
      </c>
      <c r="AA46" s="6" t="str">
        <f t="shared" si="12"/>
        <v/>
      </c>
      <c r="AB46" s="6" t="str">
        <f>IFERROR(VLOOKUP(J46,'(勿動)下拉選單'!G:N,5,FALSE),"")</f>
        <v/>
      </c>
      <c r="AC46" s="6" t="str">
        <f>IFERROR(VLOOKUP(J46,'(勿動)下拉選單'!G:N,6,FALSE),"")</f>
        <v/>
      </c>
      <c r="AD46" s="6" t="str">
        <f>IFERROR(VLOOKUP(J46,'(勿動)下拉選單'!G:N,7,FALSE),"")</f>
        <v/>
      </c>
      <c r="AE46" s="6" t="str">
        <f>IFERROR(VLOOKUP(J46,'(勿動)下拉選單'!G:N,8,FALSE),"")</f>
        <v/>
      </c>
      <c r="AF46" s="6" t="str">
        <f t="shared" si="13"/>
        <v/>
      </c>
      <c r="AG46" s="6" t="str">
        <f>IFERROR(VLOOKUP(K46,'(勿動)下拉選單'!D:F,3,FALSE),"")</f>
        <v/>
      </c>
      <c r="AH46" s="6" t="str">
        <f t="shared" si="14"/>
        <v/>
      </c>
      <c r="AI46" s="6">
        <f t="shared" si="15"/>
        <v>0</v>
      </c>
    </row>
    <row r="47" spans="1:35">
      <c r="A47" s="14">
        <v>7</v>
      </c>
      <c r="B47" s="15">
        <v>0</v>
      </c>
      <c r="C47" s="15">
        <v>0</v>
      </c>
      <c r="D47" s="15">
        <v>0</v>
      </c>
      <c r="E47" s="14"/>
      <c r="F47" s="17"/>
      <c r="G47" s="17"/>
      <c r="H47" s="17"/>
      <c r="I47" s="15"/>
      <c r="J47" s="17"/>
      <c r="K47" s="17"/>
      <c r="L47" s="17"/>
      <c r="M47" s="18"/>
      <c r="O47" s="6">
        <f t="shared" si="8"/>
        <v>7</v>
      </c>
      <c r="P47" s="6" t="str">
        <f t="shared" si="16"/>
        <v/>
      </c>
      <c r="Q47" s="6" t="str">
        <f t="shared" si="17"/>
        <v/>
      </c>
      <c r="R47" s="6" t="str">
        <f t="shared" si="18"/>
        <v/>
      </c>
      <c r="S47" s="6" t="str">
        <f t="shared" si="9"/>
        <v/>
      </c>
      <c r="T47" s="6" t="str">
        <f>IFERROR(VLOOKUP(F47,'(勿動)下拉選單'!G:N,5,FALSE),"")</f>
        <v/>
      </c>
      <c r="U47" s="6" t="str">
        <f>IFERROR(VLOOKUP(F47,'(勿動)下拉選單'!G:N,6,FALSE),"")</f>
        <v/>
      </c>
      <c r="V47" s="6" t="str">
        <f>IFERROR(VLOOKUP(F47,'(勿動)下拉選單'!G:N,7,FALSE),"")</f>
        <v/>
      </c>
      <c r="W47" s="6" t="str">
        <f>IFERROR(VLOOKUP(F47,'(勿動)下拉選單'!G:N,8,FALSE),"")</f>
        <v/>
      </c>
      <c r="X47" s="6" t="str">
        <f t="shared" si="10"/>
        <v/>
      </c>
      <c r="Y47" s="6" t="str">
        <f>IFERROR(VLOOKUP(G47,'(勿動)下拉選單'!D:F,3,FALSE),"")</f>
        <v/>
      </c>
      <c r="Z47" s="6" t="str">
        <f t="shared" si="11"/>
        <v/>
      </c>
      <c r="AA47" s="6" t="str">
        <f t="shared" si="12"/>
        <v/>
      </c>
      <c r="AB47" s="6" t="str">
        <f>IFERROR(VLOOKUP(J47,'(勿動)下拉選單'!G:N,5,FALSE),"")</f>
        <v/>
      </c>
      <c r="AC47" s="6" t="str">
        <f>IFERROR(VLOOKUP(J47,'(勿動)下拉選單'!G:N,6,FALSE),"")</f>
        <v/>
      </c>
      <c r="AD47" s="6" t="str">
        <f>IFERROR(VLOOKUP(J47,'(勿動)下拉選單'!G:N,7,FALSE),"")</f>
        <v/>
      </c>
      <c r="AE47" s="6" t="str">
        <f>IFERROR(VLOOKUP(J47,'(勿動)下拉選單'!G:N,8,FALSE),"")</f>
        <v/>
      </c>
      <c r="AF47" s="6" t="str">
        <f t="shared" si="13"/>
        <v/>
      </c>
      <c r="AG47" s="6" t="str">
        <f>IFERROR(VLOOKUP(K47,'(勿動)下拉選單'!D:F,3,FALSE),"")</f>
        <v/>
      </c>
      <c r="AH47" s="6" t="str">
        <f t="shared" si="14"/>
        <v/>
      </c>
      <c r="AI47" s="6">
        <f t="shared" si="15"/>
        <v>0</v>
      </c>
    </row>
    <row r="48" spans="1:35">
      <c r="A48" s="25">
        <v>8</v>
      </c>
      <c r="B48" s="27">
        <v>0</v>
      </c>
      <c r="C48" s="27">
        <v>0</v>
      </c>
      <c r="D48" s="27">
        <v>0</v>
      </c>
      <c r="E48" s="15"/>
      <c r="F48" s="17"/>
      <c r="G48" s="17"/>
      <c r="H48" s="17"/>
      <c r="I48" s="15"/>
      <c r="J48" s="17"/>
      <c r="K48" s="17"/>
      <c r="L48" s="17"/>
      <c r="M48" s="18"/>
      <c r="O48" s="6">
        <f t="shared" si="8"/>
        <v>8</v>
      </c>
      <c r="P48" s="6" t="str">
        <f t="shared" si="16"/>
        <v/>
      </c>
      <c r="Q48" s="6" t="str">
        <f t="shared" si="17"/>
        <v/>
      </c>
      <c r="R48" s="6" t="str">
        <f t="shared" si="18"/>
        <v/>
      </c>
      <c r="S48" s="6" t="str">
        <f t="shared" si="9"/>
        <v/>
      </c>
      <c r="T48" s="6" t="str">
        <f>IFERROR(VLOOKUP(F48,'(勿動)下拉選單'!G:N,5,FALSE),"")</f>
        <v/>
      </c>
      <c r="U48" s="6" t="str">
        <f>IFERROR(VLOOKUP(F48,'(勿動)下拉選單'!G:N,6,FALSE),"")</f>
        <v/>
      </c>
      <c r="V48" s="6" t="str">
        <f>IFERROR(VLOOKUP(F48,'(勿動)下拉選單'!G:N,7,FALSE),"")</f>
        <v/>
      </c>
      <c r="W48" s="6" t="str">
        <f>IFERROR(VLOOKUP(F48,'(勿動)下拉選單'!G:N,8,FALSE),"")</f>
        <v/>
      </c>
      <c r="X48" s="6" t="str">
        <f t="shared" si="10"/>
        <v/>
      </c>
      <c r="Y48" s="6" t="str">
        <f>IFERROR(VLOOKUP(G48,'(勿動)下拉選單'!D:F,3,FALSE),"")</f>
        <v/>
      </c>
      <c r="Z48" s="6" t="str">
        <f t="shared" si="11"/>
        <v/>
      </c>
      <c r="AA48" s="6" t="str">
        <f t="shared" si="12"/>
        <v/>
      </c>
      <c r="AB48" s="6" t="str">
        <f>IFERROR(VLOOKUP(J48,'(勿動)下拉選單'!G:N,5,FALSE),"")</f>
        <v/>
      </c>
      <c r="AC48" s="6" t="str">
        <f>IFERROR(VLOOKUP(J48,'(勿動)下拉選單'!G:N,6,FALSE),"")</f>
        <v/>
      </c>
      <c r="AD48" s="6" t="str">
        <f>IFERROR(VLOOKUP(J48,'(勿動)下拉選單'!G:N,7,FALSE),"")</f>
        <v/>
      </c>
      <c r="AE48" s="6" t="str">
        <f>IFERROR(VLOOKUP(J48,'(勿動)下拉選單'!G:N,8,FALSE),"")</f>
        <v/>
      </c>
      <c r="AF48" s="6" t="str">
        <f t="shared" si="13"/>
        <v/>
      </c>
      <c r="AG48" s="6" t="str">
        <f>IFERROR(VLOOKUP(K48,'(勿動)下拉選單'!D:F,3,FALSE),"")</f>
        <v/>
      </c>
      <c r="AH48" s="6" t="str">
        <f t="shared" si="14"/>
        <v/>
      </c>
      <c r="AI48" s="6">
        <f t="shared" si="15"/>
        <v>0</v>
      </c>
    </row>
    <row r="49" spans="1:35">
      <c r="A49" s="14">
        <v>9</v>
      </c>
      <c r="B49" s="15">
        <v>0</v>
      </c>
      <c r="C49" s="15">
        <v>0</v>
      </c>
      <c r="D49" s="15">
        <v>0</v>
      </c>
      <c r="E49" s="15"/>
      <c r="F49" s="17"/>
      <c r="G49" s="17"/>
      <c r="H49" s="17"/>
      <c r="I49" s="14"/>
      <c r="J49" s="17"/>
      <c r="K49" s="17"/>
      <c r="L49" s="17"/>
      <c r="M49" s="18"/>
      <c r="O49" s="6">
        <f t="shared" si="8"/>
        <v>9</v>
      </c>
      <c r="P49" s="6" t="str">
        <f t="shared" si="16"/>
        <v/>
      </c>
      <c r="Q49" s="6" t="str">
        <f t="shared" si="17"/>
        <v/>
      </c>
      <c r="R49" s="6" t="str">
        <f t="shared" si="18"/>
        <v/>
      </c>
      <c r="S49" s="6" t="str">
        <f t="shared" si="9"/>
        <v/>
      </c>
      <c r="T49" s="6" t="str">
        <f>IFERROR(VLOOKUP(F49,'(勿動)下拉選單'!G:N,5,FALSE),"")</f>
        <v/>
      </c>
      <c r="U49" s="6" t="str">
        <f>IFERROR(VLOOKUP(F49,'(勿動)下拉選單'!G:N,6,FALSE),"")</f>
        <v/>
      </c>
      <c r="V49" s="6" t="str">
        <f>IFERROR(VLOOKUP(F49,'(勿動)下拉選單'!G:N,7,FALSE),"")</f>
        <v/>
      </c>
      <c r="W49" s="6" t="str">
        <f>IFERROR(VLOOKUP(F49,'(勿動)下拉選單'!G:N,8,FALSE),"")</f>
        <v/>
      </c>
      <c r="X49" s="6" t="str">
        <f t="shared" si="10"/>
        <v/>
      </c>
      <c r="Y49" s="6" t="str">
        <f>IFERROR(VLOOKUP(G49,'(勿動)下拉選單'!D:F,3,FALSE),"")</f>
        <v/>
      </c>
      <c r="Z49" s="6" t="str">
        <f t="shared" si="11"/>
        <v/>
      </c>
      <c r="AA49" s="6" t="str">
        <f t="shared" si="12"/>
        <v/>
      </c>
      <c r="AB49" s="6" t="str">
        <f>IFERROR(VLOOKUP(J49,'(勿動)下拉選單'!G:N,5,FALSE),"")</f>
        <v/>
      </c>
      <c r="AC49" s="6" t="str">
        <f>IFERROR(VLOOKUP(J49,'(勿動)下拉選單'!G:N,6,FALSE),"")</f>
        <v/>
      </c>
      <c r="AD49" s="6" t="str">
        <f>IFERROR(VLOOKUP(J49,'(勿動)下拉選單'!G:N,7,FALSE),"")</f>
        <v/>
      </c>
      <c r="AE49" s="6" t="str">
        <f>IFERROR(VLOOKUP(J49,'(勿動)下拉選單'!G:N,8,FALSE),"")</f>
        <v/>
      </c>
      <c r="AF49" s="6" t="str">
        <f t="shared" si="13"/>
        <v/>
      </c>
      <c r="AG49" s="6" t="str">
        <f>IFERROR(VLOOKUP(K49,'(勿動)下拉選單'!D:F,3,FALSE),"")</f>
        <v/>
      </c>
      <c r="AH49" s="6" t="str">
        <f t="shared" si="14"/>
        <v/>
      </c>
      <c r="AI49" s="6">
        <f t="shared" si="15"/>
        <v>0</v>
      </c>
    </row>
    <row r="50" spans="1:35">
      <c r="A50" s="25">
        <v>10</v>
      </c>
      <c r="B50" s="27">
        <v>0</v>
      </c>
      <c r="C50" s="27">
        <v>0</v>
      </c>
      <c r="D50" s="27">
        <v>0</v>
      </c>
      <c r="E50" s="15"/>
      <c r="F50" s="17"/>
      <c r="G50" s="17"/>
      <c r="H50" s="17"/>
      <c r="I50" s="15"/>
      <c r="J50" s="17"/>
      <c r="K50" s="17"/>
      <c r="L50" s="17"/>
      <c r="M50" s="18"/>
      <c r="O50" s="6">
        <f t="shared" si="8"/>
        <v>10</v>
      </c>
      <c r="P50" s="6" t="str">
        <f t="shared" si="16"/>
        <v/>
      </c>
      <c r="Q50" s="6" t="str">
        <f t="shared" si="17"/>
        <v/>
      </c>
      <c r="R50" s="6" t="str">
        <f t="shared" si="18"/>
        <v/>
      </c>
      <c r="S50" s="6" t="str">
        <f t="shared" si="9"/>
        <v/>
      </c>
      <c r="T50" s="6" t="str">
        <f>IFERROR(VLOOKUP(F50,'(勿動)下拉選單'!G:N,5,FALSE),"")</f>
        <v/>
      </c>
      <c r="U50" s="6" t="str">
        <f>IFERROR(VLOOKUP(F50,'(勿動)下拉選單'!G:N,6,FALSE),"")</f>
        <v/>
      </c>
      <c r="V50" s="6" t="str">
        <f>IFERROR(VLOOKUP(F50,'(勿動)下拉選單'!G:N,7,FALSE),"")</f>
        <v/>
      </c>
      <c r="W50" s="6" t="str">
        <f>IFERROR(VLOOKUP(F50,'(勿動)下拉選單'!G:N,8,FALSE),"")</f>
        <v/>
      </c>
      <c r="X50" s="6" t="str">
        <f t="shared" si="10"/>
        <v/>
      </c>
      <c r="Y50" s="6" t="str">
        <f>IFERROR(VLOOKUP(G50,'(勿動)下拉選單'!D:F,3,FALSE),"")</f>
        <v/>
      </c>
      <c r="Z50" s="6" t="str">
        <f t="shared" si="11"/>
        <v/>
      </c>
      <c r="AA50" s="6" t="str">
        <f t="shared" si="12"/>
        <v/>
      </c>
      <c r="AB50" s="6" t="str">
        <f>IFERROR(VLOOKUP(J50,'(勿動)下拉選單'!G:N,5,FALSE),"")</f>
        <v/>
      </c>
      <c r="AC50" s="6" t="str">
        <f>IFERROR(VLOOKUP(J50,'(勿動)下拉選單'!G:N,6,FALSE),"")</f>
        <v/>
      </c>
      <c r="AD50" s="6" t="str">
        <f>IFERROR(VLOOKUP(J50,'(勿動)下拉選單'!G:N,7,FALSE),"")</f>
        <v/>
      </c>
      <c r="AE50" s="6" t="str">
        <f>IFERROR(VLOOKUP(J50,'(勿動)下拉選單'!G:N,8,FALSE),"")</f>
        <v/>
      </c>
      <c r="AF50" s="6" t="str">
        <f t="shared" si="13"/>
        <v/>
      </c>
      <c r="AG50" s="6" t="str">
        <f>IFERROR(VLOOKUP(K50,'(勿動)下拉選單'!D:F,3,FALSE),"")</f>
        <v/>
      </c>
      <c r="AH50" s="6" t="str">
        <f t="shared" si="14"/>
        <v/>
      </c>
      <c r="AI50" s="6">
        <f t="shared" si="15"/>
        <v>0</v>
      </c>
    </row>
    <row r="51" spans="1:35">
      <c r="A51" s="14">
        <v>11</v>
      </c>
      <c r="B51" s="15">
        <v>0</v>
      </c>
      <c r="C51" s="15">
        <v>0</v>
      </c>
      <c r="D51" s="15">
        <v>0</v>
      </c>
      <c r="E51" s="15"/>
      <c r="F51" s="17"/>
      <c r="G51" s="17"/>
      <c r="H51" s="17"/>
      <c r="I51" s="15"/>
      <c r="J51" s="17"/>
      <c r="K51" s="17"/>
      <c r="L51" s="17"/>
      <c r="M51" s="18"/>
      <c r="O51" s="6">
        <f t="shared" si="8"/>
        <v>11</v>
      </c>
      <c r="P51" s="6" t="str">
        <f t="shared" si="16"/>
        <v/>
      </c>
      <c r="Q51" s="6" t="str">
        <f t="shared" si="17"/>
        <v/>
      </c>
      <c r="R51" s="6" t="str">
        <f t="shared" si="18"/>
        <v/>
      </c>
      <c r="S51" s="6" t="str">
        <f t="shared" si="9"/>
        <v/>
      </c>
      <c r="T51" s="6" t="str">
        <f>IFERROR(VLOOKUP(F51,'(勿動)下拉選單'!G:N,5,FALSE),"")</f>
        <v/>
      </c>
      <c r="U51" s="6" t="str">
        <f>IFERROR(VLOOKUP(F51,'(勿動)下拉選單'!G:N,6,FALSE),"")</f>
        <v/>
      </c>
      <c r="V51" s="6" t="str">
        <f>IFERROR(VLOOKUP(F51,'(勿動)下拉選單'!G:N,7,FALSE),"")</f>
        <v/>
      </c>
      <c r="W51" s="6" t="str">
        <f>IFERROR(VLOOKUP(F51,'(勿動)下拉選單'!G:N,8,FALSE),"")</f>
        <v/>
      </c>
      <c r="X51" s="6" t="str">
        <f t="shared" si="10"/>
        <v/>
      </c>
      <c r="Y51" s="6" t="str">
        <f>IFERROR(VLOOKUP(G51,'(勿動)下拉選單'!D:F,3,FALSE),"")</f>
        <v/>
      </c>
      <c r="Z51" s="6" t="str">
        <f t="shared" si="11"/>
        <v/>
      </c>
      <c r="AA51" s="6" t="str">
        <f t="shared" si="12"/>
        <v/>
      </c>
      <c r="AB51" s="6" t="str">
        <f>IFERROR(VLOOKUP(J51,'(勿動)下拉選單'!G:N,5,FALSE),"")</f>
        <v/>
      </c>
      <c r="AC51" s="6" t="str">
        <f>IFERROR(VLOOKUP(J51,'(勿動)下拉選單'!G:N,6,FALSE),"")</f>
        <v/>
      </c>
      <c r="AD51" s="6" t="str">
        <f>IFERROR(VLOOKUP(J51,'(勿動)下拉選單'!G:N,7,FALSE),"")</f>
        <v/>
      </c>
      <c r="AE51" s="6" t="str">
        <f>IFERROR(VLOOKUP(J51,'(勿動)下拉選單'!G:N,8,FALSE),"")</f>
        <v/>
      </c>
      <c r="AF51" s="6" t="str">
        <f t="shared" si="13"/>
        <v/>
      </c>
      <c r="AG51" s="6" t="str">
        <f>IFERROR(VLOOKUP(K51,'(勿動)下拉選單'!D:F,3,FALSE),"")</f>
        <v/>
      </c>
      <c r="AH51" s="6" t="str">
        <f t="shared" si="14"/>
        <v/>
      </c>
      <c r="AI51" s="6">
        <f t="shared" si="15"/>
        <v>0</v>
      </c>
    </row>
    <row r="52" spans="1:35">
      <c r="A52" s="25">
        <v>12</v>
      </c>
      <c r="B52" s="27">
        <v>0</v>
      </c>
      <c r="C52" s="27">
        <v>0</v>
      </c>
      <c r="D52" s="27">
        <v>0</v>
      </c>
      <c r="E52" s="15"/>
      <c r="F52" s="17"/>
      <c r="G52" s="17"/>
      <c r="H52" s="17"/>
      <c r="I52" s="15"/>
      <c r="J52" s="17"/>
      <c r="K52" s="17"/>
      <c r="L52" s="17"/>
      <c r="M52" s="18"/>
      <c r="O52" s="6">
        <f t="shared" si="8"/>
        <v>12</v>
      </c>
      <c r="P52" s="6" t="str">
        <f t="shared" si="16"/>
        <v/>
      </c>
      <c r="Q52" s="6" t="str">
        <f t="shared" si="17"/>
        <v/>
      </c>
      <c r="R52" s="6" t="str">
        <f t="shared" si="18"/>
        <v/>
      </c>
      <c r="S52" s="6" t="str">
        <f t="shared" si="9"/>
        <v/>
      </c>
      <c r="T52" s="6" t="str">
        <f>IFERROR(VLOOKUP(F52,'(勿動)下拉選單'!G:N,5,FALSE),"")</f>
        <v/>
      </c>
      <c r="U52" s="6" t="str">
        <f>IFERROR(VLOOKUP(F52,'(勿動)下拉選單'!G:N,6,FALSE),"")</f>
        <v/>
      </c>
      <c r="V52" s="6" t="str">
        <f>IFERROR(VLOOKUP(F52,'(勿動)下拉選單'!G:N,7,FALSE),"")</f>
        <v/>
      </c>
      <c r="W52" s="6" t="str">
        <f>IFERROR(VLOOKUP(F52,'(勿動)下拉選單'!G:N,8,FALSE),"")</f>
        <v/>
      </c>
      <c r="X52" s="6" t="str">
        <f t="shared" si="10"/>
        <v/>
      </c>
      <c r="Y52" s="6" t="str">
        <f>IFERROR(VLOOKUP(G52,'(勿動)下拉選單'!D:F,3,FALSE),"")</f>
        <v/>
      </c>
      <c r="Z52" s="6" t="str">
        <f t="shared" si="11"/>
        <v/>
      </c>
      <c r="AA52" s="6" t="str">
        <f t="shared" si="12"/>
        <v/>
      </c>
      <c r="AB52" s="6" t="str">
        <f>IFERROR(VLOOKUP(J52,'(勿動)下拉選單'!G:N,5,FALSE),"")</f>
        <v/>
      </c>
      <c r="AC52" s="6" t="str">
        <f>IFERROR(VLOOKUP(J52,'(勿動)下拉選單'!G:N,6,FALSE),"")</f>
        <v/>
      </c>
      <c r="AD52" s="6" t="str">
        <f>IFERROR(VLOOKUP(J52,'(勿動)下拉選單'!G:N,7,FALSE),"")</f>
        <v/>
      </c>
      <c r="AE52" s="6" t="str">
        <f>IFERROR(VLOOKUP(J52,'(勿動)下拉選單'!G:N,8,FALSE),"")</f>
        <v/>
      </c>
      <c r="AF52" s="6" t="str">
        <f t="shared" si="13"/>
        <v/>
      </c>
      <c r="AG52" s="6" t="str">
        <f>IFERROR(VLOOKUP(K52,'(勿動)下拉選單'!D:F,3,FALSE),"")</f>
        <v/>
      </c>
      <c r="AH52" s="6" t="str">
        <f t="shared" si="14"/>
        <v/>
      </c>
      <c r="AI52" s="6">
        <f t="shared" si="15"/>
        <v>0</v>
      </c>
    </row>
    <row r="53" spans="1:35">
      <c r="A53" s="14">
        <v>13</v>
      </c>
      <c r="B53" s="15">
        <v>0</v>
      </c>
      <c r="C53" s="15">
        <v>0</v>
      </c>
      <c r="D53" s="15">
        <v>0</v>
      </c>
      <c r="E53" s="15"/>
      <c r="F53" s="17"/>
      <c r="G53" s="17"/>
      <c r="H53" s="17"/>
      <c r="I53" s="14"/>
      <c r="J53" s="17"/>
      <c r="K53" s="17"/>
      <c r="L53" s="17"/>
      <c r="M53" s="18"/>
      <c r="O53" s="6">
        <f t="shared" si="8"/>
        <v>13</v>
      </c>
      <c r="P53" s="6" t="str">
        <f t="shared" si="16"/>
        <v/>
      </c>
      <c r="Q53" s="6" t="str">
        <f t="shared" si="17"/>
        <v/>
      </c>
      <c r="R53" s="6" t="str">
        <f t="shared" si="18"/>
        <v/>
      </c>
      <c r="S53" s="6" t="str">
        <f t="shared" si="9"/>
        <v/>
      </c>
      <c r="T53" s="6" t="str">
        <f>IFERROR(VLOOKUP(F53,'(勿動)下拉選單'!G:N,5,FALSE),"")</f>
        <v/>
      </c>
      <c r="U53" s="6" t="str">
        <f>IFERROR(VLOOKUP(F53,'(勿動)下拉選單'!G:N,6,FALSE),"")</f>
        <v/>
      </c>
      <c r="V53" s="6" t="str">
        <f>IFERROR(VLOOKUP(F53,'(勿動)下拉選單'!G:N,7,FALSE),"")</f>
        <v/>
      </c>
      <c r="W53" s="6" t="str">
        <f>IFERROR(VLOOKUP(F53,'(勿動)下拉選單'!G:N,8,FALSE),"")</f>
        <v/>
      </c>
      <c r="X53" s="6" t="str">
        <f t="shared" si="10"/>
        <v/>
      </c>
      <c r="Y53" s="6" t="str">
        <f>IFERROR(VLOOKUP(G53,'(勿動)下拉選單'!D:F,3,FALSE),"")</f>
        <v/>
      </c>
      <c r="Z53" s="6" t="str">
        <f t="shared" si="11"/>
        <v/>
      </c>
      <c r="AA53" s="6" t="str">
        <f t="shared" si="12"/>
        <v/>
      </c>
      <c r="AB53" s="6" t="str">
        <f>IFERROR(VLOOKUP(J53,'(勿動)下拉選單'!G:N,5,FALSE),"")</f>
        <v/>
      </c>
      <c r="AC53" s="6" t="str">
        <f>IFERROR(VLOOKUP(J53,'(勿動)下拉選單'!G:N,6,FALSE),"")</f>
        <v/>
      </c>
      <c r="AD53" s="6" t="str">
        <f>IFERROR(VLOOKUP(J53,'(勿動)下拉選單'!G:N,7,FALSE),"")</f>
        <v/>
      </c>
      <c r="AE53" s="6" t="str">
        <f>IFERROR(VLOOKUP(J53,'(勿動)下拉選單'!G:N,8,FALSE),"")</f>
        <v/>
      </c>
      <c r="AF53" s="6" t="str">
        <f t="shared" si="13"/>
        <v/>
      </c>
      <c r="AG53" s="6" t="str">
        <f>IFERROR(VLOOKUP(K53,'(勿動)下拉選單'!D:F,3,FALSE),"")</f>
        <v/>
      </c>
      <c r="AH53" s="6" t="str">
        <f t="shared" si="14"/>
        <v/>
      </c>
      <c r="AI53" s="6">
        <f t="shared" si="15"/>
        <v>0</v>
      </c>
    </row>
    <row r="54" spans="1:35">
      <c r="A54" s="25">
        <v>14</v>
      </c>
      <c r="B54" s="27">
        <v>0</v>
      </c>
      <c r="C54" s="27">
        <v>0</v>
      </c>
      <c r="D54" s="27">
        <v>0</v>
      </c>
      <c r="E54" s="14"/>
      <c r="F54" s="17"/>
      <c r="G54" s="17"/>
      <c r="H54" s="17"/>
      <c r="I54" s="15"/>
      <c r="J54" s="17"/>
      <c r="K54" s="17"/>
      <c r="L54" s="17"/>
      <c r="M54" s="18"/>
      <c r="O54" s="6">
        <f t="shared" si="8"/>
        <v>14</v>
      </c>
      <c r="P54" s="6" t="str">
        <f t="shared" si="16"/>
        <v/>
      </c>
      <c r="Q54" s="6" t="str">
        <f t="shared" si="17"/>
        <v/>
      </c>
      <c r="R54" s="6" t="str">
        <f t="shared" si="18"/>
        <v/>
      </c>
      <c r="S54" s="6" t="str">
        <f t="shared" si="9"/>
        <v/>
      </c>
      <c r="T54" s="6" t="str">
        <f>IFERROR(VLOOKUP(F54,'(勿動)下拉選單'!G:N,5,FALSE),"")</f>
        <v/>
      </c>
      <c r="U54" s="6" t="str">
        <f>IFERROR(VLOOKUP(F54,'(勿動)下拉選單'!G:N,6,FALSE),"")</f>
        <v/>
      </c>
      <c r="V54" s="6" t="str">
        <f>IFERROR(VLOOKUP(F54,'(勿動)下拉選單'!G:N,7,FALSE),"")</f>
        <v/>
      </c>
      <c r="W54" s="6" t="str">
        <f>IFERROR(VLOOKUP(F54,'(勿動)下拉選單'!G:N,8,FALSE),"")</f>
        <v/>
      </c>
      <c r="X54" s="6" t="str">
        <f t="shared" si="10"/>
        <v/>
      </c>
      <c r="Y54" s="6" t="str">
        <f>IFERROR(VLOOKUP(G54,'(勿動)下拉選單'!D:F,3,FALSE),"")</f>
        <v/>
      </c>
      <c r="Z54" s="6" t="str">
        <f t="shared" si="11"/>
        <v/>
      </c>
      <c r="AA54" s="6" t="str">
        <f t="shared" si="12"/>
        <v/>
      </c>
      <c r="AB54" s="6" t="str">
        <f>IFERROR(VLOOKUP(J54,'(勿動)下拉選單'!G:N,5,FALSE),"")</f>
        <v/>
      </c>
      <c r="AC54" s="6" t="str">
        <f>IFERROR(VLOOKUP(J54,'(勿動)下拉選單'!G:N,6,FALSE),"")</f>
        <v/>
      </c>
      <c r="AD54" s="6" t="str">
        <f>IFERROR(VLOOKUP(J54,'(勿動)下拉選單'!G:N,7,FALSE),"")</f>
        <v/>
      </c>
      <c r="AE54" s="6" t="str">
        <f>IFERROR(VLOOKUP(J54,'(勿動)下拉選單'!G:N,8,FALSE),"")</f>
        <v/>
      </c>
      <c r="AF54" s="6" t="str">
        <f t="shared" si="13"/>
        <v/>
      </c>
      <c r="AG54" s="6" t="str">
        <f>IFERROR(VLOOKUP(K54,'(勿動)下拉選單'!D:F,3,FALSE),"")</f>
        <v/>
      </c>
      <c r="AH54" s="6" t="str">
        <f t="shared" si="14"/>
        <v/>
      </c>
      <c r="AI54" s="6">
        <f t="shared" si="15"/>
        <v>0</v>
      </c>
    </row>
    <row r="55" spans="1:35">
      <c r="A55" s="14">
        <v>15</v>
      </c>
      <c r="B55" s="15">
        <v>0</v>
      </c>
      <c r="C55" s="15">
        <v>0</v>
      </c>
      <c r="D55" s="15">
        <v>0</v>
      </c>
      <c r="E55" s="15"/>
      <c r="F55" s="17"/>
      <c r="G55" s="17"/>
      <c r="H55" s="17"/>
      <c r="I55" s="15"/>
      <c r="J55" s="17"/>
      <c r="K55" s="17"/>
      <c r="L55" s="17"/>
      <c r="M55" s="18"/>
      <c r="O55" s="6">
        <f t="shared" si="8"/>
        <v>15</v>
      </c>
      <c r="P55" s="6" t="str">
        <f t="shared" si="16"/>
        <v/>
      </c>
      <c r="Q55" s="6" t="str">
        <f t="shared" si="17"/>
        <v/>
      </c>
      <c r="R55" s="6" t="str">
        <f t="shared" si="18"/>
        <v/>
      </c>
      <c r="S55" s="6" t="str">
        <f t="shared" si="9"/>
        <v/>
      </c>
      <c r="T55" s="6" t="str">
        <f>IFERROR(VLOOKUP(F55,'(勿動)下拉選單'!G:N,5,FALSE),"")</f>
        <v/>
      </c>
      <c r="U55" s="6" t="str">
        <f>IFERROR(VLOOKUP(F55,'(勿動)下拉選單'!G:N,6,FALSE),"")</f>
        <v/>
      </c>
      <c r="V55" s="6" t="str">
        <f>IFERROR(VLOOKUP(F55,'(勿動)下拉選單'!G:N,7,FALSE),"")</f>
        <v/>
      </c>
      <c r="W55" s="6" t="str">
        <f>IFERROR(VLOOKUP(F55,'(勿動)下拉選單'!G:N,8,FALSE),"")</f>
        <v/>
      </c>
      <c r="X55" s="6" t="str">
        <f t="shared" si="10"/>
        <v/>
      </c>
      <c r="Y55" s="6" t="str">
        <f>IFERROR(VLOOKUP(G55,'(勿動)下拉選單'!D:F,3,FALSE),"")</f>
        <v/>
      </c>
      <c r="Z55" s="6" t="str">
        <f t="shared" si="11"/>
        <v/>
      </c>
      <c r="AA55" s="6" t="str">
        <f t="shared" si="12"/>
        <v/>
      </c>
      <c r="AB55" s="6" t="str">
        <f>IFERROR(VLOOKUP(J55,'(勿動)下拉選單'!G:N,5,FALSE),"")</f>
        <v/>
      </c>
      <c r="AC55" s="6" t="str">
        <f>IFERROR(VLOOKUP(J55,'(勿動)下拉選單'!G:N,6,FALSE),"")</f>
        <v/>
      </c>
      <c r="AD55" s="6" t="str">
        <f>IFERROR(VLOOKUP(J55,'(勿動)下拉選單'!G:N,7,FALSE),"")</f>
        <v/>
      </c>
      <c r="AE55" s="6" t="str">
        <f>IFERROR(VLOOKUP(J55,'(勿動)下拉選單'!G:N,8,FALSE),"")</f>
        <v/>
      </c>
      <c r="AF55" s="6" t="str">
        <f t="shared" si="13"/>
        <v/>
      </c>
      <c r="AG55" s="6" t="str">
        <f>IFERROR(VLOOKUP(K55,'(勿動)下拉選單'!D:F,3,FALSE),"")</f>
        <v/>
      </c>
      <c r="AH55" s="6" t="str">
        <f t="shared" si="14"/>
        <v/>
      </c>
      <c r="AI55" s="6">
        <f t="shared" si="15"/>
        <v>0</v>
      </c>
    </row>
    <row r="56" spans="1:35">
      <c r="A56" s="25">
        <v>16</v>
      </c>
      <c r="B56" s="27">
        <v>0</v>
      </c>
      <c r="C56" s="27">
        <v>0</v>
      </c>
      <c r="D56" s="27">
        <v>0</v>
      </c>
      <c r="E56" s="15"/>
      <c r="F56" s="17"/>
      <c r="G56" s="17"/>
      <c r="H56" s="17"/>
      <c r="I56" s="15"/>
      <c r="J56" s="17"/>
      <c r="K56" s="17"/>
      <c r="L56" s="17"/>
      <c r="M56" s="18"/>
      <c r="O56" s="6">
        <f t="shared" si="8"/>
        <v>16</v>
      </c>
      <c r="P56" s="6" t="str">
        <f t="shared" si="16"/>
        <v/>
      </c>
      <c r="Q56" s="6" t="str">
        <f t="shared" si="17"/>
        <v/>
      </c>
      <c r="R56" s="6" t="str">
        <f t="shared" si="18"/>
        <v/>
      </c>
      <c r="S56" s="6" t="str">
        <f t="shared" si="9"/>
        <v/>
      </c>
      <c r="T56" s="6" t="str">
        <f>IFERROR(VLOOKUP(F56,'(勿動)下拉選單'!G:N,5,FALSE),"")</f>
        <v/>
      </c>
      <c r="U56" s="6" t="str">
        <f>IFERROR(VLOOKUP(F56,'(勿動)下拉選單'!G:N,6,FALSE),"")</f>
        <v/>
      </c>
      <c r="V56" s="6" t="str">
        <f>IFERROR(VLOOKUP(F56,'(勿動)下拉選單'!G:N,7,FALSE),"")</f>
        <v/>
      </c>
      <c r="W56" s="6" t="str">
        <f>IFERROR(VLOOKUP(F56,'(勿動)下拉選單'!G:N,8,FALSE),"")</f>
        <v/>
      </c>
      <c r="X56" s="6" t="str">
        <f t="shared" si="10"/>
        <v/>
      </c>
      <c r="Y56" s="6" t="str">
        <f>IFERROR(VLOOKUP(G56,'(勿動)下拉選單'!D:F,3,FALSE),"")</f>
        <v/>
      </c>
      <c r="Z56" s="6" t="str">
        <f t="shared" si="11"/>
        <v/>
      </c>
      <c r="AA56" s="6" t="str">
        <f t="shared" si="12"/>
        <v/>
      </c>
      <c r="AB56" s="6" t="str">
        <f>IFERROR(VLOOKUP(J56,'(勿動)下拉選單'!G:N,5,FALSE),"")</f>
        <v/>
      </c>
      <c r="AC56" s="6" t="str">
        <f>IFERROR(VLOOKUP(J56,'(勿動)下拉選單'!G:N,6,FALSE),"")</f>
        <v/>
      </c>
      <c r="AD56" s="6" t="str">
        <f>IFERROR(VLOOKUP(J56,'(勿動)下拉選單'!G:N,7,FALSE),"")</f>
        <v/>
      </c>
      <c r="AE56" s="6" t="str">
        <f>IFERROR(VLOOKUP(J56,'(勿動)下拉選單'!G:N,8,FALSE),"")</f>
        <v/>
      </c>
      <c r="AF56" s="6" t="str">
        <f t="shared" si="13"/>
        <v/>
      </c>
      <c r="AG56" s="6" t="str">
        <f>IFERROR(VLOOKUP(K56,'(勿動)下拉選單'!D:F,3,FALSE),"")</f>
        <v/>
      </c>
      <c r="AH56" s="6" t="str">
        <f t="shared" si="14"/>
        <v/>
      </c>
      <c r="AI56" s="6">
        <f t="shared" si="15"/>
        <v>0</v>
      </c>
    </row>
    <row r="57" spans="1:35">
      <c r="A57" s="14">
        <v>17</v>
      </c>
      <c r="B57" s="15">
        <v>0</v>
      </c>
      <c r="C57" s="15">
        <v>0</v>
      </c>
      <c r="D57" s="15">
        <v>0</v>
      </c>
      <c r="E57" s="15"/>
      <c r="F57" s="17"/>
      <c r="G57" s="17"/>
      <c r="H57" s="17"/>
      <c r="I57" s="15"/>
      <c r="J57" s="17"/>
      <c r="K57" s="17"/>
      <c r="L57" s="17"/>
      <c r="M57" s="18"/>
      <c r="O57" s="6">
        <f t="shared" si="8"/>
        <v>17</v>
      </c>
      <c r="P57" s="6" t="str">
        <f t="shared" si="16"/>
        <v/>
      </c>
      <c r="Q57" s="6" t="str">
        <f t="shared" si="17"/>
        <v/>
      </c>
      <c r="R57" s="6" t="str">
        <f t="shared" si="18"/>
        <v/>
      </c>
      <c r="S57" s="6" t="str">
        <f t="shared" si="9"/>
        <v/>
      </c>
      <c r="T57" s="6" t="str">
        <f>IFERROR(VLOOKUP(F57,'(勿動)下拉選單'!G:N,5,FALSE),"")</f>
        <v/>
      </c>
      <c r="U57" s="6" t="str">
        <f>IFERROR(VLOOKUP(F57,'(勿動)下拉選單'!G:N,6,FALSE),"")</f>
        <v/>
      </c>
      <c r="V57" s="6" t="str">
        <f>IFERROR(VLOOKUP(F57,'(勿動)下拉選單'!G:N,7,FALSE),"")</f>
        <v/>
      </c>
      <c r="W57" s="6" t="str">
        <f>IFERROR(VLOOKUP(F57,'(勿動)下拉選單'!G:N,8,FALSE),"")</f>
        <v/>
      </c>
      <c r="X57" s="6" t="str">
        <f t="shared" si="10"/>
        <v/>
      </c>
      <c r="Y57" s="6" t="str">
        <f>IFERROR(VLOOKUP(G57,'(勿動)下拉選單'!D:F,3,FALSE),"")</f>
        <v/>
      </c>
      <c r="Z57" s="6" t="str">
        <f t="shared" si="11"/>
        <v/>
      </c>
      <c r="AA57" s="6" t="str">
        <f t="shared" si="12"/>
        <v/>
      </c>
      <c r="AB57" s="6" t="str">
        <f>IFERROR(VLOOKUP(J57,'(勿動)下拉選單'!G:N,5,FALSE),"")</f>
        <v/>
      </c>
      <c r="AC57" s="6" t="str">
        <f>IFERROR(VLOOKUP(J57,'(勿動)下拉選單'!G:N,6,FALSE),"")</f>
        <v/>
      </c>
      <c r="AD57" s="6" t="str">
        <f>IFERROR(VLOOKUP(J57,'(勿動)下拉選單'!G:N,7,FALSE),"")</f>
        <v/>
      </c>
      <c r="AE57" s="6" t="str">
        <f>IFERROR(VLOOKUP(J57,'(勿動)下拉選單'!G:N,8,FALSE),"")</f>
        <v/>
      </c>
      <c r="AF57" s="6" t="str">
        <f t="shared" si="13"/>
        <v/>
      </c>
      <c r="AG57" s="6" t="str">
        <f>IFERROR(VLOOKUP(K57,'(勿動)下拉選單'!D:F,3,FALSE),"")</f>
        <v/>
      </c>
      <c r="AH57" s="6" t="str">
        <f t="shared" si="14"/>
        <v/>
      </c>
      <c r="AI57" s="6">
        <f t="shared" si="15"/>
        <v>0</v>
      </c>
    </row>
    <row r="58" spans="1:35">
      <c r="A58" s="25">
        <v>18</v>
      </c>
      <c r="B58" s="27">
        <v>0</v>
      </c>
      <c r="C58" s="27">
        <v>0</v>
      </c>
      <c r="D58" s="27">
        <v>0</v>
      </c>
      <c r="E58" s="15"/>
      <c r="F58" s="17"/>
      <c r="G58" s="17"/>
      <c r="H58" s="17"/>
      <c r="I58" s="15"/>
      <c r="J58" s="17"/>
      <c r="K58" s="17"/>
      <c r="L58" s="17"/>
      <c r="M58" s="18"/>
      <c r="O58" s="6">
        <f t="shared" si="8"/>
        <v>18</v>
      </c>
      <c r="P58" s="6" t="str">
        <f t="shared" si="16"/>
        <v/>
      </c>
      <c r="Q58" s="6" t="str">
        <f t="shared" si="17"/>
        <v/>
      </c>
      <c r="R58" s="6" t="str">
        <f t="shared" si="18"/>
        <v/>
      </c>
      <c r="S58" s="6" t="str">
        <f t="shared" si="9"/>
        <v/>
      </c>
      <c r="T58" s="6" t="str">
        <f>IFERROR(VLOOKUP(F58,'(勿動)下拉選單'!G:N,5,FALSE),"")</f>
        <v/>
      </c>
      <c r="U58" s="6" t="str">
        <f>IFERROR(VLOOKUP(F58,'(勿動)下拉選單'!G:N,6,FALSE),"")</f>
        <v/>
      </c>
      <c r="V58" s="6" t="str">
        <f>IFERROR(VLOOKUP(F58,'(勿動)下拉選單'!G:N,7,FALSE),"")</f>
        <v/>
      </c>
      <c r="W58" s="6" t="str">
        <f>IFERROR(VLOOKUP(F58,'(勿動)下拉選單'!G:N,8,FALSE),"")</f>
        <v/>
      </c>
      <c r="X58" s="6" t="str">
        <f t="shared" si="10"/>
        <v/>
      </c>
      <c r="Y58" s="6" t="str">
        <f>IFERROR(VLOOKUP(G58,'(勿動)下拉選單'!D:F,3,FALSE),"")</f>
        <v/>
      </c>
      <c r="Z58" s="6" t="str">
        <f t="shared" si="11"/>
        <v/>
      </c>
      <c r="AA58" s="6" t="str">
        <f t="shared" si="12"/>
        <v/>
      </c>
      <c r="AB58" s="6" t="str">
        <f>IFERROR(VLOOKUP(J58,'(勿動)下拉選單'!G:N,5,FALSE),"")</f>
        <v/>
      </c>
      <c r="AC58" s="6" t="str">
        <f>IFERROR(VLOOKUP(J58,'(勿動)下拉選單'!G:N,6,FALSE),"")</f>
        <v/>
      </c>
      <c r="AD58" s="6" t="str">
        <f>IFERROR(VLOOKUP(J58,'(勿動)下拉選單'!G:N,7,FALSE),"")</f>
        <v/>
      </c>
      <c r="AE58" s="6" t="str">
        <f>IFERROR(VLOOKUP(J58,'(勿動)下拉選單'!G:N,8,FALSE),"")</f>
        <v/>
      </c>
      <c r="AF58" s="6" t="str">
        <f t="shared" si="13"/>
        <v/>
      </c>
      <c r="AG58" s="6" t="str">
        <f>IFERROR(VLOOKUP(K58,'(勿動)下拉選單'!D:F,3,FALSE),"")</f>
        <v/>
      </c>
      <c r="AH58" s="6" t="str">
        <f t="shared" si="14"/>
        <v/>
      </c>
      <c r="AI58" s="6">
        <f t="shared" si="15"/>
        <v>0</v>
      </c>
    </row>
    <row r="59" spans="1:35">
      <c r="A59" s="14">
        <v>19</v>
      </c>
      <c r="B59" s="15">
        <v>0</v>
      </c>
      <c r="C59" s="15">
        <v>0</v>
      </c>
      <c r="D59" s="15">
        <v>0</v>
      </c>
      <c r="E59" s="14"/>
      <c r="F59" s="17"/>
      <c r="G59" s="17"/>
      <c r="H59" s="17"/>
      <c r="I59" s="15"/>
      <c r="J59" s="17"/>
      <c r="K59" s="17"/>
      <c r="L59" s="17"/>
      <c r="M59" s="18"/>
      <c r="O59" s="6">
        <f t="shared" si="8"/>
        <v>19</v>
      </c>
      <c r="P59" s="6" t="str">
        <f t="shared" si="16"/>
        <v/>
      </c>
      <c r="Q59" s="6" t="str">
        <f t="shared" si="17"/>
        <v/>
      </c>
      <c r="R59" s="6" t="str">
        <f t="shared" si="18"/>
        <v/>
      </c>
      <c r="S59" s="6" t="str">
        <f t="shared" si="9"/>
        <v/>
      </c>
      <c r="T59" s="6" t="str">
        <f>IFERROR(VLOOKUP(F59,'(勿動)下拉選單'!G:N,5,FALSE),"")</f>
        <v/>
      </c>
      <c r="U59" s="6" t="str">
        <f>IFERROR(VLOOKUP(F59,'(勿動)下拉選單'!G:N,6,FALSE),"")</f>
        <v/>
      </c>
      <c r="V59" s="6" t="str">
        <f>IFERROR(VLOOKUP(F59,'(勿動)下拉選單'!G:N,7,FALSE),"")</f>
        <v/>
      </c>
      <c r="W59" s="6" t="str">
        <f>IFERROR(VLOOKUP(F59,'(勿動)下拉選單'!G:N,8,FALSE),"")</f>
        <v/>
      </c>
      <c r="X59" s="6" t="str">
        <f t="shared" si="10"/>
        <v/>
      </c>
      <c r="Y59" s="6" t="str">
        <f>IFERROR(VLOOKUP(G59,'(勿動)下拉選單'!D:F,3,FALSE),"")</f>
        <v/>
      </c>
      <c r="Z59" s="6" t="str">
        <f t="shared" si="11"/>
        <v/>
      </c>
      <c r="AA59" s="6" t="str">
        <f t="shared" si="12"/>
        <v/>
      </c>
      <c r="AB59" s="6" t="str">
        <f>IFERROR(VLOOKUP(J59,'(勿動)下拉選單'!G:N,5,FALSE),"")</f>
        <v/>
      </c>
      <c r="AC59" s="6" t="str">
        <f>IFERROR(VLOOKUP(J59,'(勿動)下拉選單'!G:N,6,FALSE),"")</f>
        <v/>
      </c>
      <c r="AD59" s="6" t="str">
        <f>IFERROR(VLOOKUP(J59,'(勿動)下拉選單'!G:N,7,FALSE),"")</f>
        <v/>
      </c>
      <c r="AE59" s="6" t="str">
        <f>IFERROR(VLOOKUP(J59,'(勿動)下拉選單'!G:N,8,FALSE),"")</f>
        <v/>
      </c>
      <c r="AF59" s="6" t="str">
        <f t="shared" si="13"/>
        <v/>
      </c>
      <c r="AG59" s="6" t="str">
        <f>IFERROR(VLOOKUP(K59,'(勿動)下拉選單'!D:F,3,FALSE),"")</f>
        <v/>
      </c>
      <c r="AH59" s="6" t="str">
        <f t="shared" si="14"/>
        <v/>
      </c>
      <c r="AI59" s="6">
        <f t="shared" si="15"/>
        <v>0</v>
      </c>
    </row>
    <row r="60" spans="1:35">
      <c r="A60" s="25">
        <v>20</v>
      </c>
      <c r="B60" s="27">
        <v>0</v>
      </c>
      <c r="C60" s="27">
        <v>0</v>
      </c>
      <c r="D60" s="27">
        <v>0</v>
      </c>
      <c r="E60" s="15"/>
      <c r="F60" s="17"/>
      <c r="G60" s="17"/>
      <c r="H60" s="17"/>
      <c r="I60" s="15"/>
      <c r="J60" s="17"/>
      <c r="K60" s="17"/>
      <c r="L60" s="17"/>
      <c r="M60" s="18"/>
      <c r="O60" s="6">
        <f t="shared" si="8"/>
        <v>20</v>
      </c>
      <c r="P60" s="6" t="str">
        <f t="shared" si="16"/>
        <v/>
      </c>
      <c r="Q60" s="6" t="str">
        <f t="shared" si="17"/>
        <v/>
      </c>
      <c r="R60" s="6" t="str">
        <f t="shared" si="18"/>
        <v/>
      </c>
      <c r="S60" s="6" t="str">
        <f t="shared" si="9"/>
        <v/>
      </c>
      <c r="T60" s="6" t="str">
        <f>IFERROR(VLOOKUP(F60,'(勿動)下拉選單'!G:N,5,FALSE),"")</f>
        <v/>
      </c>
      <c r="U60" s="6" t="str">
        <f>IFERROR(VLOOKUP(F60,'(勿動)下拉選單'!G:N,6,FALSE),"")</f>
        <v/>
      </c>
      <c r="V60" s="6" t="str">
        <f>IFERROR(VLOOKUP(F60,'(勿動)下拉選單'!G:N,7,FALSE),"")</f>
        <v/>
      </c>
      <c r="W60" s="6" t="str">
        <f>IFERROR(VLOOKUP(F60,'(勿動)下拉選單'!G:N,8,FALSE),"")</f>
        <v/>
      </c>
      <c r="X60" s="6" t="str">
        <f t="shared" si="10"/>
        <v/>
      </c>
      <c r="Y60" s="6" t="str">
        <f>IFERROR(VLOOKUP(G60,'(勿動)下拉選單'!D:F,3,FALSE),"")</f>
        <v/>
      </c>
      <c r="Z60" s="6" t="str">
        <f t="shared" si="11"/>
        <v/>
      </c>
      <c r="AA60" s="6" t="str">
        <f t="shared" si="12"/>
        <v/>
      </c>
      <c r="AB60" s="6" t="str">
        <f>IFERROR(VLOOKUP(J60,'(勿動)下拉選單'!G:N,5,FALSE),"")</f>
        <v/>
      </c>
      <c r="AC60" s="6" t="str">
        <f>IFERROR(VLOOKUP(J60,'(勿動)下拉選單'!G:N,6,FALSE),"")</f>
        <v/>
      </c>
      <c r="AD60" s="6" t="str">
        <f>IFERROR(VLOOKUP(J60,'(勿動)下拉選單'!G:N,7,FALSE),"")</f>
        <v/>
      </c>
      <c r="AE60" s="6" t="str">
        <f>IFERROR(VLOOKUP(J60,'(勿動)下拉選單'!G:N,8,FALSE),"")</f>
        <v/>
      </c>
      <c r="AF60" s="6" t="str">
        <f t="shared" si="13"/>
        <v/>
      </c>
      <c r="AG60" s="6" t="str">
        <f>IFERROR(VLOOKUP(K60,'(勿動)下拉選單'!D:F,3,FALSE),"")</f>
        <v/>
      </c>
      <c r="AH60" s="6" t="str">
        <f t="shared" si="14"/>
        <v/>
      </c>
      <c r="AI60" s="6">
        <f t="shared" si="15"/>
        <v>0</v>
      </c>
    </row>
    <row r="61" spans="1:35">
      <c r="A61" s="25">
        <v>21</v>
      </c>
      <c r="B61" s="27">
        <v>0</v>
      </c>
      <c r="C61" s="27">
        <v>0</v>
      </c>
      <c r="D61" s="27">
        <v>0</v>
      </c>
      <c r="E61" s="15"/>
      <c r="F61" s="17"/>
      <c r="G61" s="17"/>
      <c r="H61" s="17"/>
      <c r="I61" s="15"/>
      <c r="J61" s="17"/>
      <c r="K61" s="17"/>
      <c r="L61" s="17"/>
      <c r="M61" s="18"/>
      <c r="O61" s="6">
        <f t="shared" si="8"/>
        <v>21</v>
      </c>
      <c r="P61" s="6" t="str">
        <f t="shared" si="16"/>
        <v/>
      </c>
      <c r="Q61" s="6" t="str">
        <f t="shared" si="17"/>
        <v/>
      </c>
      <c r="R61" s="6" t="str">
        <f t="shared" si="18"/>
        <v/>
      </c>
      <c r="S61" s="6" t="str">
        <f t="shared" si="9"/>
        <v/>
      </c>
      <c r="T61" s="6" t="str">
        <f>IFERROR(VLOOKUP(F61,'(勿動)下拉選單'!G:N,5,FALSE),"")</f>
        <v/>
      </c>
      <c r="U61" s="6" t="str">
        <f>IFERROR(VLOOKUP(F61,'(勿動)下拉選單'!G:N,6,FALSE),"")</f>
        <v/>
      </c>
      <c r="V61" s="6" t="str">
        <f>IFERROR(VLOOKUP(F61,'(勿動)下拉選單'!G:N,7,FALSE),"")</f>
        <v/>
      </c>
      <c r="W61" s="6" t="str">
        <f>IFERROR(VLOOKUP(F61,'(勿動)下拉選單'!G:N,8,FALSE),"")</f>
        <v/>
      </c>
      <c r="X61" s="6" t="str">
        <f t="shared" si="10"/>
        <v/>
      </c>
      <c r="Y61" s="6" t="str">
        <f>IFERROR(VLOOKUP(G61,'(勿動)下拉選單'!D:F,3,FALSE),"")</f>
        <v/>
      </c>
      <c r="Z61" s="6" t="str">
        <f t="shared" si="11"/>
        <v/>
      </c>
      <c r="AA61" s="6" t="str">
        <f t="shared" si="12"/>
        <v/>
      </c>
      <c r="AB61" s="6" t="str">
        <f>IFERROR(VLOOKUP(J61,'(勿動)下拉選單'!G:N,5,FALSE),"")</f>
        <v/>
      </c>
      <c r="AC61" s="6" t="str">
        <f>IFERROR(VLOOKUP(J61,'(勿動)下拉選單'!G:N,6,FALSE),"")</f>
        <v/>
      </c>
      <c r="AD61" s="6" t="str">
        <f>IFERROR(VLOOKUP(J61,'(勿動)下拉選單'!G:N,7,FALSE),"")</f>
        <v/>
      </c>
      <c r="AE61" s="6" t="str">
        <f>IFERROR(VLOOKUP(J61,'(勿動)下拉選單'!G:N,8,FALSE),"")</f>
        <v/>
      </c>
      <c r="AF61" s="6" t="str">
        <f t="shared" si="13"/>
        <v/>
      </c>
      <c r="AG61" s="6" t="str">
        <f>IFERROR(VLOOKUP(K61,'(勿動)下拉選單'!D:F,3,FALSE),"")</f>
        <v/>
      </c>
      <c r="AH61" s="6" t="str">
        <f t="shared" si="14"/>
        <v/>
      </c>
      <c r="AI61" s="6">
        <f t="shared" si="15"/>
        <v>0</v>
      </c>
    </row>
    <row r="62" spans="1:35">
      <c r="A62" s="14">
        <v>22</v>
      </c>
      <c r="B62" s="15">
        <v>0</v>
      </c>
      <c r="C62" s="15">
        <v>0</v>
      </c>
      <c r="D62" s="15">
        <v>0</v>
      </c>
      <c r="E62" s="14"/>
      <c r="F62" s="17"/>
      <c r="G62" s="17"/>
      <c r="H62" s="17"/>
      <c r="I62" s="15"/>
      <c r="J62" s="17"/>
      <c r="K62" s="17"/>
      <c r="L62" s="17"/>
      <c r="M62" s="18"/>
      <c r="O62" s="6">
        <f t="shared" si="8"/>
        <v>22</v>
      </c>
      <c r="P62" s="6" t="str">
        <f t="shared" si="16"/>
        <v/>
      </c>
      <c r="Q62" s="6" t="str">
        <f t="shared" si="17"/>
        <v/>
      </c>
      <c r="R62" s="6" t="str">
        <f t="shared" si="18"/>
        <v/>
      </c>
      <c r="S62" s="6" t="str">
        <f t="shared" si="9"/>
        <v/>
      </c>
      <c r="T62" s="6" t="str">
        <f>IFERROR(VLOOKUP(F62,'(勿動)下拉選單'!G:N,5,FALSE),"")</f>
        <v/>
      </c>
      <c r="U62" s="6" t="str">
        <f>IFERROR(VLOOKUP(F62,'(勿動)下拉選單'!G:N,6,FALSE),"")</f>
        <v/>
      </c>
      <c r="V62" s="6" t="str">
        <f>IFERROR(VLOOKUP(F62,'(勿動)下拉選單'!G:N,7,FALSE),"")</f>
        <v/>
      </c>
      <c r="W62" s="6" t="str">
        <f>IFERROR(VLOOKUP(F62,'(勿動)下拉選單'!G:N,8,FALSE),"")</f>
        <v/>
      </c>
      <c r="X62" s="6" t="str">
        <f t="shared" si="10"/>
        <v/>
      </c>
      <c r="Y62" s="6" t="str">
        <f>IFERROR(VLOOKUP(G62,'(勿動)下拉選單'!D:F,3,FALSE),"")</f>
        <v/>
      </c>
      <c r="Z62" s="6" t="str">
        <f t="shared" si="11"/>
        <v/>
      </c>
      <c r="AA62" s="6" t="str">
        <f t="shared" si="12"/>
        <v/>
      </c>
      <c r="AB62" s="6" t="str">
        <f>IFERROR(VLOOKUP(J62,'(勿動)下拉選單'!G:N,5,FALSE),"")</f>
        <v/>
      </c>
      <c r="AC62" s="6" t="str">
        <f>IFERROR(VLOOKUP(J62,'(勿動)下拉選單'!G:N,6,FALSE),"")</f>
        <v/>
      </c>
      <c r="AD62" s="6" t="str">
        <f>IFERROR(VLOOKUP(J62,'(勿動)下拉選單'!G:N,7,FALSE),"")</f>
        <v/>
      </c>
      <c r="AE62" s="6" t="str">
        <f>IFERROR(VLOOKUP(J62,'(勿動)下拉選單'!G:N,8,FALSE),"")</f>
        <v/>
      </c>
      <c r="AF62" s="6" t="str">
        <f t="shared" si="13"/>
        <v/>
      </c>
      <c r="AG62" s="6" t="str">
        <f>IFERROR(VLOOKUP(K62,'(勿動)下拉選單'!D:F,3,FALSE),"")</f>
        <v/>
      </c>
      <c r="AH62" s="6" t="str">
        <f t="shared" si="14"/>
        <v/>
      </c>
      <c r="AI62" s="6">
        <f t="shared" si="15"/>
        <v>0</v>
      </c>
    </row>
    <row r="63" spans="1:35">
      <c r="A63" s="25">
        <v>23</v>
      </c>
      <c r="B63" s="27">
        <v>0</v>
      </c>
      <c r="C63" s="27">
        <v>0</v>
      </c>
      <c r="D63" s="27">
        <v>0</v>
      </c>
      <c r="E63" s="15"/>
      <c r="F63" s="17"/>
      <c r="G63" s="17"/>
      <c r="H63" s="17"/>
      <c r="I63" s="15"/>
      <c r="J63" s="17"/>
      <c r="K63" s="17"/>
      <c r="L63" s="17"/>
      <c r="M63" s="18"/>
      <c r="O63" s="6">
        <f t="shared" si="8"/>
        <v>23</v>
      </c>
      <c r="P63" s="6" t="str">
        <f t="shared" si="16"/>
        <v/>
      </c>
      <c r="Q63" s="6" t="str">
        <f t="shared" si="17"/>
        <v/>
      </c>
      <c r="R63" s="6" t="str">
        <f t="shared" si="18"/>
        <v/>
      </c>
      <c r="S63" s="6" t="str">
        <f t="shared" si="9"/>
        <v/>
      </c>
      <c r="T63" s="6" t="str">
        <f>IFERROR(VLOOKUP(F63,'(勿動)下拉選單'!G:N,5,FALSE),"")</f>
        <v/>
      </c>
      <c r="U63" s="6" t="str">
        <f>IFERROR(VLOOKUP(F63,'(勿動)下拉選單'!G:N,6,FALSE),"")</f>
        <v/>
      </c>
      <c r="V63" s="6" t="str">
        <f>IFERROR(VLOOKUP(F63,'(勿動)下拉選單'!G:N,7,FALSE),"")</f>
        <v/>
      </c>
      <c r="W63" s="6" t="str">
        <f>IFERROR(VLOOKUP(F63,'(勿動)下拉選單'!G:N,8,FALSE),"")</f>
        <v/>
      </c>
      <c r="X63" s="6" t="str">
        <f t="shared" si="10"/>
        <v/>
      </c>
      <c r="Y63" s="6" t="str">
        <f>IFERROR(VLOOKUP(G63,'(勿動)下拉選單'!D:F,3,FALSE),"")</f>
        <v/>
      </c>
      <c r="Z63" s="6" t="str">
        <f t="shared" si="11"/>
        <v/>
      </c>
      <c r="AA63" s="6" t="str">
        <f t="shared" si="12"/>
        <v/>
      </c>
      <c r="AB63" s="6" t="str">
        <f>IFERROR(VLOOKUP(J63,'(勿動)下拉選單'!G:N,5,FALSE),"")</f>
        <v/>
      </c>
      <c r="AC63" s="6" t="str">
        <f>IFERROR(VLOOKUP(J63,'(勿動)下拉選單'!G:N,6,FALSE),"")</f>
        <v/>
      </c>
      <c r="AD63" s="6" t="str">
        <f>IFERROR(VLOOKUP(J63,'(勿動)下拉選單'!G:N,7,FALSE),"")</f>
        <v/>
      </c>
      <c r="AE63" s="6" t="str">
        <f>IFERROR(VLOOKUP(J63,'(勿動)下拉選單'!G:N,8,FALSE),"")</f>
        <v/>
      </c>
      <c r="AF63" s="6" t="str">
        <f t="shared" si="13"/>
        <v/>
      </c>
      <c r="AG63" s="6" t="str">
        <f>IFERROR(VLOOKUP(K63,'(勿動)下拉選單'!D:F,3,FALSE),"")</f>
        <v/>
      </c>
      <c r="AH63" s="6" t="str">
        <f t="shared" si="14"/>
        <v/>
      </c>
      <c r="AI63" s="6">
        <f t="shared" si="15"/>
        <v>0</v>
      </c>
    </row>
    <row r="64" spans="1:35">
      <c r="A64" s="25">
        <v>24</v>
      </c>
      <c r="B64" s="27">
        <v>0</v>
      </c>
      <c r="C64" s="27">
        <v>0</v>
      </c>
      <c r="D64" s="27">
        <v>0</v>
      </c>
      <c r="E64" s="15"/>
      <c r="F64" s="17"/>
      <c r="G64" s="17"/>
      <c r="H64" s="17"/>
      <c r="I64" s="15"/>
      <c r="J64" s="17"/>
      <c r="K64" s="17"/>
      <c r="L64" s="17"/>
      <c r="M64" s="18"/>
      <c r="O64" s="6">
        <f t="shared" si="8"/>
        <v>24</v>
      </c>
      <c r="P64" s="6" t="str">
        <f t="shared" si="16"/>
        <v/>
      </c>
      <c r="Q64" s="6" t="str">
        <f t="shared" si="17"/>
        <v/>
      </c>
      <c r="R64" s="6" t="str">
        <f t="shared" si="18"/>
        <v/>
      </c>
      <c r="S64" s="6" t="str">
        <f t="shared" si="9"/>
        <v/>
      </c>
      <c r="T64" s="6" t="str">
        <f>IFERROR(VLOOKUP(F64,'(勿動)下拉選單'!G:N,5,FALSE),"")</f>
        <v/>
      </c>
      <c r="U64" s="6" t="str">
        <f>IFERROR(VLOOKUP(F64,'(勿動)下拉選單'!G:N,6,FALSE),"")</f>
        <v/>
      </c>
      <c r="V64" s="6" t="str">
        <f>IFERROR(VLOOKUP(F64,'(勿動)下拉選單'!G:N,7,FALSE),"")</f>
        <v/>
      </c>
      <c r="W64" s="6" t="str">
        <f>IFERROR(VLOOKUP(F64,'(勿動)下拉選單'!G:N,8,FALSE),"")</f>
        <v/>
      </c>
      <c r="X64" s="6" t="str">
        <f t="shared" si="10"/>
        <v/>
      </c>
      <c r="Y64" s="6" t="str">
        <f>IFERROR(VLOOKUP(G64,'(勿動)下拉選單'!D:F,3,FALSE),"")</f>
        <v/>
      </c>
      <c r="Z64" s="6" t="str">
        <f t="shared" si="11"/>
        <v/>
      </c>
      <c r="AA64" s="6" t="str">
        <f t="shared" si="12"/>
        <v/>
      </c>
      <c r="AB64" s="6" t="str">
        <f>IFERROR(VLOOKUP(J64,'(勿動)下拉選單'!G:N,5,FALSE),"")</f>
        <v/>
      </c>
      <c r="AC64" s="6" t="str">
        <f>IFERROR(VLOOKUP(J64,'(勿動)下拉選單'!G:N,6,FALSE),"")</f>
        <v/>
      </c>
      <c r="AD64" s="6" t="str">
        <f>IFERROR(VLOOKUP(J64,'(勿動)下拉選單'!G:N,7,FALSE),"")</f>
        <v/>
      </c>
      <c r="AE64" s="6" t="str">
        <f>IFERROR(VLOOKUP(J64,'(勿動)下拉選單'!G:N,8,FALSE),"")</f>
        <v/>
      </c>
      <c r="AF64" s="6" t="str">
        <f t="shared" si="13"/>
        <v/>
      </c>
      <c r="AG64" s="6" t="str">
        <f>IFERROR(VLOOKUP(K64,'(勿動)下拉選單'!D:F,3,FALSE),"")</f>
        <v/>
      </c>
      <c r="AH64" s="6" t="str">
        <f t="shared" si="14"/>
        <v/>
      </c>
      <c r="AI64" s="6">
        <f t="shared" si="15"/>
        <v>0</v>
      </c>
    </row>
    <row r="65" spans="1:35">
      <c r="A65" s="14">
        <v>25</v>
      </c>
      <c r="B65" s="15">
        <v>0</v>
      </c>
      <c r="C65" s="15">
        <v>0</v>
      </c>
      <c r="D65" s="15">
        <v>0</v>
      </c>
      <c r="E65" s="14"/>
      <c r="F65" s="17"/>
      <c r="G65" s="17"/>
      <c r="H65" s="17"/>
      <c r="I65" s="15"/>
      <c r="J65" s="17"/>
      <c r="K65" s="17"/>
      <c r="L65" s="17"/>
      <c r="M65" s="18"/>
      <c r="O65" s="6">
        <f t="shared" si="8"/>
        <v>25</v>
      </c>
      <c r="P65" s="6" t="str">
        <f t="shared" si="16"/>
        <v/>
      </c>
      <c r="Q65" s="6" t="str">
        <f t="shared" si="17"/>
        <v/>
      </c>
      <c r="R65" s="6" t="str">
        <f t="shared" si="18"/>
        <v/>
      </c>
      <c r="S65" s="6" t="str">
        <f t="shared" si="9"/>
        <v/>
      </c>
      <c r="T65" s="6" t="str">
        <f>IFERROR(VLOOKUP(F65,'(勿動)下拉選單'!G:N,5,FALSE),"")</f>
        <v/>
      </c>
      <c r="U65" s="6" t="str">
        <f>IFERROR(VLOOKUP(F65,'(勿動)下拉選單'!G:N,6,FALSE),"")</f>
        <v/>
      </c>
      <c r="V65" s="6" t="str">
        <f>IFERROR(VLOOKUP(F65,'(勿動)下拉選單'!G:N,7,FALSE),"")</f>
        <v/>
      </c>
      <c r="W65" s="6" t="str">
        <f>IFERROR(VLOOKUP(F65,'(勿動)下拉選單'!G:N,8,FALSE),"")</f>
        <v/>
      </c>
      <c r="X65" s="6" t="str">
        <f t="shared" si="10"/>
        <v/>
      </c>
      <c r="Y65" s="6" t="str">
        <f>IFERROR(VLOOKUP(G65,'(勿動)下拉選單'!D:F,3,FALSE),"")</f>
        <v/>
      </c>
      <c r="Z65" s="6" t="str">
        <f t="shared" si="11"/>
        <v/>
      </c>
      <c r="AA65" s="6" t="str">
        <f t="shared" si="12"/>
        <v/>
      </c>
      <c r="AB65" s="6" t="str">
        <f>IFERROR(VLOOKUP(J65,'(勿動)下拉選單'!G:N,5,FALSE),"")</f>
        <v/>
      </c>
      <c r="AC65" s="6" t="str">
        <f>IFERROR(VLOOKUP(J65,'(勿動)下拉選單'!G:N,6,FALSE),"")</f>
        <v/>
      </c>
      <c r="AD65" s="6" t="str">
        <f>IFERROR(VLOOKUP(J65,'(勿動)下拉選單'!G:N,7,FALSE),"")</f>
        <v/>
      </c>
      <c r="AE65" s="6" t="str">
        <f>IFERROR(VLOOKUP(J65,'(勿動)下拉選單'!G:N,8,FALSE),"")</f>
        <v/>
      </c>
      <c r="AF65" s="6" t="str">
        <f t="shared" si="13"/>
        <v/>
      </c>
      <c r="AG65" s="6" t="str">
        <f>IFERROR(VLOOKUP(K65,'(勿動)下拉選單'!D:F,3,FALSE),"")</f>
        <v/>
      </c>
      <c r="AH65" s="6" t="str">
        <f t="shared" si="14"/>
        <v/>
      </c>
      <c r="AI65" s="6">
        <f t="shared" si="15"/>
        <v>0</v>
      </c>
    </row>
    <row r="66" spans="1:35">
      <c r="A66" s="25">
        <v>26</v>
      </c>
      <c r="B66" s="27">
        <v>0</v>
      </c>
      <c r="C66" s="27">
        <v>0</v>
      </c>
      <c r="D66" s="27">
        <v>0</v>
      </c>
      <c r="E66" s="15"/>
      <c r="F66" s="17"/>
      <c r="G66" s="17"/>
      <c r="H66" s="17"/>
      <c r="I66" s="15"/>
      <c r="J66" s="17"/>
      <c r="K66" s="17"/>
      <c r="L66" s="17"/>
      <c r="M66" s="18"/>
      <c r="O66" s="6">
        <f t="shared" si="8"/>
        <v>26</v>
      </c>
      <c r="P66" s="6" t="str">
        <f t="shared" si="16"/>
        <v/>
      </c>
      <c r="Q66" s="6" t="str">
        <f t="shared" si="17"/>
        <v/>
      </c>
      <c r="R66" s="6" t="str">
        <f t="shared" si="18"/>
        <v/>
      </c>
      <c r="S66" s="6" t="str">
        <f t="shared" si="9"/>
        <v/>
      </c>
      <c r="T66" s="6" t="str">
        <f>IFERROR(VLOOKUP(F66,'(勿動)下拉選單'!G:N,5,FALSE),"")</f>
        <v/>
      </c>
      <c r="U66" s="6" t="str">
        <f>IFERROR(VLOOKUP(F66,'(勿動)下拉選單'!G:N,6,FALSE),"")</f>
        <v/>
      </c>
      <c r="V66" s="6" t="str">
        <f>IFERROR(VLOOKUP(F66,'(勿動)下拉選單'!G:N,7,FALSE),"")</f>
        <v/>
      </c>
      <c r="W66" s="6" t="str">
        <f>IFERROR(VLOOKUP(F66,'(勿動)下拉選單'!G:N,8,FALSE),"")</f>
        <v/>
      </c>
      <c r="X66" s="6" t="str">
        <f t="shared" si="10"/>
        <v/>
      </c>
      <c r="Y66" s="6" t="str">
        <f>IFERROR(VLOOKUP(G66,'(勿動)下拉選單'!D:F,3,FALSE),"")</f>
        <v/>
      </c>
      <c r="Z66" s="6" t="str">
        <f t="shared" si="11"/>
        <v/>
      </c>
      <c r="AA66" s="6" t="str">
        <f t="shared" si="12"/>
        <v/>
      </c>
      <c r="AB66" s="6" t="str">
        <f>IFERROR(VLOOKUP(J66,'(勿動)下拉選單'!G:N,5,FALSE),"")</f>
        <v/>
      </c>
      <c r="AC66" s="6" t="str">
        <f>IFERROR(VLOOKUP(J66,'(勿動)下拉選單'!G:N,6,FALSE),"")</f>
        <v/>
      </c>
      <c r="AD66" s="6" t="str">
        <f>IFERROR(VLOOKUP(J66,'(勿動)下拉選單'!G:N,7,FALSE),"")</f>
        <v/>
      </c>
      <c r="AE66" s="6" t="str">
        <f>IFERROR(VLOOKUP(J66,'(勿動)下拉選單'!G:N,8,FALSE),"")</f>
        <v/>
      </c>
      <c r="AF66" s="6" t="str">
        <f t="shared" si="13"/>
        <v/>
      </c>
      <c r="AG66" s="6" t="str">
        <f>IFERROR(VLOOKUP(K66,'(勿動)下拉選單'!D:F,3,FALSE),"")</f>
        <v/>
      </c>
      <c r="AH66" s="6" t="str">
        <f t="shared" si="14"/>
        <v/>
      </c>
      <c r="AI66" s="6">
        <f t="shared" si="15"/>
        <v>0</v>
      </c>
    </row>
    <row r="67" spans="1:35">
      <c r="A67" s="25">
        <v>27</v>
      </c>
      <c r="B67" s="27">
        <v>0</v>
      </c>
      <c r="C67" s="27">
        <v>0</v>
      </c>
      <c r="D67" s="27">
        <v>0</v>
      </c>
      <c r="E67" s="15"/>
      <c r="F67" s="17"/>
      <c r="G67" s="17"/>
      <c r="H67" s="17"/>
      <c r="I67" s="15"/>
      <c r="J67" s="17"/>
      <c r="K67" s="17"/>
      <c r="L67" s="17"/>
      <c r="M67" s="18"/>
      <c r="O67" s="6">
        <f t="shared" si="8"/>
        <v>27</v>
      </c>
      <c r="P67" s="6" t="str">
        <f t="shared" si="16"/>
        <v/>
      </c>
      <c r="Q67" s="6" t="str">
        <f t="shared" si="17"/>
        <v/>
      </c>
      <c r="R67" s="6" t="str">
        <f t="shared" si="18"/>
        <v/>
      </c>
      <c r="S67" s="6" t="str">
        <f t="shared" si="9"/>
        <v/>
      </c>
      <c r="T67" s="6" t="str">
        <f>IFERROR(VLOOKUP(F67,'(勿動)下拉選單'!G:N,5,FALSE),"")</f>
        <v/>
      </c>
      <c r="U67" s="6" t="str">
        <f>IFERROR(VLOOKUP(F67,'(勿動)下拉選單'!G:N,6,FALSE),"")</f>
        <v/>
      </c>
      <c r="V67" s="6" t="str">
        <f>IFERROR(VLOOKUP(F67,'(勿動)下拉選單'!G:N,7,FALSE),"")</f>
        <v/>
      </c>
      <c r="W67" s="6" t="str">
        <f>IFERROR(VLOOKUP(F67,'(勿動)下拉選單'!G:N,8,FALSE),"")</f>
        <v/>
      </c>
      <c r="X67" s="6" t="str">
        <f t="shared" si="10"/>
        <v/>
      </c>
      <c r="Y67" s="6" t="str">
        <f>IFERROR(VLOOKUP(G67,'(勿動)下拉選單'!D:F,3,FALSE),"")</f>
        <v/>
      </c>
      <c r="Z67" s="6" t="str">
        <f t="shared" si="11"/>
        <v/>
      </c>
      <c r="AA67" s="6" t="str">
        <f t="shared" si="12"/>
        <v/>
      </c>
      <c r="AB67" s="6" t="str">
        <f>IFERROR(VLOOKUP(J67,'(勿動)下拉選單'!G:N,5,FALSE),"")</f>
        <v/>
      </c>
      <c r="AC67" s="6" t="str">
        <f>IFERROR(VLOOKUP(J67,'(勿動)下拉選單'!G:N,6,FALSE),"")</f>
        <v/>
      </c>
      <c r="AD67" s="6" t="str">
        <f>IFERROR(VLOOKUP(J67,'(勿動)下拉選單'!G:N,7,FALSE),"")</f>
        <v/>
      </c>
      <c r="AE67" s="6" t="str">
        <f>IFERROR(VLOOKUP(J67,'(勿動)下拉選單'!G:N,8,FALSE),"")</f>
        <v/>
      </c>
      <c r="AF67" s="6" t="str">
        <f t="shared" si="13"/>
        <v/>
      </c>
      <c r="AG67" s="6" t="str">
        <f>IFERROR(VLOOKUP(K67,'(勿動)下拉選單'!D:F,3,FALSE),"")</f>
        <v/>
      </c>
      <c r="AH67" s="6" t="str">
        <f t="shared" si="14"/>
        <v/>
      </c>
      <c r="AI67" s="6">
        <f t="shared" si="15"/>
        <v>0</v>
      </c>
    </row>
    <row r="68" spans="1:35">
      <c r="A68" s="14">
        <v>28</v>
      </c>
      <c r="B68" s="15">
        <v>0</v>
      </c>
      <c r="C68" s="15">
        <v>0</v>
      </c>
      <c r="D68" s="15">
        <v>0</v>
      </c>
      <c r="E68" s="14"/>
      <c r="F68" s="17"/>
      <c r="G68" s="17"/>
      <c r="H68" s="17"/>
      <c r="I68" s="15"/>
      <c r="J68" s="17"/>
      <c r="K68" s="17"/>
      <c r="L68" s="17"/>
      <c r="M68" s="18"/>
      <c r="O68" s="6">
        <f t="shared" si="8"/>
        <v>28</v>
      </c>
      <c r="P68" s="6" t="str">
        <f t="shared" si="16"/>
        <v/>
      </c>
      <c r="Q68" s="6" t="str">
        <f t="shared" si="17"/>
        <v/>
      </c>
      <c r="R68" s="6" t="str">
        <f t="shared" si="18"/>
        <v/>
      </c>
      <c r="S68" s="6" t="str">
        <f t="shared" si="9"/>
        <v/>
      </c>
      <c r="T68" s="6" t="str">
        <f>IFERROR(VLOOKUP(F68,'(勿動)下拉選單'!G:N,5,FALSE),"")</f>
        <v/>
      </c>
      <c r="U68" s="6" t="str">
        <f>IFERROR(VLOOKUP(F68,'(勿動)下拉選單'!G:N,6,FALSE),"")</f>
        <v/>
      </c>
      <c r="V68" s="6" t="str">
        <f>IFERROR(VLOOKUP(F68,'(勿動)下拉選單'!G:N,7,FALSE),"")</f>
        <v/>
      </c>
      <c r="W68" s="6" t="str">
        <f>IFERROR(VLOOKUP(F68,'(勿動)下拉選單'!G:N,8,FALSE),"")</f>
        <v/>
      </c>
      <c r="X68" s="6" t="str">
        <f t="shared" si="10"/>
        <v/>
      </c>
      <c r="Y68" s="6" t="str">
        <f>IFERROR(VLOOKUP(G68,'(勿動)下拉選單'!D:F,3,FALSE),"")</f>
        <v/>
      </c>
      <c r="Z68" s="6" t="str">
        <f t="shared" si="11"/>
        <v/>
      </c>
      <c r="AA68" s="6" t="str">
        <f t="shared" si="12"/>
        <v/>
      </c>
      <c r="AB68" s="6" t="str">
        <f>IFERROR(VLOOKUP(J68,'(勿動)下拉選單'!G:N,5,FALSE),"")</f>
        <v/>
      </c>
      <c r="AC68" s="6" t="str">
        <f>IFERROR(VLOOKUP(J68,'(勿動)下拉選單'!G:N,6,FALSE),"")</f>
        <v/>
      </c>
      <c r="AD68" s="6" t="str">
        <f>IFERROR(VLOOKUP(J68,'(勿動)下拉選單'!G:N,7,FALSE),"")</f>
        <v/>
      </c>
      <c r="AE68" s="6" t="str">
        <f>IFERROR(VLOOKUP(J68,'(勿動)下拉選單'!G:N,8,FALSE),"")</f>
        <v/>
      </c>
      <c r="AF68" s="6" t="str">
        <f t="shared" si="13"/>
        <v/>
      </c>
      <c r="AG68" s="6" t="str">
        <f>IFERROR(VLOOKUP(K68,'(勿動)下拉選單'!D:F,3,FALSE),"")</f>
        <v/>
      </c>
      <c r="AH68" s="6" t="str">
        <f t="shared" si="14"/>
        <v/>
      </c>
      <c r="AI68" s="6">
        <f t="shared" si="15"/>
        <v>0</v>
      </c>
    </row>
    <row r="69" spans="1:35">
      <c r="A69" s="25">
        <v>29</v>
      </c>
      <c r="B69" s="27">
        <v>0</v>
      </c>
      <c r="C69" s="27">
        <v>0</v>
      </c>
      <c r="D69" s="27">
        <v>0</v>
      </c>
      <c r="E69" s="15"/>
      <c r="F69" s="17"/>
      <c r="G69" s="17"/>
      <c r="H69" s="17"/>
      <c r="I69" s="15"/>
      <c r="J69" s="17"/>
      <c r="K69" s="17"/>
      <c r="L69" s="17"/>
      <c r="M69" s="18"/>
      <c r="O69" s="6">
        <f t="shared" si="8"/>
        <v>29</v>
      </c>
      <c r="P69" s="6" t="str">
        <f t="shared" si="16"/>
        <v/>
      </c>
      <c r="Q69" s="6" t="str">
        <f t="shared" si="17"/>
        <v/>
      </c>
      <c r="R69" s="6" t="str">
        <f t="shared" si="18"/>
        <v/>
      </c>
      <c r="S69" s="6" t="str">
        <f t="shared" si="9"/>
        <v/>
      </c>
      <c r="T69" s="6" t="str">
        <f>IFERROR(VLOOKUP(F69,'(勿動)下拉選單'!G:N,5,FALSE),"")</f>
        <v/>
      </c>
      <c r="U69" s="6" t="str">
        <f>IFERROR(VLOOKUP(F69,'(勿動)下拉選單'!G:N,6,FALSE),"")</f>
        <v/>
      </c>
      <c r="V69" s="6" t="str">
        <f>IFERROR(VLOOKUP(F69,'(勿動)下拉選單'!G:N,7,FALSE),"")</f>
        <v/>
      </c>
      <c r="W69" s="6" t="str">
        <f>IFERROR(VLOOKUP(F69,'(勿動)下拉選單'!G:N,8,FALSE),"")</f>
        <v/>
      </c>
      <c r="X69" s="6" t="str">
        <f t="shared" si="10"/>
        <v/>
      </c>
      <c r="Y69" s="6" t="str">
        <f>IFERROR(VLOOKUP(G69,'(勿動)下拉選單'!D:F,3,FALSE),"")</f>
        <v/>
      </c>
      <c r="Z69" s="6" t="str">
        <f t="shared" si="11"/>
        <v/>
      </c>
      <c r="AA69" s="6" t="str">
        <f t="shared" si="12"/>
        <v/>
      </c>
      <c r="AB69" s="6" t="str">
        <f>IFERROR(VLOOKUP(J69,'(勿動)下拉選單'!G:N,5,FALSE),"")</f>
        <v/>
      </c>
      <c r="AC69" s="6" t="str">
        <f>IFERROR(VLOOKUP(J69,'(勿動)下拉選單'!G:N,6,FALSE),"")</f>
        <v/>
      </c>
      <c r="AD69" s="6" t="str">
        <f>IFERROR(VLOOKUP(J69,'(勿動)下拉選單'!G:N,7,FALSE),"")</f>
        <v/>
      </c>
      <c r="AE69" s="6" t="str">
        <f>IFERROR(VLOOKUP(J69,'(勿動)下拉選單'!G:N,8,FALSE),"")</f>
        <v/>
      </c>
      <c r="AF69" s="6" t="str">
        <f t="shared" si="13"/>
        <v/>
      </c>
      <c r="AG69" s="6" t="str">
        <f>IFERROR(VLOOKUP(K69,'(勿動)下拉選單'!D:F,3,FALSE),"")</f>
        <v/>
      </c>
      <c r="AH69" s="6" t="str">
        <f t="shared" si="14"/>
        <v/>
      </c>
      <c r="AI69" s="6">
        <f t="shared" si="15"/>
        <v>0</v>
      </c>
    </row>
    <row r="70" spans="1:35">
      <c r="A70" s="25">
        <v>30</v>
      </c>
      <c r="B70" s="27">
        <v>0</v>
      </c>
      <c r="C70" s="27">
        <v>0</v>
      </c>
      <c r="D70" s="27">
        <v>0</v>
      </c>
      <c r="E70" s="15"/>
      <c r="F70" s="17"/>
      <c r="G70" s="17"/>
      <c r="H70" s="17"/>
      <c r="I70" s="15"/>
      <c r="J70" s="17"/>
      <c r="K70" s="17"/>
      <c r="L70" s="17"/>
      <c r="M70" s="18"/>
      <c r="O70" s="6">
        <f t="shared" si="8"/>
        <v>30</v>
      </c>
      <c r="P70" s="6" t="str">
        <f t="shared" si="16"/>
        <v/>
      </c>
      <c r="Q70" s="6" t="str">
        <f t="shared" si="17"/>
        <v/>
      </c>
      <c r="R70" s="6" t="str">
        <f t="shared" si="18"/>
        <v/>
      </c>
      <c r="S70" s="6" t="str">
        <f t="shared" si="9"/>
        <v/>
      </c>
      <c r="T70" s="6" t="str">
        <f>IFERROR(VLOOKUP(F70,'(勿動)下拉選單'!G:N,5,FALSE),"")</f>
        <v/>
      </c>
      <c r="U70" s="6" t="str">
        <f>IFERROR(VLOOKUP(F70,'(勿動)下拉選單'!G:N,6,FALSE),"")</f>
        <v/>
      </c>
      <c r="V70" s="6" t="str">
        <f>IFERROR(VLOOKUP(F70,'(勿動)下拉選單'!G:N,7,FALSE),"")</f>
        <v/>
      </c>
      <c r="W70" s="6" t="str">
        <f>IFERROR(VLOOKUP(F70,'(勿動)下拉選單'!G:N,8,FALSE),"")</f>
        <v/>
      </c>
      <c r="X70" s="6" t="str">
        <f t="shared" si="10"/>
        <v/>
      </c>
      <c r="Y70" s="6" t="str">
        <f>IFERROR(VLOOKUP(G70,'(勿動)下拉選單'!D:F,3,FALSE),"")</f>
        <v/>
      </c>
      <c r="Z70" s="6" t="str">
        <f t="shared" si="11"/>
        <v/>
      </c>
      <c r="AA70" s="6" t="str">
        <f t="shared" si="12"/>
        <v/>
      </c>
      <c r="AB70" s="6" t="str">
        <f>IFERROR(VLOOKUP(J70,'(勿動)下拉選單'!G:N,5,FALSE),"")</f>
        <v/>
      </c>
      <c r="AC70" s="6" t="str">
        <f>IFERROR(VLOOKUP(J70,'(勿動)下拉選單'!G:N,6,FALSE),"")</f>
        <v/>
      </c>
      <c r="AD70" s="6" t="str">
        <f>IFERROR(VLOOKUP(J70,'(勿動)下拉選單'!G:N,7,FALSE),"")</f>
        <v/>
      </c>
      <c r="AE70" s="6" t="str">
        <f>IFERROR(VLOOKUP(J70,'(勿動)下拉選單'!G:N,8,FALSE),"")</f>
        <v/>
      </c>
      <c r="AF70" s="6" t="str">
        <f t="shared" si="13"/>
        <v/>
      </c>
      <c r="AG70" s="6" t="str">
        <f>IFERROR(VLOOKUP(K70,'(勿動)下拉選單'!D:F,3,FALSE),"")</f>
        <v/>
      </c>
      <c r="AH70" s="6" t="str">
        <f t="shared" si="14"/>
        <v/>
      </c>
      <c r="AI70" s="6">
        <f t="shared" si="15"/>
        <v>0</v>
      </c>
    </row>
  </sheetData>
  <mergeCells count="12">
    <mergeCell ref="O39:AI39"/>
    <mergeCell ref="O5:Z5"/>
    <mergeCell ref="B1:C1"/>
    <mergeCell ref="G1:K1"/>
    <mergeCell ref="B2:C2"/>
    <mergeCell ref="G2:K2"/>
    <mergeCell ref="G3:K3"/>
    <mergeCell ref="B3:C3"/>
    <mergeCell ref="A39:D39"/>
    <mergeCell ref="E39:H39"/>
    <mergeCell ref="A5:I5"/>
    <mergeCell ref="I39:M39"/>
  </mergeCells>
  <phoneticPr fontId="1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ErrorMessage="1" xr:uid="{00000000-0002-0000-0200-000000000000}">
          <x14:formula1>
            <xm:f>'(勿動)下拉選單'!$D$2:$D1018</xm:f>
          </x14:formula1>
          <xm:sqref>G7:G36 G41:G70 K41:K70</xm:sqref>
        </x14:dataValidation>
        <x14:dataValidation type="list" allowBlank="1" showErrorMessage="1" xr:uid="{00000000-0002-0000-0200-000001000000}">
          <x14:formula1>
            <xm:f>'(勿動)下拉選單'!$B$2:$B1018</xm:f>
          </x14:formula1>
          <xm:sqref>E7:E36 E41:E70 I41:I70</xm:sqref>
        </x14:dataValidation>
        <x14:dataValidation type="list" allowBlank="1" showErrorMessage="1" xr:uid="{00000000-0002-0000-0200-000002000000}">
          <x14:formula1>
            <xm:f>'(勿動)下拉選單'!$G$2:$G1018</xm:f>
          </x14:formula1>
          <xm:sqref>F7:F36 F41:F70 J41:J70</xm:sqref>
        </x14:dataValidation>
        <x14:dataValidation type="list" allowBlank="1" showErrorMessage="1" xr:uid="{00000000-0002-0000-0200-000003000000}">
          <x14:formula1>
            <xm:f>'(勿動)下拉選單'!$C$2:$C1018</xm:f>
          </x14:formula1>
          <xm:sqref>H7:H36 H41:H70 L41:L70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說明</vt:lpstr>
      <vt:lpstr>(勿動)下拉選單</vt:lpstr>
      <vt:lpstr>空白模板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James Zhuang 莊旻哲</dc:creator>
  <cp:lastModifiedBy>James Zhuang</cp:lastModifiedBy>
  <dcterms:created xsi:type="dcterms:W3CDTF">2026-05-13T09:07:32Z</dcterms:created>
  <dcterms:modified xsi:type="dcterms:W3CDTF">2026-09-06T17:06:39Z</dcterms:modified>
</cp:coreProperties>
</file>