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udar\Documents\repos\ruta-analisis-de-datos\pe4b\Tareas\"/>
    </mc:Choice>
  </mc:AlternateContent>
  <xr:revisionPtr revIDLastSave="0" documentId="13_ncr:1_{A269DEDE-90FD-4A6A-AAFF-46E617C5FAA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Ejercicio 1" sheetId="4" r:id="rId1"/>
    <sheet name="Ejercicio 2" sheetId="1" r:id="rId2"/>
    <sheet name="Ejercicio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E15" i="5" s="1"/>
  <c r="C20" i="5"/>
  <c r="C18" i="5"/>
  <c r="C15" i="1"/>
  <c r="C18" i="1" s="1"/>
  <c r="C29" i="4"/>
  <c r="C32" i="4" s="1"/>
  <c r="E12" i="5" l="1"/>
  <c r="E10" i="5"/>
  <c r="E14" i="5"/>
  <c r="E9" i="5"/>
  <c r="E16" i="5"/>
  <c r="E11" i="5"/>
  <c r="E13" i="5"/>
  <c r="C17" i="1"/>
  <c r="E17" i="4"/>
  <c r="E15" i="4"/>
  <c r="E26" i="4"/>
  <c r="E24" i="4"/>
  <c r="E22" i="4"/>
  <c r="E20" i="4"/>
  <c r="E13" i="4"/>
  <c r="E11" i="4"/>
  <c r="E18" i="4"/>
  <c r="E16" i="4"/>
  <c r="E14" i="4"/>
  <c r="E27" i="4"/>
  <c r="E25" i="4"/>
  <c r="E23" i="4"/>
  <c r="E21" i="4"/>
  <c r="E19" i="4"/>
  <c r="E12" i="4"/>
  <c r="E10" i="4"/>
  <c r="C31" i="4"/>
  <c r="C25" i="5" l="1"/>
  <c r="C26" i="5" s="1"/>
  <c r="C36" i="4"/>
  <c r="D16" i="5"/>
  <c r="D14" i="5"/>
  <c r="D10" i="5"/>
  <c r="D13" i="5"/>
  <c r="D15" i="5"/>
  <c r="D11" i="5"/>
  <c r="D9" i="5"/>
  <c r="D12" i="5"/>
  <c r="D11" i="1"/>
  <c r="D9" i="1"/>
  <c r="D13" i="1"/>
  <c r="D12" i="1"/>
  <c r="D10" i="1"/>
  <c r="D27" i="4"/>
  <c r="D25" i="4"/>
  <c r="D23" i="4"/>
  <c r="D21" i="4"/>
  <c r="D19" i="4"/>
  <c r="C37" i="4"/>
  <c r="D17" i="4"/>
  <c r="D15" i="4"/>
  <c r="D26" i="4"/>
  <c r="D24" i="4"/>
  <c r="D22" i="4"/>
  <c r="D20" i="4"/>
  <c r="D13" i="4"/>
  <c r="D11" i="4"/>
  <c r="D18" i="4"/>
  <c r="D16" i="4"/>
  <c r="D14" i="4"/>
  <c r="D12" i="4"/>
  <c r="D10" i="4"/>
  <c r="C23" i="5" l="1"/>
  <c r="C24" i="5" s="1"/>
  <c r="I10" i="5"/>
  <c r="C20" i="1"/>
  <c r="C21" i="1"/>
  <c r="I10" i="4"/>
  <c r="C34" i="4"/>
  <c r="C35" i="4" s="1"/>
  <c r="I15" i="5" l="1"/>
  <c r="I15" i="4"/>
  <c r="E9" i="1"/>
  <c r="E13" i="1"/>
  <c r="E11" i="1"/>
  <c r="E12" i="1"/>
  <c r="E10" i="1"/>
  <c r="C22" i="1" l="1"/>
  <c r="C23" i="1" s="1"/>
  <c r="J9" i="1"/>
  <c r="J14" i="1" l="1"/>
</calcChain>
</file>

<file path=xl/sharedStrings.xml><?xml version="1.0" encoding="utf-8"?>
<sst xmlns="http://schemas.openxmlformats.org/spreadsheetml/2006/main" count="66" uniqueCount="38">
  <si>
    <t>a. Calcule la covarianza.</t>
  </si>
  <si>
    <t>b. Calcule el coeficiente de correlación.</t>
  </si>
  <si>
    <t>c. Analice brevemente la relación entre el número de unidades de fármaco y el tiempo de recuperación.</t>
  </si>
  <si>
    <t>¿Qué dosis podríamos recomendar en base a este análisis inicial?</t>
  </si>
  <si>
    <t>El Hospital River Hills está interesado en determinar la efectividad de un nuevo medicamento para</t>
  </si>
  <si>
    <t>reducir el tiempo requerido para la recuperación completa de la cirugía de rodilla. La recuperación</t>
  </si>
  <si>
    <t>completa se mide mediante una serie de pruebas de fuerza que comparan la rodilla tratada con la rodilla</t>
  </si>
  <si>
    <t>no tratada. El fármaco se administró en cantidades variables a 18 pacientes durante un período de</t>
  </si>
  <si>
    <t>6 meses. Para cada paciente, el número de unidades de fármaco, X, y los días para la recuperación</t>
  </si>
  <si>
    <t>completa, Y , vienen dados por los siguientes datos (x, y):</t>
  </si>
  <si>
    <t>n</t>
  </si>
  <si>
    <r>
      <t>S</t>
    </r>
    <r>
      <rPr>
        <vertAlign val="subscript"/>
        <sz val="11"/>
        <color theme="1"/>
        <rFont val="Calibri"/>
        <family val="2"/>
        <scheme val="minor"/>
      </rPr>
      <t>xy</t>
    </r>
  </si>
  <si>
    <t>r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</si>
  <si>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</si>
  <si>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</si>
  <si>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</si>
  <si>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</si>
  <si>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</t>
  </si>
  <si>
    <t>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</si>
  <si>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MS Reference Sans Serif"/>
        <family val="2"/>
      </rPr>
      <t>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</si>
  <si>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MS Reference Sans Serif"/>
        <family val="2"/>
      </rPr>
      <t>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</si>
  <si>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</si>
  <si>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</si>
  <si>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No hay una correlación acentuada por lo que no existe una dosis recomendada.</t>
  </si>
  <si>
    <t>Una empresa de bienes de consumo ha estado estudiando el efecto de la publicidad en los beneficios</t>
  </si>
  <si>
    <t>totales. Como parte de este estudio, se recopilaron datos sobre gastos publicitarios (en miles de dólares)</t>
  </si>
  <si>
    <t>y ventas totales (en miles de dólares) durante un período de 5 meses y son los siguientes:</t>
  </si>
  <si>
    <t>El primer número son los gastos publicitarios y el segundo son las ventas totales. Haga un gráfico de</t>
  </si>
  <si>
    <t>los datos y calcule el coeficiente de correlación.</t>
  </si>
  <si>
    <t>Gráfico de los datos</t>
  </si>
  <si>
    <t>Coeficiente de correlación</t>
  </si>
  <si>
    <t>Covarianza</t>
  </si>
  <si>
    <t>El presidente de Floor Coverings Unlimited desea información sobre la relación entre la experiencia</t>
  </si>
  <si>
    <t>minorista (años) y las ventas semanales (en cientos de euros). Obtuvo la siguiente muestra aleatoria</t>
  </si>
  <si>
    <t>sobre experiencia y ventas semanales:</t>
  </si>
  <si>
    <t>El primer número para cada observación son los años de experiencia y el segundo número son las ventas</t>
  </si>
  <si>
    <t>semanales. Calcule la covarianza y el coeficiente de correlación.</t>
  </si>
  <si>
    <t>Existe una alta correlación positiva entre ambas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</si>
</sst>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b/>
      <sz val="11"/>
      <color theme="1"/>
      <name val="MS Reference Sans Serif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8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Número de fármacos por días de recuperación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1'!$B$10:$B$27</c:f>
              <c:numCache>
                <c:formatCode>General</c:formatCode>
                <c:ptCount val="18"/>
                <c:pt idx="0">
                  <c:v>5</c:v>
                </c:pt>
                <c:pt idx="1">
                  <c:v>21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21</c:v>
                </c:pt>
                <c:pt idx="14">
                  <c:v>13</c:v>
                </c:pt>
                <c:pt idx="15">
                  <c:v>14</c:v>
                </c:pt>
                <c:pt idx="16">
                  <c:v>9</c:v>
                </c:pt>
                <c:pt idx="17">
                  <c:v>4</c:v>
                </c:pt>
              </c:numCache>
            </c:numRef>
          </c:xVal>
          <c:yVal>
            <c:numRef>
              <c:f>'Ejercicio 1'!$C$10:$C$27</c:f>
              <c:numCache>
                <c:formatCode>General</c:formatCode>
                <c:ptCount val="18"/>
                <c:pt idx="0">
                  <c:v>53</c:v>
                </c:pt>
                <c:pt idx="1">
                  <c:v>65</c:v>
                </c:pt>
                <c:pt idx="2">
                  <c:v>48</c:v>
                </c:pt>
                <c:pt idx="3">
                  <c:v>66</c:v>
                </c:pt>
                <c:pt idx="4">
                  <c:v>46</c:v>
                </c:pt>
                <c:pt idx="5">
                  <c:v>56</c:v>
                </c:pt>
                <c:pt idx="6">
                  <c:v>53</c:v>
                </c:pt>
                <c:pt idx="7">
                  <c:v>57</c:v>
                </c:pt>
                <c:pt idx="8">
                  <c:v>49</c:v>
                </c:pt>
                <c:pt idx="9">
                  <c:v>66</c:v>
                </c:pt>
                <c:pt idx="10">
                  <c:v>54</c:v>
                </c:pt>
                <c:pt idx="11">
                  <c:v>56</c:v>
                </c:pt>
                <c:pt idx="12">
                  <c:v>53</c:v>
                </c:pt>
                <c:pt idx="13">
                  <c:v>52</c:v>
                </c:pt>
                <c:pt idx="14">
                  <c:v>49</c:v>
                </c:pt>
                <c:pt idx="15">
                  <c:v>56</c:v>
                </c:pt>
                <c:pt idx="16">
                  <c:v>59</c:v>
                </c:pt>
                <c:pt idx="1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A-4504-9791-8D7A5AFF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71488"/>
        <c:axId val="1286557104"/>
      </c:scatterChart>
      <c:valAx>
        <c:axId val="13870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Unidades de fármaco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557104"/>
        <c:crosses val="autoZero"/>
        <c:crossBetween val="midCat"/>
      </c:valAx>
      <c:valAx>
        <c:axId val="12865571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 recuperación completa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0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Relación de los gastos publicitarios con las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2'!$B$9:$B$13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'Ejercicio 2'!$C$9:$C$13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80</c:v>
                </c:pt>
                <c:pt idx="3">
                  <c:v>120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4-4632-A014-72815EE8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71488"/>
        <c:axId val="1286557104"/>
      </c:scatterChart>
      <c:valAx>
        <c:axId val="13870714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Gastos publicitarios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557104"/>
        <c:crosses val="autoZero"/>
        <c:crossBetween val="midCat"/>
      </c:valAx>
      <c:valAx>
        <c:axId val="12865571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0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semanales en función</a:t>
            </a:r>
            <a:r>
              <a:rPr lang="en-US" baseline="0"/>
              <a:t> de los años de experiencia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3'!$B$9:$B$16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</c:numCache>
            </c:numRef>
          </c:xVal>
          <c:yVal>
            <c:numRef>
              <c:f>'Ejercicio 3'!$C$9:$C$16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18</c:v>
                </c:pt>
                <c:pt idx="4">
                  <c:v>6</c:v>
                </c:pt>
                <c:pt idx="5">
                  <c:v>15</c:v>
                </c:pt>
                <c:pt idx="6">
                  <c:v>20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B-4521-821A-04AB019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71488"/>
        <c:axId val="1286557104"/>
      </c:scatterChart>
      <c:valAx>
        <c:axId val="13870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experiencia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557104"/>
        <c:crosses val="autoZero"/>
        <c:crossBetween val="midCat"/>
      </c:valAx>
      <c:valAx>
        <c:axId val="1286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0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95251</xdr:colOff>
      <xdr:row>18</xdr:row>
      <xdr:rowOff>71437</xdr:rowOff>
    </xdr:from>
    <xdr:to>
      <xdr:col>15</xdr:col>
      <xdr:colOff>428626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7ECAB-F1E1-4670-9F6C-35447E92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16</xdr:row>
      <xdr:rowOff>61912</xdr:rowOff>
    </xdr:from>
    <xdr:to>
      <xdr:col>15</xdr:col>
      <xdr:colOff>381000</xdr:colOff>
      <xdr:row>30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204B7-1E55-3E1E-4D74-6242C414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95251</xdr:colOff>
      <xdr:row>16</xdr:row>
      <xdr:rowOff>71437</xdr:rowOff>
    </xdr:from>
    <xdr:to>
      <xdr:col>15</xdr:col>
      <xdr:colOff>428626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19A7A-6FC4-487D-B963-17A88213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7D17-F736-4F34-A2B8-FE43B9483B2D}">
  <dimension ref="B2:I37"/>
  <sheetViews>
    <sheetView zoomScale="85" zoomScaleNormal="85" workbookViewId="0">
      <selection activeCell="I15" sqref="I15"/>
    </sheetView>
  </sheetViews>
  <sheetFormatPr baseColWidth="10" defaultColWidth="9.140625" defaultRowHeight="15" x14ac:dyDescent="0.25"/>
  <cols>
    <col min="3" max="3" width="11.85546875" bestFit="1" customWidth="1"/>
    <col min="4" max="7" width="12.7109375" bestFit="1" customWidth="1"/>
    <col min="10" max="10" width="11.85546875" bestFit="1" customWidth="1"/>
  </cols>
  <sheetData>
    <row r="2" spans="2:9" x14ac:dyDescent="0.25">
      <c r="B2" t="s">
        <v>4</v>
      </c>
    </row>
    <row r="3" spans="2:9" x14ac:dyDescent="0.25">
      <c r="B3" t="s">
        <v>5</v>
      </c>
    </row>
    <row r="4" spans="2:9" x14ac:dyDescent="0.25">
      <c r="B4" t="s">
        <v>6</v>
      </c>
    </row>
    <row r="5" spans="2:9" x14ac:dyDescent="0.25">
      <c r="B5" t="s">
        <v>7</v>
      </c>
    </row>
    <row r="6" spans="2:9" x14ac:dyDescent="0.25">
      <c r="B6" t="s">
        <v>8</v>
      </c>
    </row>
    <row r="7" spans="2:9" x14ac:dyDescent="0.25">
      <c r="B7" t="s">
        <v>9</v>
      </c>
    </row>
    <row r="8" spans="2:9" x14ac:dyDescent="0.25">
      <c r="H8" s="1" t="s">
        <v>0</v>
      </c>
    </row>
    <row r="9" spans="2:9" ht="18.75" thickBot="1" x14ac:dyDescent="0.3">
      <c r="B9" s="4" t="s">
        <v>21</v>
      </c>
      <c r="C9" s="4" t="s">
        <v>22</v>
      </c>
      <c r="D9" s="4" t="s">
        <v>20</v>
      </c>
      <c r="E9" s="4" t="s">
        <v>19</v>
      </c>
    </row>
    <row r="10" spans="2:9" ht="18.75" thickTop="1" x14ac:dyDescent="0.35">
      <c r="B10" s="2">
        <v>5</v>
      </c>
      <c r="C10" s="2">
        <v>53</v>
      </c>
      <c r="D10" s="9">
        <f>B10-$C$31</f>
        <v>-6.6111111111111107</v>
      </c>
      <c r="E10" s="9">
        <f>C10-$C$32</f>
        <v>-2.2222222222222214</v>
      </c>
      <c r="H10" t="s">
        <v>11</v>
      </c>
      <c r="I10" s="8">
        <f>SUMPRODUCT(D10:D27,E10:E27)/(C29-1)</f>
        <v>4.2679738562091503</v>
      </c>
    </row>
    <row r="11" spans="2:9" x14ac:dyDescent="0.25">
      <c r="B11" s="2">
        <v>21</v>
      </c>
      <c r="C11" s="2">
        <v>65</v>
      </c>
      <c r="D11" s="9">
        <f>B11-$C$31</f>
        <v>9.3888888888888893</v>
      </c>
      <c r="E11" s="9">
        <f>C11-$C$32</f>
        <v>9.7777777777777786</v>
      </c>
    </row>
    <row r="12" spans="2:9" x14ac:dyDescent="0.25">
      <c r="B12" s="2">
        <v>14</v>
      </c>
      <c r="C12" s="2">
        <v>48</v>
      </c>
      <c r="D12" s="9">
        <f>B12-$C$31</f>
        <v>2.3888888888888893</v>
      </c>
      <c r="E12" s="9">
        <f>C12-$C$32</f>
        <v>-7.2222222222222214</v>
      </c>
    </row>
    <row r="13" spans="2:9" x14ac:dyDescent="0.25">
      <c r="B13" s="2">
        <v>11</v>
      </c>
      <c r="C13" s="2">
        <v>66</v>
      </c>
      <c r="D13" s="9">
        <f>B13-$C$31</f>
        <v>-0.61111111111111072</v>
      </c>
      <c r="E13" s="9">
        <f>C13-$C$32</f>
        <v>10.777777777777779</v>
      </c>
      <c r="H13" s="1" t="s">
        <v>1</v>
      </c>
    </row>
    <row r="14" spans="2:9" x14ac:dyDescent="0.25">
      <c r="B14" s="2">
        <v>9</v>
      </c>
      <c r="C14" s="2">
        <v>46</v>
      </c>
      <c r="D14" s="9">
        <f>B14-$C$31</f>
        <v>-2.6111111111111107</v>
      </c>
      <c r="E14" s="9">
        <f>C14-$C$32</f>
        <v>-9.2222222222222214</v>
      </c>
    </row>
    <row r="15" spans="2:9" x14ac:dyDescent="0.25">
      <c r="B15" s="2">
        <v>4</v>
      </c>
      <c r="C15" s="2">
        <v>56</v>
      </c>
      <c r="D15" s="9">
        <f>B15-$C$31</f>
        <v>-7.6111111111111107</v>
      </c>
      <c r="E15" s="9">
        <f>C15-$C$32</f>
        <v>0.77777777777777857</v>
      </c>
      <c r="H15" t="s">
        <v>12</v>
      </c>
      <c r="I15" s="8">
        <f>I10/(C35*C37)</f>
        <v>0.1283692964611233</v>
      </c>
    </row>
    <row r="16" spans="2:9" x14ac:dyDescent="0.25">
      <c r="B16" s="2">
        <v>7</v>
      </c>
      <c r="C16" s="2">
        <v>53</v>
      </c>
      <c r="D16" s="9">
        <f>B16-$C$31</f>
        <v>-4.6111111111111107</v>
      </c>
      <c r="E16" s="9">
        <f>C16-$C$32</f>
        <v>-2.2222222222222214</v>
      </c>
    </row>
    <row r="17" spans="2:8" x14ac:dyDescent="0.25">
      <c r="B17" s="2">
        <v>21</v>
      </c>
      <c r="C17" s="2">
        <v>57</v>
      </c>
      <c r="D17" s="9">
        <f>B17-$C$31</f>
        <v>9.3888888888888893</v>
      </c>
      <c r="E17" s="9">
        <f>C17-$C$32</f>
        <v>1.7777777777777786</v>
      </c>
      <c r="H17" s="1" t="s">
        <v>2</v>
      </c>
    </row>
    <row r="18" spans="2:8" x14ac:dyDescent="0.25">
      <c r="B18" s="2">
        <v>17</v>
      </c>
      <c r="C18" s="2">
        <v>49</v>
      </c>
      <c r="D18" s="9">
        <f>B18-$C$31</f>
        <v>5.3888888888888893</v>
      </c>
      <c r="E18" s="9">
        <f>C18-$C$32</f>
        <v>-6.2222222222222214</v>
      </c>
      <c r="H18" s="1" t="s">
        <v>3</v>
      </c>
    </row>
    <row r="19" spans="2:8" x14ac:dyDescent="0.25">
      <c r="B19" s="2">
        <v>14</v>
      </c>
      <c r="C19" s="2">
        <v>66</v>
      </c>
      <c r="D19" s="9">
        <f>B19-$C$31</f>
        <v>2.3888888888888893</v>
      </c>
      <c r="E19" s="9">
        <f>C19-$C$32</f>
        <v>10.777777777777779</v>
      </c>
    </row>
    <row r="20" spans="2:8" x14ac:dyDescent="0.25">
      <c r="B20" s="2">
        <v>9</v>
      </c>
      <c r="C20" s="2">
        <v>54</v>
      </c>
      <c r="D20" s="9">
        <f>B20-$C$31</f>
        <v>-2.6111111111111107</v>
      </c>
      <c r="E20" s="9">
        <f>C20-$C$32</f>
        <v>-1.2222222222222214</v>
      </c>
    </row>
    <row r="21" spans="2:8" x14ac:dyDescent="0.25">
      <c r="B21" s="2">
        <v>7</v>
      </c>
      <c r="C21" s="2">
        <v>56</v>
      </c>
      <c r="D21" s="9">
        <f>B21-$C$31</f>
        <v>-4.6111111111111107</v>
      </c>
      <c r="E21" s="9">
        <f>C21-$C$32</f>
        <v>0.77777777777777857</v>
      </c>
    </row>
    <row r="22" spans="2:8" x14ac:dyDescent="0.25">
      <c r="B22" s="2">
        <v>9</v>
      </c>
      <c r="C22" s="2">
        <v>53</v>
      </c>
      <c r="D22" s="9">
        <f>B22-$C$31</f>
        <v>-2.6111111111111107</v>
      </c>
      <c r="E22" s="9">
        <f>C22-$C$32</f>
        <v>-2.2222222222222214</v>
      </c>
    </row>
    <row r="23" spans="2:8" x14ac:dyDescent="0.25">
      <c r="B23" s="2">
        <v>21</v>
      </c>
      <c r="C23" s="2">
        <v>52</v>
      </c>
      <c r="D23" s="9">
        <f>B23-$C$31</f>
        <v>9.3888888888888893</v>
      </c>
      <c r="E23" s="9">
        <f>C23-$C$32</f>
        <v>-3.2222222222222214</v>
      </c>
    </row>
    <row r="24" spans="2:8" x14ac:dyDescent="0.25">
      <c r="B24" s="2">
        <v>13</v>
      </c>
      <c r="C24" s="2">
        <v>49</v>
      </c>
      <c r="D24" s="9">
        <f>B24-$C$31</f>
        <v>1.3888888888888893</v>
      </c>
      <c r="E24" s="9">
        <f>C24-$C$32</f>
        <v>-6.2222222222222214</v>
      </c>
    </row>
    <row r="25" spans="2:8" x14ac:dyDescent="0.25">
      <c r="B25" s="2">
        <v>14</v>
      </c>
      <c r="C25" s="2">
        <v>56</v>
      </c>
      <c r="D25" s="9">
        <f>B25-$C$31</f>
        <v>2.3888888888888893</v>
      </c>
      <c r="E25" s="9">
        <f>C25-$C$32</f>
        <v>0.77777777777777857</v>
      </c>
    </row>
    <row r="26" spans="2:8" x14ac:dyDescent="0.25">
      <c r="B26" s="2">
        <v>9</v>
      </c>
      <c r="C26" s="2">
        <v>59</v>
      </c>
      <c r="D26" s="9">
        <f>B26-$C$31</f>
        <v>-2.6111111111111107</v>
      </c>
      <c r="E26" s="9">
        <f>C26-$C$32</f>
        <v>3.7777777777777786</v>
      </c>
    </row>
    <row r="27" spans="2:8" ht="15.75" thickBot="1" x14ac:dyDescent="0.3">
      <c r="B27" s="3">
        <v>4</v>
      </c>
      <c r="C27" s="3">
        <v>56</v>
      </c>
      <c r="D27" s="10">
        <f>B27-$C$31</f>
        <v>-7.6111111111111107</v>
      </c>
      <c r="E27" s="10">
        <f>C27-$C$32</f>
        <v>0.77777777777777857</v>
      </c>
    </row>
    <row r="28" spans="2:8" ht="15.75" thickTop="1" x14ac:dyDescent="0.25"/>
    <row r="29" spans="2:8" x14ac:dyDescent="0.25">
      <c r="B29" t="s">
        <v>10</v>
      </c>
      <c r="C29">
        <f>COUNT(B10:B27)</f>
        <v>18</v>
      </c>
    </row>
    <row r="31" spans="2:8" x14ac:dyDescent="0.25">
      <c r="B31" s="6" t="s">
        <v>17</v>
      </c>
      <c r="C31" s="7">
        <f>SUM(B10:B27)/C29</f>
        <v>11.611111111111111</v>
      </c>
    </row>
    <row r="32" spans="2:8" x14ac:dyDescent="0.25">
      <c r="B32" s="6" t="s">
        <v>18</v>
      </c>
      <c r="C32" s="7">
        <f>SUM(C10:C27)/C29</f>
        <v>55.222222222222221</v>
      </c>
    </row>
    <row r="33" spans="2:8" x14ac:dyDescent="0.25">
      <c r="C33" s="7"/>
    </row>
    <row r="34" spans="2:8" ht="18.75" x14ac:dyDescent="0.35">
      <c r="B34" t="s">
        <v>13</v>
      </c>
      <c r="C34" s="7">
        <f>SUMSQ(D10:D27)/(C29-1)</f>
        <v>31.898692810457518</v>
      </c>
    </row>
    <row r="35" spans="2:8" ht="18" x14ac:dyDescent="0.35">
      <c r="B35" t="s">
        <v>14</v>
      </c>
      <c r="C35" s="7">
        <f>SQRT(C34)</f>
        <v>5.6478927761119468</v>
      </c>
    </row>
    <row r="36" spans="2:8" ht="18.75" x14ac:dyDescent="0.35">
      <c r="B36" t="s">
        <v>16</v>
      </c>
      <c r="C36" s="7">
        <f>SUMSQ(E10:E27)/(C29-1)</f>
        <v>34.653594771241835</v>
      </c>
      <c r="H36" t="s">
        <v>23</v>
      </c>
    </row>
    <row r="37" spans="2:8" ht="18" x14ac:dyDescent="0.35">
      <c r="B37" t="s">
        <v>15</v>
      </c>
      <c r="C37" s="7">
        <f>SQRT(C36)</f>
        <v>5.8867303973633645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workbookViewId="0">
      <selection activeCell="J14" sqref="J14"/>
    </sheetView>
  </sheetViews>
  <sheetFormatPr baseColWidth="10" defaultColWidth="9.140625" defaultRowHeight="15" x14ac:dyDescent="0.25"/>
  <cols>
    <col min="3" max="3" width="11.85546875" bestFit="1" customWidth="1"/>
    <col min="4" max="7" width="12.7109375" bestFit="1" customWidth="1"/>
    <col min="10" max="10" width="11.85546875" bestFit="1" customWidth="1"/>
  </cols>
  <sheetData>
    <row r="2" spans="2:10" x14ac:dyDescent="0.25">
      <c r="B2" t="s">
        <v>24</v>
      </c>
    </row>
    <row r="3" spans="2:10" x14ac:dyDescent="0.25">
      <c r="B3" t="s">
        <v>25</v>
      </c>
    </row>
    <row r="4" spans="2:10" x14ac:dyDescent="0.25">
      <c r="B4" t="s">
        <v>26</v>
      </c>
    </row>
    <row r="5" spans="2:10" x14ac:dyDescent="0.25">
      <c r="B5" t="s">
        <v>27</v>
      </c>
    </row>
    <row r="6" spans="2:10" x14ac:dyDescent="0.25">
      <c r="B6" t="s">
        <v>28</v>
      </c>
    </row>
    <row r="7" spans="2:10" ht="15.75" thickBot="1" x14ac:dyDescent="0.3">
      <c r="B7" s="5"/>
      <c r="C7" s="5"/>
      <c r="D7" s="5"/>
      <c r="E7" s="5"/>
      <c r="I7" s="1" t="s">
        <v>31</v>
      </c>
    </row>
    <row r="8" spans="2:10" ht="19.5" thickTop="1" thickBot="1" x14ac:dyDescent="0.3">
      <c r="B8" s="4" t="s">
        <v>21</v>
      </c>
      <c r="C8" s="4" t="s">
        <v>22</v>
      </c>
      <c r="D8" s="4" t="s">
        <v>20</v>
      </c>
      <c r="E8" s="4" t="s">
        <v>19</v>
      </c>
    </row>
    <row r="9" spans="2:10" ht="18.75" thickTop="1" x14ac:dyDescent="0.35">
      <c r="B9" s="2">
        <v>10</v>
      </c>
      <c r="C9" s="2">
        <v>100</v>
      </c>
      <c r="D9" s="2">
        <f>B9-$C$17</f>
        <v>-1.5999999999999996</v>
      </c>
      <c r="E9" s="2">
        <f>C9-$C$18</f>
        <v>-30</v>
      </c>
      <c r="I9" t="s">
        <v>11</v>
      </c>
      <c r="J9" s="8">
        <f>SUMPRODUCT(D9:D13,E9:E13)/(C15-1)</f>
        <v>140</v>
      </c>
    </row>
    <row r="10" spans="2:10" x14ac:dyDescent="0.25">
      <c r="B10" s="2">
        <v>15</v>
      </c>
      <c r="C10" s="2">
        <v>200</v>
      </c>
      <c r="D10" s="2">
        <f>B10-$C$17</f>
        <v>3.4000000000000004</v>
      </c>
      <c r="E10" s="2">
        <f>C10-$C$18</f>
        <v>70</v>
      </c>
    </row>
    <row r="11" spans="2:10" x14ac:dyDescent="0.25">
      <c r="B11" s="2">
        <v>7</v>
      </c>
      <c r="C11" s="2">
        <v>80</v>
      </c>
      <c r="D11" s="2">
        <f>B11-$C$17</f>
        <v>-4.5999999999999996</v>
      </c>
      <c r="E11" s="2">
        <f>C11-$C$18</f>
        <v>-50</v>
      </c>
    </row>
    <row r="12" spans="2:10" x14ac:dyDescent="0.25">
      <c r="B12" s="2">
        <v>12</v>
      </c>
      <c r="C12" s="2">
        <v>120</v>
      </c>
      <c r="D12" s="2">
        <f>B12-$C$17</f>
        <v>0.40000000000000036</v>
      </c>
      <c r="E12" s="2">
        <f>C12-$C$18</f>
        <v>-10</v>
      </c>
      <c r="I12" s="1" t="s">
        <v>30</v>
      </c>
    </row>
    <row r="13" spans="2:10" ht="15.75" thickBot="1" x14ac:dyDescent="0.3">
      <c r="B13" s="3">
        <v>14</v>
      </c>
      <c r="C13" s="3">
        <v>150</v>
      </c>
      <c r="D13" s="3">
        <f>B13-$C$17</f>
        <v>2.4000000000000004</v>
      </c>
      <c r="E13" s="3">
        <f>C13-$C$18</f>
        <v>20</v>
      </c>
    </row>
    <row r="14" spans="2:10" ht="15.75" thickTop="1" x14ac:dyDescent="0.25">
      <c r="B14" s="2"/>
      <c r="C14" s="2"/>
      <c r="D14" s="2"/>
      <c r="E14" s="2"/>
      <c r="I14" t="s">
        <v>12</v>
      </c>
      <c r="J14" s="8">
        <f>J9/(C21*C23)</f>
        <v>0.93003240934712084</v>
      </c>
    </row>
    <row r="15" spans="2:10" x14ac:dyDescent="0.25">
      <c r="B15" t="s">
        <v>10</v>
      </c>
      <c r="C15">
        <f>COUNT(B9:B13)</f>
        <v>5</v>
      </c>
      <c r="D15" s="2"/>
      <c r="E15" s="2"/>
    </row>
    <row r="16" spans="2:10" x14ac:dyDescent="0.25">
      <c r="D16" s="2"/>
      <c r="E16" s="2"/>
      <c r="I16" s="1" t="s">
        <v>29</v>
      </c>
    </row>
    <row r="17" spans="2:9" x14ac:dyDescent="0.25">
      <c r="B17" s="6" t="s">
        <v>17</v>
      </c>
      <c r="C17" s="7">
        <f>SUM(B9:B13)/C15</f>
        <v>11.6</v>
      </c>
      <c r="D17" s="2"/>
      <c r="E17" s="2"/>
      <c r="I17" s="1"/>
    </row>
    <row r="18" spans="2:9" x14ac:dyDescent="0.25">
      <c r="B18" s="6" t="s">
        <v>18</v>
      </c>
      <c r="C18" s="7">
        <f>SUM(C9:C13)/C15</f>
        <v>130</v>
      </c>
      <c r="D18" s="2"/>
      <c r="E18" s="2"/>
    </row>
    <row r="19" spans="2:9" x14ac:dyDescent="0.25">
      <c r="C19" s="7"/>
      <c r="D19" s="2"/>
      <c r="E19" s="2"/>
    </row>
    <row r="20" spans="2:9" ht="18.75" x14ac:dyDescent="0.35">
      <c r="B20" t="s">
        <v>13</v>
      </c>
      <c r="C20" s="7">
        <f>SUMSQ(D9:D13)/(C15-1)</f>
        <v>10.3</v>
      </c>
      <c r="D20" s="2"/>
      <c r="E20" s="2"/>
    </row>
    <row r="21" spans="2:9" ht="18" x14ac:dyDescent="0.35">
      <c r="B21" t="s">
        <v>14</v>
      </c>
      <c r="C21" s="7">
        <f>SQRT(C20)</f>
        <v>3.2093613071762426</v>
      </c>
      <c r="D21" s="2"/>
      <c r="E21" s="2"/>
    </row>
    <row r="22" spans="2:9" ht="18.75" x14ac:dyDescent="0.35">
      <c r="B22" t="s">
        <v>16</v>
      </c>
      <c r="C22" s="7">
        <f>SUMSQ(E9:E13)/(C15-1)</f>
        <v>2200</v>
      </c>
      <c r="D22" s="2"/>
      <c r="E22" s="2"/>
    </row>
    <row r="23" spans="2:9" ht="18" x14ac:dyDescent="0.35">
      <c r="B23" t="s">
        <v>15</v>
      </c>
      <c r="C23" s="7">
        <f>SQRT(C22)</f>
        <v>46.904157598234299</v>
      </c>
      <c r="D23" s="2"/>
      <c r="E23" s="2"/>
    </row>
    <row r="24" spans="2:9" x14ac:dyDescent="0.25">
      <c r="B24" s="2"/>
      <c r="C24" s="2"/>
      <c r="D24" s="2"/>
      <c r="E24" s="2"/>
    </row>
    <row r="25" spans="2:9" x14ac:dyDescent="0.25">
      <c r="B25" s="2"/>
      <c r="C25" s="2"/>
      <c r="D25" s="2"/>
      <c r="E25" s="2"/>
    </row>
    <row r="26" spans="2:9" x14ac:dyDescent="0.25">
      <c r="B26" s="11"/>
      <c r="C26" s="11"/>
      <c r="D26" s="11"/>
      <c r="E26" s="11"/>
      <c r="F26" s="12"/>
    </row>
    <row r="27" spans="2:9" x14ac:dyDescent="0.25">
      <c r="B27" s="12"/>
      <c r="C27" s="12"/>
      <c r="D27" s="12"/>
      <c r="E27" s="12"/>
      <c r="F27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5E46-6593-4D4E-80CF-3C0D84BE5C78}">
  <dimension ref="B2:I34"/>
  <sheetViews>
    <sheetView tabSelected="1" zoomScale="85" zoomScaleNormal="85" workbookViewId="0">
      <selection activeCell="I15" sqref="I15"/>
    </sheetView>
  </sheetViews>
  <sheetFormatPr baseColWidth="10" defaultColWidth="9.140625" defaultRowHeight="15" x14ac:dyDescent="0.25"/>
  <cols>
    <col min="3" max="3" width="11.85546875" bestFit="1" customWidth="1"/>
    <col min="4" max="7" width="12.7109375" bestFit="1" customWidth="1"/>
    <col min="10" max="10" width="11.85546875" bestFit="1" customWidth="1"/>
  </cols>
  <sheetData>
    <row r="2" spans="2:9" x14ac:dyDescent="0.25">
      <c r="B2" t="s">
        <v>32</v>
      </c>
    </row>
    <row r="3" spans="2:9" x14ac:dyDescent="0.25">
      <c r="B3" t="s">
        <v>33</v>
      </c>
    </row>
    <row r="4" spans="2:9" x14ac:dyDescent="0.25">
      <c r="B4" t="s">
        <v>34</v>
      </c>
    </row>
    <row r="5" spans="2:9" x14ac:dyDescent="0.25">
      <c r="B5" t="s">
        <v>35</v>
      </c>
    </row>
    <row r="6" spans="2:9" x14ac:dyDescent="0.25">
      <c r="B6" s="12" t="s">
        <v>36</v>
      </c>
    </row>
    <row r="7" spans="2:9" ht="15.75" thickBot="1" x14ac:dyDescent="0.3">
      <c r="B7" s="5"/>
      <c r="C7" s="5"/>
      <c r="D7" s="5"/>
      <c r="E7" s="5"/>
    </row>
    <row r="8" spans="2:9" ht="19.5" thickTop="1" thickBot="1" x14ac:dyDescent="0.3">
      <c r="B8" s="4" t="s">
        <v>21</v>
      </c>
      <c r="C8" s="4" t="s">
        <v>22</v>
      </c>
      <c r="D8" s="4" t="s">
        <v>20</v>
      </c>
      <c r="E8" s="4" t="s">
        <v>19</v>
      </c>
      <c r="H8" s="1" t="s">
        <v>0</v>
      </c>
    </row>
    <row r="9" spans="2:9" ht="15.75" thickTop="1" x14ac:dyDescent="0.25">
      <c r="B9" s="2">
        <v>2</v>
      </c>
      <c r="C9" s="2">
        <v>5</v>
      </c>
      <c r="D9" s="9">
        <f>B9-$C$20</f>
        <v>-1.875</v>
      </c>
      <c r="E9" s="9">
        <f>C9-$C$21</f>
        <v>-5.75</v>
      </c>
    </row>
    <row r="10" spans="2:9" ht="18" x14ac:dyDescent="0.35">
      <c r="B10" s="2">
        <v>4</v>
      </c>
      <c r="C10" s="2">
        <v>10</v>
      </c>
      <c r="D10" s="9">
        <f>B10-$C$20</f>
        <v>0.125</v>
      </c>
      <c r="E10" s="9">
        <f>C10-$C$21</f>
        <v>-0.75</v>
      </c>
      <c r="H10" t="s">
        <v>11</v>
      </c>
      <c r="I10" s="8">
        <f>SUMPRODUCT(D9:D16,E9:E16)/(C18-1)</f>
        <v>9.9642857142857135</v>
      </c>
    </row>
    <row r="11" spans="2:9" x14ac:dyDescent="0.25">
      <c r="B11" s="2">
        <v>3</v>
      </c>
      <c r="C11" s="2">
        <v>8</v>
      </c>
      <c r="D11" s="9">
        <f>B11-$C$20</f>
        <v>-0.875</v>
      </c>
      <c r="E11" s="9">
        <f>C11-$C$21</f>
        <v>-2.75</v>
      </c>
    </row>
    <row r="12" spans="2:9" x14ac:dyDescent="0.25">
      <c r="B12" s="2">
        <v>6</v>
      </c>
      <c r="C12" s="2">
        <v>18</v>
      </c>
      <c r="D12" s="9">
        <f>B12-$C$20</f>
        <v>2.125</v>
      </c>
      <c r="E12" s="9">
        <f>C12-$C$21</f>
        <v>7.25</v>
      </c>
    </row>
    <row r="13" spans="2:9" x14ac:dyDescent="0.25">
      <c r="B13" s="2">
        <v>3</v>
      </c>
      <c r="C13" s="2">
        <v>6</v>
      </c>
      <c r="D13" s="9">
        <f>B13-$C$20</f>
        <v>-0.875</v>
      </c>
      <c r="E13" s="9">
        <f>C13-$C$21</f>
        <v>-4.75</v>
      </c>
      <c r="H13" s="1" t="s">
        <v>1</v>
      </c>
    </row>
    <row r="14" spans="2:9" x14ac:dyDescent="0.25">
      <c r="B14" s="2">
        <v>5</v>
      </c>
      <c r="C14" s="2">
        <v>15</v>
      </c>
      <c r="D14" s="9">
        <f>B14-$C$20</f>
        <v>1.125</v>
      </c>
      <c r="E14" s="9">
        <f>C14-$C$21</f>
        <v>4.25</v>
      </c>
    </row>
    <row r="15" spans="2:9" x14ac:dyDescent="0.25">
      <c r="B15" s="2">
        <v>6</v>
      </c>
      <c r="C15" s="2">
        <v>20</v>
      </c>
      <c r="D15" s="9">
        <f>B15-$C$20</f>
        <v>2.125</v>
      </c>
      <c r="E15" s="9">
        <f>C15-$C$21</f>
        <v>9.25</v>
      </c>
      <c r="H15" t="s">
        <v>12</v>
      </c>
      <c r="I15" s="8">
        <f>I10/(C24*C26)</f>
        <v>0.985299968910477</v>
      </c>
    </row>
    <row r="16" spans="2:9" ht="15.75" thickBot="1" x14ac:dyDescent="0.3">
      <c r="B16" s="3">
        <v>2</v>
      </c>
      <c r="C16" s="3">
        <v>4</v>
      </c>
      <c r="D16" s="10">
        <f>B16-$C$20</f>
        <v>-1.875</v>
      </c>
      <c r="E16" s="10">
        <f>C16-$C$21</f>
        <v>-6.75</v>
      </c>
      <c r="H16" s="1"/>
    </row>
    <row r="17" spans="2:5" ht="15.75" thickTop="1" x14ac:dyDescent="0.25">
      <c r="B17" s="2"/>
      <c r="C17" s="2"/>
      <c r="D17" s="9"/>
      <c r="E17" s="9"/>
    </row>
    <row r="18" spans="2:5" x14ac:dyDescent="0.25">
      <c r="B18" t="s">
        <v>10</v>
      </c>
      <c r="C18">
        <f>COUNT(B9:B16)</f>
        <v>8</v>
      </c>
      <c r="D18" s="9"/>
      <c r="E18" s="9"/>
    </row>
    <row r="19" spans="2:5" x14ac:dyDescent="0.25">
      <c r="D19" s="9"/>
      <c r="E19" s="9"/>
    </row>
    <row r="20" spans="2:5" x14ac:dyDescent="0.25">
      <c r="B20" s="6" t="s">
        <v>17</v>
      </c>
      <c r="C20" s="7">
        <f>SUM(B9:B16)/C18</f>
        <v>3.875</v>
      </c>
      <c r="D20" s="9"/>
      <c r="E20" s="9"/>
    </row>
    <row r="21" spans="2:5" x14ac:dyDescent="0.25">
      <c r="B21" s="6" t="s">
        <v>18</v>
      </c>
      <c r="C21" s="7">
        <f>SUM(C9:C16)/C18</f>
        <v>10.75</v>
      </c>
      <c r="D21" s="9"/>
      <c r="E21" s="9"/>
    </row>
    <row r="22" spans="2:5" x14ac:dyDescent="0.25">
      <c r="C22" s="7"/>
      <c r="D22" s="9"/>
      <c r="E22" s="9"/>
    </row>
    <row r="23" spans="2:5" ht="18.75" x14ac:dyDescent="0.35">
      <c r="B23" t="s">
        <v>13</v>
      </c>
      <c r="C23" s="7">
        <f>SUMSQ(D9:D16)/(C18-1)</f>
        <v>2.6964285714285716</v>
      </c>
      <c r="D23" s="9"/>
      <c r="E23" s="9"/>
    </row>
    <row r="24" spans="2:5" ht="18" x14ac:dyDescent="0.35">
      <c r="B24" t="s">
        <v>14</v>
      </c>
      <c r="C24" s="7">
        <f>SQRT(C23)</f>
        <v>1.6420805617960927</v>
      </c>
      <c r="D24" s="9"/>
      <c r="E24" s="9"/>
    </row>
    <row r="25" spans="2:5" ht="18.75" x14ac:dyDescent="0.35">
      <c r="B25" t="s">
        <v>16</v>
      </c>
      <c r="C25" s="7">
        <f>SUMSQ(E9:E16)/(C18-1)</f>
        <v>37.928571428571431</v>
      </c>
      <c r="D25" s="9"/>
      <c r="E25" s="9"/>
    </row>
    <row r="26" spans="2:5" ht="18" x14ac:dyDescent="0.35">
      <c r="B26" t="s">
        <v>15</v>
      </c>
      <c r="C26" s="7">
        <f>SQRT(C25)</f>
        <v>6.1586176556571059</v>
      </c>
      <c r="D26" s="13"/>
      <c r="E26" s="13"/>
    </row>
    <row r="34" spans="8:8" x14ac:dyDescent="0.25">
      <c r="H3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Mudarra Luján</dc:creator>
  <cp:lastModifiedBy>Jesus Mudarra Lujan</cp:lastModifiedBy>
  <dcterms:created xsi:type="dcterms:W3CDTF">2015-06-05T18:19:34Z</dcterms:created>
  <dcterms:modified xsi:type="dcterms:W3CDTF">2023-10-01T15:34:32Z</dcterms:modified>
</cp:coreProperties>
</file>