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 activeTab="4"/>
  </bookViews>
  <sheets>
    <sheet name="ARZO1" sheetId="1" r:id="rId1"/>
    <sheet name="BECH1" sheetId="3" r:id="rId2"/>
    <sheet name="BOLZ1" sheetId="4" r:id="rId3"/>
    <sheet name="BELG1" sheetId="5" r:id="rId4"/>
    <sheet name="ISLA1" sheetId="11" r:id="rId5"/>
    <sheet name="RESI1" sheetId="6" r:id="rId6"/>
    <sheet name="RESI2" sheetId="7" r:id="rId7"/>
    <sheet name="RESI3" sheetId="8" r:id="rId8"/>
    <sheet name="RESI4" sheetId="9" r:id="rId9"/>
    <sheet name="RESI5" sheetId="10" r:id="rId10"/>
    <sheet name="CORN1" sheetId="12" r:id="rId11"/>
    <sheet name="FELL1" sheetId="13" r:id="rId12"/>
  </sheets>
  <calcPr calcId="125725"/>
</workbook>
</file>

<file path=xl/calcChain.xml><?xml version="1.0" encoding="utf-8"?>
<calcChain xmlns="http://schemas.openxmlformats.org/spreadsheetml/2006/main">
  <c r="B3" i="11"/>
  <c r="B3" i="5"/>
  <c r="D12" i="13"/>
  <c r="E12"/>
  <c r="D13"/>
  <c r="E13"/>
  <c r="D14"/>
  <c r="E14"/>
  <c r="D4"/>
  <c r="D5"/>
  <c r="D6"/>
  <c r="D7"/>
  <c r="D8"/>
  <c r="D9"/>
  <c r="D10"/>
  <c r="D11"/>
  <c r="E4"/>
  <c r="D5" i="12"/>
  <c r="D6"/>
  <c r="D7"/>
  <c r="D8"/>
  <c r="D9"/>
  <c r="D10"/>
  <c r="D11"/>
  <c r="D4"/>
  <c r="M9" i="11"/>
  <c r="N9" s="1"/>
  <c r="M10"/>
  <c r="N10" s="1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"/>
  <c r="N8" s="1"/>
  <c r="N7"/>
  <c r="E9" i="10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M9"/>
  <c r="M10"/>
  <c r="M11"/>
  <c r="M12"/>
  <c r="M13"/>
  <c r="M14"/>
  <c r="M15"/>
  <c r="M16"/>
  <c r="M17"/>
  <c r="M18"/>
  <c r="M19"/>
  <c r="M8"/>
  <c r="N8" s="1"/>
  <c r="N9" s="1"/>
  <c r="N7"/>
  <c r="E8"/>
  <c r="F8" s="1"/>
  <c r="F7"/>
  <c r="B3" i="9"/>
  <c r="G8"/>
  <c r="G9"/>
  <c r="G10"/>
  <c r="G11"/>
  <c r="G12"/>
  <c r="G13"/>
  <c r="G14"/>
  <c r="G15"/>
  <c r="G16"/>
  <c r="G17"/>
  <c r="G18"/>
  <c r="G19"/>
  <c r="G20"/>
  <c r="G21"/>
  <c r="G22"/>
  <c r="G23"/>
  <c r="G24"/>
  <c r="G7"/>
  <c r="E9"/>
  <c r="F9" s="1"/>
  <c r="E10"/>
  <c r="E11"/>
  <c r="E12"/>
  <c r="E13"/>
  <c r="E14"/>
  <c r="E15"/>
  <c r="E16"/>
  <c r="E17"/>
  <c r="E18"/>
  <c r="E19"/>
  <c r="E20"/>
  <c r="E21"/>
  <c r="E22"/>
  <c r="E23"/>
  <c r="E24"/>
  <c r="E8"/>
  <c r="F8" s="1"/>
  <c r="F7"/>
  <c r="N9"/>
  <c r="N10"/>
  <c r="N11"/>
  <c r="N12"/>
  <c r="N13"/>
  <c r="N14"/>
  <c r="N15"/>
  <c r="N16"/>
  <c r="N17"/>
  <c r="N18"/>
  <c r="N19"/>
  <c r="N20"/>
  <c r="N21"/>
  <c r="N8"/>
  <c r="O8" s="1"/>
  <c r="O7"/>
  <c r="B3" i="3"/>
  <c r="B3" i="4"/>
  <c r="B3" i="6"/>
  <c r="B3" i="7"/>
  <c r="B3" i="8"/>
  <c r="B3" i="1"/>
  <c r="P8" i="4"/>
  <c r="P9"/>
  <c r="P10"/>
  <c r="P11"/>
  <c r="P12"/>
  <c r="P13"/>
  <c r="P14"/>
  <c r="P15"/>
  <c r="P16"/>
  <c r="P17"/>
  <c r="P18"/>
  <c r="P19"/>
  <c r="P20"/>
  <c r="P21"/>
  <c r="P22"/>
  <c r="P7"/>
  <c r="O8" i="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7"/>
  <c r="O8" i="7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7"/>
  <c r="O8" i="6"/>
  <c r="O9"/>
  <c r="O10"/>
  <c r="O11"/>
  <c r="O12"/>
  <c r="O13"/>
  <c r="O14"/>
  <c r="O15"/>
  <c r="O16"/>
  <c r="O17"/>
  <c r="O7"/>
  <c r="G8" i="4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7"/>
  <c r="E9" i="1"/>
  <c r="E10"/>
  <c r="E11"/>
  <c r="E12"/>
  <c r="E13"/>
  <c r="E14"/>
  <c r="E15"/>
  <c r="E16"/>
  <c r="E17"/>
  <c r="E18"/>
  <c r="E19"/>
  <c r="E20"/>
  <c r="E8"/>
  <c r="F7"/>
  <c r="M9"/>
  <c r="M10"/>
  <c r="M11"/>
  <c r="M12"/>
  <c r="M13"/>
  <c r="M14"/>
  <c r="M15"/>
  <c r="M16"/>
  <c r="M17"/>
  <c r="M18"/>
  <c r="M8"/>
  <c r="N8" s="1"/>
  <c r="N7"/>
  <c r="M9" i="3"/>
  <c r="N9"/>
  <c r="M10"/>
  <c r="N10"/>
  <c r="M11"/>
  <c r="N11"/>
  <c r="M12"/>
  <c r="N12"/>
  <c r="M13"/>
  <c r="N13" s="1"/>
  <c r="N14" s="1"/>
  <c r="N15" s="1"/>
  <c r="M14"/>
  <c r="M15"/>
  <c r="M16"/>
  <c r="N16" s="1"/>
  <c r="M17"/>
  <c r="M18"/>
  <c r="M19"/>
  <c r="M20"/>
  <c r="M21"/>
  <c r="M8"/>
  <c r="N8" s="1"/>
  <c r="N7"/>
  <c r="N9" i="4"/>
  <c r="N10"/>
  <c r="N11"/>
  <c r="N12"/>
  <c r="N13"/>
  <c r="N14"/>
  <c r="N15"/>
  <c r="N16"/>
  <c r="N17"/>
  <c r="N18"/>
  <c r="N19"/>
  <c r="N20"/>
  <c r="N21"/>
  <c r="N22"/>
  <c r="N8"/>
  <c r="O7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8"/>
  <c r="F7"/>
  <c r="M9" i="5"/>
  <c r="M10"/>
  <c r="M11"/>
  <c r="M12"/>
  <c r="M13"/>
  <c r="M14"/>
  <c r="M15"/>
  <c r="M16"/>
  <c r="M17"/>
  <c r="M18"/>
  <c r="M19"/>
  <c r="M20"/>
  <c r="M21"/>
  <c r="M22"/>
  <c r="M8"/>
  <c r="N7"/>
  <c r="M9" i="8"/>
  <c r="N9"/>
  <c r="M10"/>
  <c r="N10"/>
  <c r="M11"/>
  <c r="N11"/>
  <c r="M12"/>
  <c r="N12"/>
  <c r="M13"/>
  <c r="N13" s="1"/>
  <c r="N14" s="1"/>
  <c r="M14"/>
  <c r="M15"/>
  <c r="N15" s="1"/>
  <c r="M16"/>
  <c r="N16" s="1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8"/>
  <c r="N8" s="1"/>
  <c r="N7"/>
  <c r="M9" i="7"/>
  <c r="N9"/>
  <c r="M10"/>
  <c r="N10"/>
  <c r="M11"/>
  <c r="N11" s="1"/>
  <c r="M12"/>
  <c r="N12" s="1"/>
  <c r="M13"/>
  <c r="M14"/>
  <c r="M15"/>
  <c r="M16"/>
  <c r="M17"/>
  <c r="M18"/>
  <c r="M19"/>
  <c r="M20"/>
  <c r="M21"/>
  <c r="M22"/>
  <c r="M23"/>
  <c r="M24"/>
  <c r="M25"/>
  <c r="M26"/>
  <c r="M27"/>
  <c r="M28"/>
  <c r="M8"/>
  <c r="N8" s="1"/>
  <c r="N7"/>
  <c r="M9" i="6"/>
  <c r="N9"/>
  <c r="M10"/>
  <c r="N10"/>
  <c r="M11"/>
  <c r="N11" s="1"/>
  <c r="N12" s="1"/>
  <c r="N13" s="1"/>
  <c r="M12"/>
  <c r="M13"/>
  <c r="M14"/>
  <c r="N14" s="1"/>
  <c r="M15"/>
  <c r="M16"/>
  <c r="M17"/>
  <c r="M8"/>
  <c r="N8" s="1"/>
  <c r="N7"/>
  <c r="E9"/>
  <c r="F9" s="1"/>
  <c r="F10" s="1"/>
  <c r="F11" s="1"/>
  <c r="E10"/>
  <c r="E11"/>
  <c r="E12"/>
  <c r="F12" s="1"/>
  <c r="E13"/>
  <c r="E14"/>
  <c r="E15"/>
  <c r="E8"/>
  <c r="F8" s="1"/>
  <c r="F7"/>
  <c r="E9" i="7"/>
  <c r="F9"/>
  <c r="E10"/>
  <c r="F10" s="1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8"/>
  <c r="F8" s="1"/>
  <c r="F7"/>
  <c r="F7" i="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8"/>
  <c r="F8" s="1"/>
  <c r="E5" i="13" l="1"/>
  <c r="E6" s="1"/>
  <c r="E7" s="1"/>
  <c r="E8" s="1"/>
  <c r="E9" s="1"/>
  <c r="E10" s="1"/>
  <c r="E11" s="1"/>
  <c r="E4" i="12"/>
  <c r="E5" s="1"/>
  <c r="E6" s="1"/>
  <c r="E7" s="1"/>
  <c r="E8" s="1"/>
  <c r="E9" s="1"/>
  <c r="E10" s="1"/>
  <c r="E11" s="1"/>
  <c r="N11" i="11"/>
  <c r="N12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10" i="10"/>
  <c r="N11"/>
  <c r="N12"/>
  <c r="N13" s="1"/>
  <c r="N14" s="1"/>
  <c r="N15" s="1"/>
  <c r="N16" s="1"/>
  <c r="N17" s="1"/>
  <c r="N18" s="1"/>
  <c r="N19" s="1"/>
  <c r="B3" s="1"/>
  <c r="F9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10" i="9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O9"/>
  <c r="O10"/>
  <c r="O11"/>
  <c r="O12"/>
  <c r="O13" s="1"/>
  <c r="O14" s="1"/>
  <c r="O15" s="1"/>
  <c r="O16" s="1"/>
  <c r="O17" s="1"/>
  <c r="O18" s="1"/>
  <c r="O19" s="1"/>
  <c r="O20" s="1"/>
  <c r="O21" s="1"/>
  <c r="F8" i="1"/>
  <c r="N9"/>
  <c r="N10"/>
  <c r="N11" s="1"/>
  <c r="N12" s="1"/>
  <c r="N13" s="1"/>
  <c r="N14" s="1"/>
  <c r="N15" s="1"/>
  <c r="N16" s="1"/>
  <c r="N17" s="1"/>
  <c r="N18" s="1"/>
  <c r="N18" i="3"/>
  <c r="N19"/>
  <c r="N20" s="1"/>
  <c r="N21" s="1"/>
  <c r="N17"/>
  <c r="N8" i="5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17" i="8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13" i="7"/>
  <c r="N14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15" i="6"/>
  <c r="N16" s="1"/>
  <c r="N17" s="1"/>
  <c r="F13"/>
  <c r="F14" s="1"/>
  <c r="F15" s="1"/>
  <c r="F11" i="7"/>
  <c r="F12" s="1"/>
  <c r="F13" s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9" i="8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O8" i="4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F9" i="1" l="1"/>
  <c r="F10" s="1"/>
  <c r="F11" s="1"/>
  <c r="F12" s="1"/>
  <c r="F13" s="1"/>
  <c r="F14" s="1"/>
  <c r="F15" s="1"/>
  <c r="F16" s="1"/>
  <c r="F17" s="1"/>
  <c r="F18" s="1"/>
  <c r="F19" s="1"/>
  <c r="F20" s="1"/>
  <c r="F9" i="4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8"/>
</calcChain>
</file>

<file path=xl/sharedStrings.xml><?xml version="1.0" encoding="utf-8"?>
<sst xmlns="http://schemas.openxmlformats.org/spreadsheetml/2006/main" count="992" uniqueCount="228">
  <si>
    <t>Site</t>
  </si>
  <si>
    <t>ARZO1</t>
  </si>
  <si>
    <t>(Also works for ARZO2)</t>
  </si>
  <si>
    <t>Date</t>
  </si>
  <si>
    <t>WS1</t>
  </si>
  <si>
    <t>MEAS</t>
  </si>
  <si>
    <t>WS2</t>
  </si>
  <si>
    <t>WS3</t>
  </si>
  <si>
    <t>WS4</t>
  </si>
  <si>
    <t>WS5</t>
  </si>
  <si>
    <t>WS6</t>
  </si>
  <si>
    <t>WS7</t>
  </si>
  <si>
    <t>WS8</t>
  </si>
  <si>
    <t>WS9</t>
  </si>
  <si>
    <t>WS10</t>
  </si>
  <si>
    <t>WS11</t>
  </si>
  <si>
    <t>WS12</t>
  </si>
  <si>
    <t>TH1</t>
  </si>
  <si>
    <t>TH2</t>
  </si>
  <si>
    <t>TH3</t>
  </si>
  <si>
    <t>TH4</t>
  </si>
  <si>
    <t>TH5</t>
  </si>
  <si>
    <t>TH6</t>
  </si>
  <si>
    <t>TH7</t>
  </si>
  <si>
    <t>TH8</t>
  </si>
  <si>
    <t>TH9</t>
  </si>
  <si>
    <t>TH10</t>
  </si>
  <si>
    <t>TH11</t>
  </si>
  <si>
    <t>TH12</t>
  </si>
  <si>
    <t>TH13</t>
  </si>
  <si>
    <t>TH14</t>
  </si>
  <si>
    <t>WS15</t>
  </si>
  <si>
    <t>WS14</t>
  </si>
  <si>
    <t>WS13</t>
  </si>
  <si>
    <t>BECH1</t>
  </si>
  <si>
    <t>BELG1</t>
  </si>
  <si>
    <t>0S1</t>
  </si>
  <si>
    <t>0S2</t>
  </si>
  <si>
    <t>0S3</t>
  </si>
  <si>
    <t>0S4</t>
  </si>
  <si>
    <t>0S5</t>
  </si>
  <si>
    <t>0S6</t>
  </si>
  <si>
    <t>0S7</t>
  </si>
  <si>
    <t>0S8</t>
  </si>
  <si>
    <t>0S9</t>
  </si>
  <si>
    <t>0S10</t>
  </si>
  <si>
    <t>0S11</t>
  </si>
  <si>
    <t>0S12</t>
  </si>
  <si>
    <t>0S13</t>
  </si>
  <si>
    <t>0S14</t>
  </si>
  <si>
    <t>0S15</t>
  </si>
  <si>
    <t>0S16</t>
  </si>
  <si>
    <t>0S17</t>
  </si>
  <si>
    <t>0S18</t>
  </si>
  <si>
    <t>0S19</t>
  </si>
  <si>
    <t>0S20</t>
  </si>
  <si>
    <t>0S21</t>
  </si>
  <si>
    <t>WS01</t>
  </si>
  <si>
    <t>WS02</t>
  </si>
  <si>
    <t>WS03</t>
  </si>
  <si>
    <t>WS04</t>
  </si>
  <si>
    <t>WS05</t>
  </si>
  <si>
    <t>WS06</t>
  </si>
  <si>
    <t>WS07</t>
  </si>
  <si>
    <t>WS08</t>
  </si>
  <si>
    <t>WS09</t>
  </si>
  <si>
    <t>WS16</t>
  </si>
  <si>
    <t>BOLZ1</t>
  </si>
  <si>
    <t>WS001</t>
  </si>
  <si>
    <t>WS002</t>
  </si>
  <si>
    <t>WS003</t>
  </si>
  <si>
    <t>WS004</t>
  </si>
  <si>
    <t>WS005</t>
  </si>
  <si>
    <t>WS006</t>
  </si>
  <si>
    <t>WS007</t>
  </si>
  <si>
    <t>WS008</t>
  </si>
  <si>
    <t>WS009</t>
  </si>
  <si>
    <t>WS010</t>
  </si>
  <si>
    <t>WS011</t>
  </si>
  <si>
    <t>WS012</t>
  </si>
  <si>
    <t>WS013</t>
  </si>
  <si>
    <t>WS014</t>
  </si>
  <si>
    <t>WS015</t>
  </si>
  <si>
    <t>WS016</t>
  </si>
  <si>
    <t>TH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</si>
  <si>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</si>
  <si>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</si>
  <si>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</si>
  <si>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</si>
  <si>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</si>
  <si>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</si>
  <si>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</si>
  <si>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</si>
  <si>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</si>
  <si>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</si>
  <si>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</si>
  <si>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</si>
  <si>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</si>
  <si>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</si>
  <si>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</si>
  <si>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WS17</t>
  </si>
  <si>
    <t>WS18</t>
  </si>
  <si>
    <t>WS19</t>
  </si>
  <si>
    <t>WS20</t>
  </si>
  <si>
    <t>WS21</t>
  </si>
  <si>
    <t>WS22</t>
  </si>
  <si>
    <t>AVGE</t>
  </si>
  <si>
    <t>TH30</t>
  </si>
  <si>
    <t>TH31</t>
  </si>
  <si>
    <t>TH32</t>
  </si>
  <si>
    <t>TH33</t>
  </si>
  <si>
    <t>TH34</t>
  </si>
  <si>
    <t>TH35</t>
  </si>
  <si>
    <t>TH36</t>
  </si>
  <si>
    <t>TH37</t>
  </si>
  <si>
    <t>TH38</t>
  </si>
  <si>
    <t>TH39</t>
  </si>
  <si>
    <t>TH40</t>
  </si>
  <si>
    <t>TH41</t>
  </si>
  <si>
    <t>TH42</t>
  </si>
  <si>
    <t>TH43</t>
  </si>
  <si>
    <t>WS24</t>
  </si>
  <si>
    <t>WS25</t>
  </si>
  <si>
    <t>WS26</t>
  </si>
  <si>
    <t>WS27</t>
  </si>
  <si>
    <t>WS28</t>
  </si>
  <si>
    <t>WS29</t>
  </si>
  <si>
    <t>WS30</t>
  </si>
  <si>
    <t>WS31</t>
  </si>
  <si>
    <t>WS32</t>
  </si>
  <si>
    <t>RESI3</t>
  </si>
  <si>
    <t>RESI2</t>
  </si>
  <si>
    <t>RESI1</t>
  </si>
  <si>
    <t>(Rest of surveying for this site done on 7-7-10)</t>
  </si>
  <si>
    <t>Point</t>
  </si>
  <si>
    <t>Class</t>
  </si>
  <si>
    <t>x</t>
  </si>
  <si>
    <t>y</t>
  </si>
  <si>
    <t>dFinal</t>
  </si>
  <si>
    <t>z</t>
  </si>
  <si>
    <t>dFromPreviousPoint</t>
  </si>
  <si>
    <t>dCumulative</t>
  </si>
  <si>
    <t>Thalweg</t>
  </si>
  <si>
    <t>Water Surface</t>
  </si>
  <si>
    <t>Sinuosity</t>
  </si>
  <si>
    <t>RESI5</t>
  </si>
  <si>
    <t>RESI4</t>
  </si>
  <si>
    <t>6.WS1</t>
  </si>
  <si>
    <t>6.WS2</t>
  </si>
  <si>
    <t>6.WS3</t>
  </si>
  <si>
    <t>6.WS4</t>
  </si>
  <si>
    <t>6.WS5</t>
  </si>
  <si>
    <t>6.WS6</t>
  </si>
  <si>
    <t>6.WS7</t>
  </si>
  <si>
    <t>6.WS8</t>
  </si>
  <si>
    <t>6.WS9</t>
  </si>
  <si>
    <t>6.WS10</t>
  </si>
  <si>
    <t>6.WS11</t>
  </si>
  <si>
    <t>6.WS12</t>
  </si>
  <si>
    <t>6.WS13</t>
  </si>
  <si>
    <t>6.WS14</t>
  </si>
  <si>
    <t>6.WS15</t>
  </si>
  <si>
    <t>6.WS16</t>
  </si>
  <si>
    <t>6.WS17</t>
  </si>
  <si>
    <t>6.WS18</t>
  </si>
  <si>
    <t>6.WS19</t>
  </si>
  <si>
    <t>6.WS20</t>
  </si>
  <si>
    <t>6.WS21</t>
  </si>
  <si>
    <t>6.WS22</t>
  </si>
  <si>
    <t>6.WS23</t>
  </si>
  <si>
    <t>6.WS24</t>
  </si>
  <si>
    <t>6.WS25</t>
  </si>
  <si>
    <t>6.WS26</t>
  </si>
  <si>
    <t>6.WS27</t>
  </si>
  <si>
    <t>6.WS28</t>
  </si>
  <si>
    <t>6.WS29</t>
  </si>
  <si>
    <t>6.WS30</t>
  </si>
  <si>
    <t>6.WS31</t>
  </si>
  <si>
    <t>6.WS32</t>
  </si>
  <si>
    <t>6.WS33</t>
  </si>
  <si>
    <t>6.WS34</t>
  </si>
  <si>
    <t>6.WS35</t>
  </si>
  <si>
    <t>6.WS36</t>
  </si>
  <si>
    <t>6.WS37</t>
  </si>
  <si>
    <t>6.WS38</t>
  </si>
  <si>
    <t>6.WS39</t>
  </si>
  <si>
    <t>6.WS40</t>
  </si>
  <si>
    <t>6.WS41</t>
  </si>
  <si>
    <t>6.WS42</t>
  </si>
  <si>
    <t>6.WS43</t>
  </si>
  <si>
    <t>6.WS44</t>
  </si>
  <si>
    <t>6.WS45</t>
  </si>
  <si>
    <t>6.WS46</t>
  </si>
  <si>
    <t>6.WS47</t>
  </si>
  <si>
    <t>6.WS48</t>
  </si>
  <si>
    <t>6.WS49</t>
  </si>
  <si>
    <t>6.WS50</t>
  </si>
  <si>
    <t>6.WS51</t>
  </si>
  <si>
    <t>6.WS52</t>
  </si>
  <si>
    <t>6.WS53</t>
  </si>
  <si>
    <t>6.WS54</t>
  </si>
  <si>
    <t>6.WS55</t>
  </si>
  <si>
    <t>6.WS56</t>
  </si>
  <si>
    <t>6.WS57</t>
  </si>
  <si>
    <t>6.WS58</t>
  </si>
  <si>
    <t>6.WS59</t>
  </si>
  <si>
    <t>6.WS60</t>
  </si>
  <si>
    <t>6.WS61</t>
  </si>
  <si>
    <t>6.WS62</t>
  </si>
  <si>
    <t>6.WS63</t>
  </si>
  <si>
    <t>6.WS64</t>
  </si>
  <si>
    <t>6.WS65</t>
  </si>
  <si>
    <t>6.WS66</t>
  </si>
  <si>
    <t>6.WS67</t>
  </si>
  <si>
    <t>6.WS68</t>
  </si>
  <si>
    <t>6.WS69</t>
  </si>
  <si>
    <t>6.WS70</t>
  </si>
  <si>
    <t>6.WS71</t>
  </si>
  <si>
    <t>6.WS72</t>
  </si>
  <si>
    <t>6.WS73</t>
  </si>
  <si>
    <t>6.WS74</t>
  </si>
  <si>
    <t>6.WS75</t>
  </si>
  <si>
    <t>6.WS76</t>
  </si>
  <si>
    <t>6.WS77</t>
  </si>
  <si>
    <t>6.WS78</t>
  </si>
  <si>
    <t>6.WS79</t>
  </si>
  <si>
    <t>6.WS80</t>
  </si>
  <si>
    <t>ISLA1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</si>
</sst>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ARZO1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000218722659669"/>
          <c:y val="5.1400554097404488E-2"/>
          <c:w val="0.86925481189851372"/>
          <c:h val="0.89719889180519163"/>
        </c:manualLayout>
      </c:layout>
      <c:scatterChart>
        <c:scatterStyle val="lineMarker"/>
        <c:ser>
          <c:idx val="1"/>
          <c:order val="0"/>
          <c:tx>
            <c:v>Water surface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0735852263071428E-2"/>
                  <c:y val="-0.14927695262581972"/>
                </c:manualLayout>
              </c:layout>
              <c:numFmt formatCode="General" sourceLinked="0"/>
            </c:trendlineLbl>
          </c:trendline>
          <c:xVal>
            <c:numRef>
              <c:f>ARZO1!$N$7:$N$18</c:f>
              <c:numCache>
                <c:formatCode>General</c:formatCode>
                <c:ptCount val="12"/>
                <c:pt idx="0">
                  <c:v>0</c:v>
                </c:pt>
                <c:pt idx="1">
                  <c:v>4.7092090631017838</c:v>
                </c:pt>
                <c:pt idx="2">
                  <c:v>10.659117633827893</c:v>
                </c:pt>
                <c:pt idx="3">
                  <c:v>17.240041581116756</c:v>
                </c:pt>
                <c:pt idx="4">
                  <c:v>22.561563919696198</c:v>
                </c:pt>
                <c:pt idx="5">
                  <c:v>29.668653689777901</c:v>
                </c:pt>
                <c:pt idx="6">
                  <c:v>36.072390489491021</c:v>
                </c:pt>
                <c:pt idx="7">
                  <c:v>42.591561065568932</c:v>
                </c:pt>
                <c:pt idx="8">
                  <c:v>50.327187866287801</c:v>
                </c:pt>
                <c:pt idx="9">
                  <c:v>57.304881038103254</c:v>
                </c:pt>
                <c:pt idx="10">
                  <c:v>65.916083625431</c:v>
                </c:pt>
                <c:pt idx="11">
                  <c:v>73.376280472699847</c:v>
                </c:pt>
              </c:numCache>
            </c:numRef>
          </c:xVal>
          <c:yVal>
            <c:numRef>
              <c:f>ARZO1!$O$7:$O$18</c:f>
              <c:numCache>
                <c:formatCode>General</c:formatCode>
                <c:ptCount val="12"/>
                <c:pt idx="0">
                  <c:v>0.13800000000000001</c:v>
                </c:pt>
                <c:pt idx="1">
                  <c:v>0.16</c:v>
                </c:pt>
                <c:pt idx="2">
                  <c:v>3.2000000000000001E-2</c:v>
                </c:pt>
                <c:pt idx="3">
                  <c:v>4.1000000000000002E-2</c:v>
                </c:pt>
                <c:pt idx="4">
                  <c:v>-0.05</c:v>
                </c:pt>
                <c:pt idx="5">
                  <c:v>-0.23300000000000001</c:v>
                </c:pt>
                <c:pt idx="6">
                  <c:v>-0.439</c:v>
                </c:pt>
                <c:pt idx="7">
                  <c:v>-0.63200000000000001</c:v>
                </c:pt>
                <c:pt idx="8">
                  <c:v>-0.68400000000000005</c:v>
                </c:pt>
                <c:pt idx="9">
                  <c:v>-0.72099999999999997</c:v>
                </c:pt>
                <c:pt idx="10">
                  <c:v>-0.70799999999999996</c:v>
                </c:pt>
                <c:pt idx="11">
                  <c:v>-0.78</c:v>
                </c:pt>
              </c:numCache>
            </c:numRef>
          </c:yVal>
        </c:ser>
        <c:ser>
          <c:idx val="0"/>
          <c:order val="1"/>
          <c:tx>
            <c:v>Thalweg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394816272965959"/>
                  <c:y val="-0.11369896471274414"/>
                </c:manualLayout>
              </c:layout>
              <c:numFmt formatCode="General" sourceLinked="0"/>
            </c:trendlineLbl>
          </c:trendline>
          <c:xVal>
            <c:numRef>
              <c:f>ARZO1!$F$7:$F$20</c:f>
              <c:numCache>
                <c:formatCode>General</c:formatCode>
                <c:ptCount val="14"/>
                <c:pt idx="0">
                  <c:v>0</c:v>
                </c:pt>
                <c:pt idx="1">
                  <c:v>4.0989620637424782</c:v>
                </c:pt>
                <c:pt idx="2">
                  <c:v>10.226881531228976</c:v>
                </c:pt>
                <c:pt idx="3">
                  <c:v>13.049739834438686</c:v>
                </c:pt>
                <c:pt idx="4">
                  <c:v>17.543562817156186</c:v>
                </c:pt>
                <c:pt idx="5">
                  <c:v>22.117959607991015</c:v>
                </c:pt>
                <c:pt idx="6">
                  <c:v>27.482947026429198</c:v>
                </c:pt>
                <c:pt idx="7">
                  <c:v>33.681407883771122</c:v>
                </c:pt>
                <c:pt idx="8">
                  <c:v>39.307400507299882</c:v>
                </c:pt>
                <c:pt idx="9">
                  <c:v>45.768880600900729</c:v>
                </c:pt>
                <c:pt idx="10">
                  <c:v>51.110752651034467</c:v>
                </c:pt>
                <c:pt idx="11">
                  <c:v>58.464508970086655</c:v>
                </c:pt>
                <c:pt idx="12">
                  <c:v>61.829011013480297</c:v>
                </c:pt>
                <c:pt idx="13">
                  <c:v>68.709054399971407</c:v>
                </c:pt>
              </c:numCache>
            </c:numRef>
          </c:xVal>
          <c:yVal>
            <c:numRef>
              <c:f>ARZO1!$G$7:$G$20</c:f>
              <c:numCache>
                <c:formatCode>General</c:formatCode>
                <c:ptCount val="14"/>
                <c:pt idx="0">
                  <c:v>-0.436</c:v>
                </c:pt>
                <c:pt idx="1">
                  <c:v>-0.46800000000000003</c:v>
                </c:pt>
                <c:pt idx="2">
                  <c:v>-0.45800000000000002</c:v>
                </c:pt>
                <c:pt idx="3">
                  <c:v>-0.56200000000000006</c:v>
                </c:pt>
                <c:pt idx="4">
                  <c:v>-0.66</c:v>
                </c:pt>
                <c:pt idx="5">
                  <c:v>-0.67200000000000004</c:v>
                </c:pt>
                <c:pt idx="6">
                  <c:v>-0.91</c:v>
                </c:pt>
                <c:pt idx="7">
                  <c:v>-1.107</c:v>
                </c:pt>
                <c:pt idx="8">
                  <c:v>-1.3280000000000001</c:v>
                </c:pt>
                <c:pt idx="9">
                  <c:v>-1.4379999999999999</c:v>
                </c:pt>
                <c:pt idx="10">
                  <c:v>-1.3640000000000001</c:v>
                </c:pt>
                <c:pt idx="11">
                  <c:v>-1.2929999999999999</c:v>
                </c:pt>
                <c:pt idx="12">
                  <c:v>-1.53</c:v>
                </c:pt>
                <c:pt idx="13">
                  <c:v>-1.823</c:v>
                </c:pt>
              </c:numCache>
            </c:numRef>
          </c:yVal>
        </c:ser>
        <c:axId val="145217792"/>
        <c:axId val="145219968"/>
      </c:scatterChart>
      <c:valAx>
        <c:axId val="145217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downstream (m)</a:t>
                </a:r>
              </a:p>
            </c:rich>
          </c:tx>
        </c:title>
        <c:numFmt formatCode="General" sourceLinked="1"/>
        <c:tickLblPos val="nextTo"/>
        <c:crossAx val="145219968"/>
        <c:crosses val="autoZero"/>
        <c:crossBetween val="midCat"/>
      </c:valAx>
      <c:valAx>
        <c:axId val="1452199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</c:title>
        <c:numFmt formatCode="General" sourceLinked="1"/>
        <c:tickLblPos val="nextTo"/>
        <c:crossAx val="14521779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5434864391951106"/>
          <c:y val="4.1282808398950051E-2"/>
          <c:w val="0.17849997167620257"/>
          <c:h val="0.14058630426298754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RESI5</a:t>
            </a:r>
          </a:p>
        </c:rich>
      </c:tx>
      <c:layout>
        <c:manualLayout>
          <c:xMode val="edge"/>
          <c:yMode val="edge"/>
          <c:x val="0.37149285296172518"/>
          <c:y val="0.1671525753158403"/>
        </c:manualLayout>
      </c:layout>
      <c:overlay val="1"/>
    </c:title>
    <c:plotArea>
      <c:layout>
        <c:manualLayout>
          <c:layoutTarget val="inner"/>
          <c:xMode val="edge"/>
          <c:yMode val="edge"/>
          <c:x val="0.10000218722659669"/>
          <c:y val="5.1400554097404488E-2"/>
          <c:w val="0.86925481189851495"/>
          <c:h val="0.89719889180519163"/>
        </c:manualLayout>
      </c:layout>
      <c:scatterChart>
        <c:scatterStyle val="lineMarker"/>
        <c:ser>
          <c:idx val="1"/>
          <c:order val="0"/>
          <c:tx>
            <c:v>Water surface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4230348005060531"/>
                  <c:y val="-0.28303176388665735"/>
                </c:manualLayout>
              </c:layout>
              <c:numFmt formatCode="General" sourceLinked="0"/>
            </c:trendlineLbl>
          </c:trendline>
          <c:xVal>
            <c:numRef>
              <c:f>RESI5!$N$7:$N$19</c:f>
              <c:numCache>
                <c:formatCode>General</c:formatCode>
                <c:ptCount val="13"/>
                <c:pt idx="0">
                  <c:v>0</c:v>
                </c:pt>
                <c:pt idx="1">
                  <c:v>7.0091712776903954</c:v>
                </c:pt>
                <c:pt idx="2">
                  <c:v>13.076139630995034</c:v>
                </c:pt>
                <c:pt idx="3">
                  <c:v>20.736675186685638</c:v>
                </c:pt>
                <c:pt idx="4">
                  <c:v>26.544657710764032</c:v>
                </c:pt>
                <c:pt idx="5">
                  <c:v>33.837562550400975</c:v>
                </c:pt>
                <c:pt idx="6">
                  <c:v>41.371450258616434</c:v>
                </c:pt>
                <c:pt idx="7">
                  <c:v>49.013187822809542</c:v>
                </c:pt>
                <c:pt idx="8">
                  <c:v>56.001308099393228</c:v>
                </c:pt>
                <c:pt idx="9">
                  <c:v>63.362027765295466</c:v>
                </c:pt>
                <c:pt idx="10">
                  <c:v>73.367233660228365</c:v>
                </c:pt>
                <c:pt idx="11">
                  <c:v>84.705201952651834</c:v>
                </c:pt>
                <c:pt idx="12">
                  <c:v>97.947897297633531</c:v>
                </c:pt>
              </c:numCache>
            </c:numRef>
          </c:xVal>
          <c:yVal>
            <c:numRef>
              <c:f>RESI5!$O$7:$O$19</c:f>
              <c:numCache>
                <c:formatCode>General</c:formatCode>
                <c:ptCount val="13"/>
                <c:pt idx="0">
                  <c:v>-2.504</c:v>
                </c:pt>
                <c:pt idx="1">
                  <c:v>-2.4990000000000001</c:v>
                </c:pt>
                <c:pt idx="2">
                  <c:v>-2.4980000000000002</c:v>
                </c:pt>
                <c:pt idx="3">
                  <c:v>-2.5539999999999998</c:v>
                </c:pt>
                <c:pt idx="4">
                  <c:v>-2.665</c:v>
                </c:pt>
                <c:pt idx="5">
                  <c:v>-2.677</c:v>
                </c:pt>
                <c:pt idx="6">
                  <c:v>-2.7879999999999998</c:v>
                </c:pt>
                <c:pt idx="7">
                  <c:v>-2.99</c:v>
                </c:pt>
                <c:pt idx="8">
                  <c:v>-3.2440000000000002</c:v>
                </c:pt>
                <c:pt idx="9">
                  <c:v>-3.3159999999999998</c:v>
                </c:pt>
                <c:pt idx="10">
                  <c:v>-3.4449999999999998</c:v>
                </c:pt>
                <c:pt idx="11">
                  <c:v>-3.617</c:v>
                </c:pt>
                <c:pt idx="12">
                  <c:v>-3.8</c:v>
                </c:pt>
              </c:numCache>
            </c:numRef>
          </c:yVal>
        </c:ser>
        <c:ser>
          <c:idx val="0"/>
          <c:order val="1"/>
          <c:tx>
            <c:v>Thalweg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2235181933193627"/>
                  <c:y val="-0.12340732918589258"/>
                </c:manualLayout>
              </c:layout>
              <c:numFmt formatCode="General" sourceLinked="0"/>
            </c:trendlineLbl>
          </c:trendline>
          <c:xVal>
            <c:numRef>
              <c:f>RESI5!$F$7:$F$27</c:f>
              <c:numCache>
                <c:formatCode>General</c:formatCode>
                <c:ptCount val="21"/>
                <c:pt idx="0">
                  <c:v>0</c:v>
                </c:pt>
                <c:pt idx="1">
                  <c:v>5.3677105920494679</c:v>
                </c:pt>
                <c:pt idx="2">
                  <c:v>11.035556920241506</c:v>
                </c:pt>
                <c:pt idx="3">
                  <c:v>18.64917445726029</c:v>
                </c:pt>
                <c:pt idx="4">
                  <c:v>25.802604543589506</c:v>
                </c:pt>
                <c:pt idx="5">
                  <c:v>33.061697944283566</c:v>
                </c:pt>
                <c:pt idx="6">
                  <c:v>39.125752363564445</c:v>
                </c:pt>
                <c:pt idx="7">
                  <c:v>43.47153698777214</c:v>
                </c:pt>
                <c:pt idx="8">
                  <c:v>48.48272646732687</c:v>
                </c:pt>
                <c:pt idx="9">
                  <c:v>52.727294407647769</c:v>
                </c:pt>
                <c:pt idx="10">
                  <c:v>56.876879929118559</c:v>
                </c:pt>
                <c:pt idx="11">
                  <c:v>60.798189149264303</c:v>
                </c:pt>
                <c:pt idx="12">
                  <c:v>60.867304994046812</c:v>
                </c:pt>
                <c:pt idx="13">
                  <c:v>64.971435718085701</c:v>
                </c:pt>
                <c:pt idx="14">
                  <c:v>70.966082997117212</c:v>
                </c:pt>
                <c:pt idx="15">
                  <c:v>75.822541789282553</c:v>
                </c:pt>
                <c:pt idx="16">
                  <c:v>80.831118433400121</c:v>
                </c:pt>
                <c:pt idx="17">
                  <c:v>85.639168037969526</c:v>
                </c:pt>
                <c:pt idx="18">
                  <c:v>91.410501332798376</c:v>
                </c:pt>
                <c:pt idx="19">
                  <c:v>97.670740944826022</c:v>
                </c:pt>
                <c:pt idx="20">
                  <c:v>104.26446220068753</c:v>
                </c:pt>
              </c:numCache>
            </c:numRef>
          </c:xVal>
          <c:yVal>
            <c:numRef>
              <c:f>RESI5!$G$7:$G$27</c:f>
              <c:numCache>
                <c:formatCode>General</c:formatCode>
                <c:ptCount val="21"/>
                <c:pt idx="0">
                  <c:v>-2.7389999999999999</c:v>
                </c:pt>
                <c:pt idx="1">
                  <c:v>-2.8250000000000002</c:v>
                </c:pt>
                <c:pt idx="2">
                  <c:v>-2.7690000000000001</c:v>
                </c:pt>
                <c:pt idx="3">
                  <c:v>-2.7749999999999999</c:v>
                </c:pt>
                <c:pt idx="4">
                  <c:v>-2.8759999999999999</c:v>
                </c:pt>
                <c:pt idx="5">
                  <c:v>-3.0009999999999999</c:v>
                </c:pt>
                <c:pt idx="6">
                  <c:v>-3.0880000000000001</c:v>
                </c:pt>
                <c:pt idx="7">
                  <c:v>-3.0950000000000002</c:v>
                </c:pt>
                <c:pt idx="8">
                  <c:v>-3.28</c:v>
                </c:pt>
                <c:pt idx="9">
                  <c:v>-3.4329999999999998</c:v>
                </c:pt>
                <c:pt idx="10">
                  <c:v>-3.63</c:v>
                </c:pt>
                <c:pt idx="11">
                  <c:v>-3.863</c:v>
                </c:pt>
                <c:pt idx="12">
                  <c:v>-3.8620000000000001</c:v>
                </c:pt>
                <c:pt idx="13">
                  <c:v>-3.883</c:v>
                </c:pt>
                <c:pt idx="14">
                  <c:v>-3.9910000000000001</c:v>
                </c:pt>
                <c:pt idx="15">
                  <c:v>-4.0519999999999996</c:v>
                </c:pt>
                <c:pt idx="16">
                  <c:v>-4.1239999999999997</c:v>
                </c:pt>
                <c:pt idx="17">
                  <c:v>-4.0890000000000004</c:v>
                </c:pt>
                <c:pt idx="18">
                  <c:v>-4.0910000000000002</c:v>
                </c:pt>
                <c:pt idx="19">
                  <c:v>-4.2030000000000003</c:v>
                </c:pt>
                <c:pt idx="20">
                  <c:v>-4.2</c:v>
                </c:pt>
              </c:numCache>
            </c:numRef>
          </c:yVal>
        </c:ser>
        <c:axId val="166556032"/>
        <c:axId val="166557952"/>
      </c:scatterChart>
      <c:valAx>
        <c:axId val="16655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downstream (m)</a:t>
                </a:r>
              </a:p>
            </c:rich>
          </c:tx>
        </c:title>
        <c:numFmt formatCode="General" sourceLinked="1"/>
        <c:tickLblPos val="nextTo"/>
        <c:crossAx val="166557952"/>
        <c:crosses val="autoZero"/>
        <c:crossBetween val="midCat"/>
      </c:valAx>
      <c:valAx>
        <c:axId val="1665579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</c:title>
        <c:numFmt formatCode="General" sourceLinked="1"/>
        <c:tickLblPos val="nextTo"/>
        <c:crossAx val="16655603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15428916709156"/>
          <c:y val="0.22009718172983506"/>
          <c:w val="0.17849997167620296"/>
          <c:h val="0.14058630426298754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CORN1</a:t>
            </a:r>
          </a:p>
        </c:rich>
      </c:tx>
      <c:layout>
        <c:manualLayout>
          <c:xMode val="edge"/>
          <c:yMode val="edge"/>
          <c:x val="0.46741611435261254"/>
          <c:y val="5.8309037900874654E-2"/>
        </c:manualLayout>
      </c:layout>
      <c:overlay val="1"/>
    </c:title>
    <c:plotArea>
      <c:layout>
        <c:manualLayout>
          <c:layoutTarget val="inner"/>
          <c:xMode val="edge"/>
          <c:yMode val="edge"/>
          <c:x val="0.10314356388904625"/>
          <c:y val="5.1400554097404488E-2"/>
          <c:w val="0.86423648482788551"/>
          <c:h val="0.8228051085451058"/>
        </c:manualLayout>
      </c:layout>
      <c:scatterChart>
        <c:scatterStyle val="lineMarker"/>
        <c:ser>
          <c:idx val="0"/>
          <c:order val="0"/>
          <c:tx>
            <c:v>Water Surface</c:v>
          </c:tx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6065088087010708"/>
                  <c:y val="-0.16518445398406831"/>
                </c:manualLayout>
              </c:layout>
              <c:numFmt formatCode="General" sourceLinked="0"/>
            </c:trendlineLbl>
          </c:trendline>
          <c:xVal>
            <c:numRef>
              <c:f>CORN1!$E$3:$E$11</c:f>
              <c:numCache>
                <c:formatCode>General</c:formatCode>
                <c:ptCount val="9"/>
                <c:pt idx="0">
                  <c:v>0</c:v>
                </c:pt>
                <c:pt idx="1">
                  <c:v>13.258696769304736</c:v>
                </c:pt>
                <c:pt idx="2">
                  <c:v>28.744162599671398</c:v>
                </c:pt>
                <c:pt idx="3">
                  <c:v>59.507481341655158</c:v>
                </c:pt>
                <c:pt idx="4">
                  <c:v>77.590253391218141</c:v>
                </c:pt>
                <c:pt idx="5">
                  <c:v>97.751797032272265</c:v>
                </c:pt>
                <c:pt idx="6">
                  <c:v>134.12548456839045</c:v>
                </c:pt>
                <c:pt idx="7">
                  <c:v>152.06690995820466</c:v>
                </c:pt>
                <c:pt idx="8">
                  <c:v>180.73675285933689</c:v>
                </c:pt>
              </c:numCache>
            </c:numRef>
          </c:xVal>
          <c:yVal>
            <c:numRef>
              <c:f>CORN1!$F$3:$F$11</c:f>
              <c:numCache>
                <c:formatCode>General</c:formatCode>
                <c:ptCount val="9"/>
                <c:pt idx="0">
                  <c:v>56.895000000000003</c:v>
                </c:pt>
                <c:pt idx="1">
                  <c:v>56.860999999999997</c:v>
                </c:pt>
                <c:pt idx="2">
                  <c:v>56.802999999999997</c:v>
                </c:pt>
                <c:pt idx="3">
                  <c:v>56.811999999999998</c:v>
                </c:pt>
                <c:pt idx="4">
                  <c:v>56.805999999999997</c:v>
                </c:pt>
                <c:pt idx="5">
                  <c:v>56.768000000000001</c:v>
                </c:pt>
                <c:pt idx="6">
                  <c:v>56.569000000000003</c:v>
                </c:pt>
                <c:pt idx="7">
                  <c:v>56.43</c:v>
                </c:pt>
                <c:pt idx="8">
                  <c:v>56.326000000000001</c:v>
                </c:pt>
              </c:numCache>
            </c:numRef>
          </c:yVal>
        </c:ser>
        <c:axId val="166625664"/>
        <c:axId val="166627584"/>
      </c:scatterChart>
      <c:valAx>
        <c:axId val="166625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downstream (m)</a:t>
                </a:r>
              </a:p>
            </c:rich>
          </c:tx>
          <c:layout/>
        </c:title>
        <c:numFmt formatCode="General" sourceLinked="1"/>
        <c:tickLblPos val="nextTo"/>
        <c:crossAx val="166627584"/>
        <c:crosses val="autoZero"/>
        <c:crossBetween val="midCat"/>
      </c:valAx>
      <c:valAx>
        <c:axId val="1666275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  <c:layout/>
        </c:title>
        <c:numFmt formatCode="General" sourceLinked="1"/>
        <c:tickLblPos val="nextTo"/>
        <c:crossAx val="16662566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615428916709156"/>
          <c:y val="0.22009718172983511"/>
          <c:w val="0.17849997167620302"/>
          <c:h val="0.14058630426298754"/>
        </c:manualLayout>
      </c:layout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FELL1</a:t>
            </a:r>
          </a:p>
        </c:rich>
      </c:tx>
      <c:layout>
        <c:manualLayout>
          <c:xMode val="edge"/>
          <c:yMode val="edge"/>
          <c:x val="0.46741611435261277"/>
          <c:y val="5.8309037900874681E-2"/>
        </c:manualLayout>
      </c:layout>
      <c:overlay val="1"/>
    </c:title>
    <c:plotArea>
      <c:layout>
        <c:manualLayout>
          <c:layoutTarget val="inner"/>
          <c:xMode val="edge"/>
          <c:yMode val="edge"/>
          <c:x val="0.10314356388904625"/>
          <c:y val="5.1400554097404488E-2"/>
          <c:w val="0.86423648482788551"/>
          <c:h val="0.82280510854510602"/>
        </c:manualLayout>
      </c:layout>
      <c:scatterChart>
        <c:scatterStyle val="lineMarker"/>
        <c:ser>
          <c:idx val="0"/>
          <c:order val="0"/>
          <c:tx>
            <c:v>Water Surface</c:v>
          </c:tx>
          <c:spPr>
            <a:ln w="28575">
              <a:noFill/>
            </a:ln>
          </c:spPr>
          <c:trendline>
            <c:trendlineType val="linear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6065088087010708"/>
                  <c:y val="-0.16518445398406831"/>
                </c:manualLayout>
              </c:layout>
              <c:numFmt formatCode="General" sourceLinked="0"/>
            </c:trendlineLbl>
          </c:trendline>
          <c:xVal>
            <c:numRef>
              <c:f>FELL1!$E$3:$E$14</c:f>
              <c:numCache>
                <c:formatCode>General</c:formatCode>
                <c:ptCount val="12"/>
                <c:pt idx="0">
                  <c:v>0</c:v>
                </c:pt>
                <c:pt idx="1">
                  <c:v>14.28350223148923</c:v>
                </c:pt>
                <c:pt idx="2">
                  <c:v>27.70555367716188</c:v>
                </c:pt>
                <c:pt idx="3">
                  <c:v>41.286847171927178</c:v>
                </c:pt>
                <c:pt idx="4">
                  <c:v>53.283708428173853</c:v>
                </c:pt>
                <c:pt idx="5">
                  <c:v>66.455439559670083</c:v>
                </c:pt>
                <c:pt idx="6">
                  <c:v>80.18116577011638</c:v>
                </c:pt>
                <c:pt idx="7">
                  <c:v>93.491278917618331</c:v>
                </c:pt>
                <c:pt idx="8">
                  <c:v>105.95163978704826</c:v>
                </c:pt>
                <c:pt idx="9">
                  <c:v>119.05527046705501</c:v>
                </c:pt>
                <c:pt idx="10">
                  <c:v>132.66540272217986</c:v>
                </c:pt>
                <c:pt idx="11">
                  <c:v>173.65224511100377</c:v>
                </c:pt>
              </c:numCache>
            </c:numRef>
          </c:xVal>
          <c:yVal>
            <c:numRef>
              <c:f>FELL1!$F$3:$F$14</c:f>
              <c:numCache>
                <c:formatCode>General</c:formatCode>
                <c:ptCount val="12"/>
                <c:pt idx="0">
                  <c:v>55.579000000000001</c:v>
                </c:pt>
                <c:pt idx="1">
                  <c:v>55.485999999999997</c:v>
                </c:pt>
                <c:pt idx="2">
                  <c:v>55.371000000000002</c:v>
                </c:pt>
                <c:pt idx="3">
                  <c:v>55.329000000000001</c:v>
                </c:pt>
                <c:pt idx="4">
                  <c:v>55.298000000000002</c:v>
                </c:pt>
                <c:pt idx="5">
                  <c:v>55.29</c:v>
                </c:pt>
                <c:pt idx="6">
                  <c:v>55.139000000000003</c:v>
                </c:pt>
                <c:pt idx="7">
                  <c:v>55.076999999999998</c:v>
                </c:pt>
                <c:pt idx="8">
                  <c:v>55.057000000000002</c:v>
                </c:pt>
                <c:pt idx="9">
                  <c:v>55.01</c:v>
                </c:pt>
                <c:pt idx="10">
                  <c:v>54.95</c:v>
                </c:pt>
                <c:pt idx="11">
                  <c:v>54.718000000000004</c:v>
                </c:pt>
              </c:numCache>
            </c:numRef>
          </c:yVal>
        </c:ser>
        <c:axId val="166843136"/>
        <c:axId val="166845056"/>
      </c:scatterChart>
      <c:valAx>
        <c:axId val="166843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downstream (m)</a:t>
                </a:r>
              </a:p>
            </c:rich>
          </c:tx>
        </c:title>
        <c:numFmt formatCode="General" sourceLinked="1"/>
        <c:tickLblPos val="nextTo"/>
        <c:crossAx val="166845056"/>
        <c:crosses val="autoZero"/>
        <c:crossBetween val="midCat"/>
      </c:valAx>
      <c:valAx>
        <c:axId val="1668450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</c:title>
        <c:numFmt formatCode="General" sourceLinked="1"/>
        <c:tickLblPos val="nextTo"/>
        <c:crossAx val="166843136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615428916709156"/>
          <c:y val="0.22009718172983517"/>
          <c:w val="0.17849997167620313"/>
          <c:h val="0.14058630426298754"/>
        </c:manualLayout>
      </c:layout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BECH1</a:t>
            </a:r>
          </a:p>
        </c:rich>
      </c:tx>
      <c:layout>
        <c:manualLayout>
          <c:xMode val="edge"/>
          <c:yMode val="edge"/>
          <c:x val="0.43452028928038738"/>
          <c:y val="0.17492711370262407"/>
        </c:manualLayout>
      </c:layout>
      <c:overlay val="1"/>
    </c:title>
    <c:plotArea>
      <c:layout>
        <c:manualLayout>
          <c:layoutTarget val="inner"/>
          <c:xMode val="edge"/>
          <c:yMode val="edge"/>
          <c:x val="0.10000218722659669"/>
          <c:y val="5.1400554097404488E-2"/>
          <c:w val="0.86925481189851428"/>
          <c:h val="0.89719889180519163"/>
        </c:manualLayout>
      </c:layout>
      <c:scatterChart>
        <c:scatterStyle val="lineMarker"/>
        <c:ser>
          <c:idx val="1"/>
          <c:order val="0"/>
          <c:tx>
            <c:v>Water surface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6242980418814582"/>
                  <c:y val="-0.17812569347198948"/>
                </c:manualLayout>
              </c:layout>
              <c:numFmt formatCode="General" sourceLinked="0"/>
            </c:trendlineLbl>
          </c:trendline>
          <c:xVal>
            <c:numRef>
              <c:f>BECH1!$N$7:$N$21</c:f>
              <c:numCache>
                <c:formatCode>General</c:formatCode>
                <c:ptCount val="15"/>
                <c:pt idx="0">
                  <c:v>0</c:v>
                </c:pt>
                <c:pt idx="1">
                  <c:v>13.028261933197372</c:v>
                </c:pt>
                <c:pt idx="2">
                  <c:v>22.365497980336812</c:v>
                </c:pt>
                <c:pt idx="3">
                  <c:v>30.860477026808912</c:v>
                </c:pt>
                <c:pt idx="4">
                  <c:v>41.313780810780742</c:v>
                </c:pt>
                <c:pt idx="5">
                  <c:v>48.523705151576564</c:v>
                </c:pt>
                <c:pt idx="6">
                  <c:v>56.179443130373905</c:v>
                </c:pt>
                <c:pt idx="7">
                  <c:v>82.882936253933607</c:v>
                </c:pt>
                <c:pt idx="8">
                  <c:v>97.169682174541279</c:v>
                </c:pt>
                <c:pt idx="9">
                  <c:v>104.70924038441008</c:v>
                </c:pt>
                <c:pt idx="10">
                  <c:v>113.99491731180746</c:v>
                </c:pt>
                <c:pt idx="11">
                  <c:v>121.15575762562538</c:v>
                </c:pt>
                <c:pt idx="12">
                  <c:v>150.04689849960266</c:v>
                </c:pt>
                <c:pt idx="13">
                  <c:v>160.36210765889749</c:v>
                </c:pt>
                <c:pt idx="14">
                  <c:v>171.73949422172464</c:v>
                </c:pt>
              </c:numCache>
            </c:numRef>
          </c:xVal>
          <c:yVal>
            <c:numRef>
              <c:f>BECH1!$O$7:$O$21</c:f>
              <c:numCache>
                <c:formatCode>General</c:formatCode>
                <c:ptCount val="15"/>
                <c:pt idx="0">
                  <c:v>-1.0980000000000001</c:v>
                </c:pt>
                <c:pt idx="1">
                  <c:v>-1.123</c:v>
                </c:pt>
                <c:pt idx="2">
                  <c:v>-1.089</c:v>
                </c:pt>
                <c:pt idx="3">
                  <c:v>-1.1000000000000001</c:v>
                </c:pt>
                <c:pt idx="4">
                  <c:v>-1.079</c:v>
                </c:pt>
                <c:pt idx="5">
                  <c:v>-1.1040000000000001</c:v>
                </c:pt>
                <c:pt idx="6">
                  <c:v>-1.06</c:v>
                </c:pt>
                <c:pt idx="7">
                  <c:v>-1.1120000000000001</c:v>
                </c:pt>
                <c:pt idx="8">
                  <c:v>-1.145</c:v>
                </c:pt>
                <c:pt idx="9">
                  <c:v>-1.3360000000000001</c:v>
                </c:pt>
                <c:pt idx="10">
                  <c:v>-1.1240000000000001</c:v>
                </c:pt>
                <c:pt idx="11">
                  <c:v>-1.137</c:v>
                </c:pt>
                <c:pt idx="12">
                  <c:v>-1.226</c:v>
                </c:pt>
                <c:pt idx="13">
                  <c:v>-1.2609999999999999</c:v>
                </c:pt>
                <c:pt idx="14">
                  <c:v>-1.2749999999999999</c:v>
                </c:pt>
              </c:numCache>
            </c:numRef>
          </c:yVal>
        </c:ser>
        <c:axId val="165821824"/>
        <c:axId val="165848576"/>
      </c:scatterChart>
      <c:valAx>
        <c:axId val="165821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downstream (m)</a:t>
                </a:r>
              </a:p>
            </c:rich>
          </c:tx>
        </c:title>
        <c:numFmt formatCode="General" sourceLinked="1"/>
        <c:tickLblPos val="nextTo"/>
        <c:crossAx val="165848576"/>
        <c:crosses val="autoZero"/>
        <c:crossBetween val="midCat"/>
      </c:valAx>
      <c:valAx>
        <c:axId val="1658485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</c:title>
        <c:numFmt formatCode="General" sourceLinked="1"/>
        <c:tickLblPos val="nextTo"/>
        <c:crossAx val="165821824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3276591325364993"/>
          <c:y val="0.23953352769679301"/>
          <c:w val="0.17849997167620277"/>
          <c:h val="0.14058630426298754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BOLZ1</a:t>
            </a:r>
          </a:p>
        </c:rich>
      </c:tx>
      <c:layout>
        <c:manualLayout>
          <c:xMode val="edge"/>
          <c:yMode val="edge"/>
          <c:x val="0.42853112785362268"/>
          <c:y val="0.25267249757045712"/>
        </c:manualLayout>
      </c:layout>
      <c:overlay val="1"/>
    </c:title>
    <c:plotArea>
      <c:layout>
        <c:manualLayout>
          <c:layoutTarget val="inner"/>
          <c:xMode val="edge"/>
          <c:yMode val="edge"/>
          <c:x val="0.10000218722659669"/>
          <c:y val="5.1400554097404488E-2"/>
          <c:w val="0.86925481189851395"/>
          <c:h val="0.89719889180519163"/>
        </c:manualLayout>
      </c:layout>
      <c:scatterChart>
        <c:scatterStyle val="lineMarker"/>
        <c:ser>
          <c:idx val="1"/>
          <c:order val="0"/>
          <c:tx>
            <c:v>Water surface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7046734266130404"/>
                  <c:y val="7.0669023514917773E-2"/>
                </c:manualLayout>
              </c:layout>
              <c:numFmt formatCode="General" sourceLinked="0"/>
            </c:trendlineLbl>
          </c:trendline>
          <c:xVal>
            <c:numRef>
              <c:f>BOLZ1!$P$7:$P$22</c:f>
              <c:numCache>
                <c:formatCode>General</c:formatCode>
                <c:ptCount val="16"/>
                <c:pt idx="0">
                  <c:v>96.108678973376158</c:v>
                </c:pt>
                <c:pt idx="1">
                  <c:v>91.797701705980757</c:v>
                </c:pt>
                <c:pt idx="2">
                  <c:v>87.661608863695903</c:v>
                </c:pt>
                <c:pt idx="3">
                  <c:v>82.530763124443936</c:v>
                </c:pt>
                <c:pt idx="4">
                  <c:v>76.117722893788894</c:v>
                </c:pt>
                <c:pt idx="5">
                  <c:v>71.626202772493656</c:v>
                </c:pt>
                <c:pt idx="6">
                  <c:v>64.366364069051272</c:v>
                </c:pt>
                <c:pt idx="7">
                  <c:v>59.590833417908932</c:v>
                </c:pt>
                <c:pt idx="8">
                  <c:v>50.732173361218642</c:v>
                </c:pt>
                <c:pt idx="9">
                  <c:v>30.068698217864849</c:v>
                </c:pt>
                <c:pt idx="10">
                  <c:v>24.302605520032117</c:v>
                </c:pt>
                <c:pt idx="11">
                  <c:v>18.946124118962942</c:v>
                </c:pt>
                <c:pt idx="12">
                  <c:v>12.573438578313699</c:v>
                </c:pt>
                <c:pt idx="13">
                  <c:v>8.1054362282695536</c:v>
                </c:pt>
                <c:pt idx="14">
                  <c:v>4.5611990748047901</c:v>
                </c:pt>
                <c:pt idx="15">
                  <c:v>0</c:v>
                </c:pt>
              </c:numCache>
            </c:numRef>
          </c:xVal>
          <c:yVal>
            <c:numRef>
              <c:f>BOLZ1!$Q$7:$Q$22</c:f>
              <c:numCache>
                <c:formatCode>General</c:formatCode>
                <c:ptCount val="16"/>
                <c:pt idx="0">
                  <c:v>-0.19900000000000001</c:v>
                </c:pt>
                <c:pt idx="1">
                  <c:v>-0.159</c:v>
                </c:pt>
                <c:pt idx="2">
                  <c:v>-0.17699999999999999</c:v>
                </c:pt>
                <c:pt idx="3">
                  <c:v>-0.17399999999999999</c:v>
                </c:pt>
                <c:pt idx="4">
                  <c:v>-0.15</c:v>
                </c:pt>
                <c:pt idx="5">
                  <c:v>-0.16500000000000001</c:v>
                </c:pt>
                <c:pt idx="6">
                  <c:v>-0.161</c:v>
                </c:pt>
                <c:pt idx="7">
                  <c:v>-0.16400000000000001</c:v>
                </c:pt>
                <c:pt idx="8">
                  <c:v>-0.127</c:v>
                </c:pt>
                <c:pt idx="9">
                  <c:v>-0.16600000000000001</c:v>
                </c:pt>
                <c:pt idx="10">
                  <c:v>-0.16400000000000001</c:v>
                </c:pt>
                <c:pt idx="11">
                  <c:v>-0.14799999999999999</c:v>
                </c:pt>
                <c:pt idx="12">
                  <c:v>-0.154</c:v>
                </c:pt>
                <c:pt idx="13">
                  <c:v>-0.14199999999999999</c:v>
                </c:pt>
                <c:pt idx="14">
                  <c:v>-0.156</c:v>
                </c:pt>
                <c:pt idx="15">
                  <c:v>-0.155</c:v>
                </c:pt>
              </c:numCache>
            </c:numRef>
          </c:yVal>
        </c:ser>
        <c:ser>
          <c:idx val="0"/>
          <c:order val="1"/>
          <c:tx>
            <c:v>Thalweg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30438641213014"/>
                  <c:y val="-0.16205168231522091"/>
                </c:manualLayout>
              </c:layout>
              <c:numFmt formatCode="General" sourceLinked="0"/>
            </c:trendlineLbl>
          </c:trendline>
          <c:xVal>
            <c:numRef>
              <c:f>BOLZ1!$G$7:$G$27</c:f>
              <c:numCache>
                <c:formatCode>General</c:formatCode>
                <c:ptCount val="21"/>
                <c:pt idx="0">
                  <c:v>96.34519659895912</c:v>
                </c:pt>
                <c:pt idx="1">
                  <c:v>92.954250270867206</c:v>
                </c:pt>
                <c:pt idx="2">
                  <c:v>89.507166720965927</c:v>
                </c:pt>
                <c:pt idx="3">
                  <c:v>84.994261115926093</c:v>
                </c:pt>
                <c:pt idx="4">
                  <c:v>80.337747720691425</c:v>
                </c:pt>
                <c:pt idx="5">
                  <c:v>75.454807622758608</c:v>
                </c:pt>
                <c:pt idx="6">
                  <c:v>70.729436737843869</c:v>
                </c:pt>
                <c:pt idx="7">
                  <c:v>67.341836850017671</c:v>
                </c:pt>
                <c:pt idx="8">
                  <c:v>63.599458461879998</c:v>
                </c:pt>
                <c:pt idx="9">
                  <c:v>57.879510909672895</c:v>
                </c:pt>
                <c:pt idx="10">
                  <c:v>53.579838364001539</c:v>
                </c:pt>
                <c:pt idx="11">
                  <c:v>49.554172580556518</c:v>
                </c:pt>
                <c:pt idx="12">
                  <c:v>44.597886672742078</c:v>
                </c:pt>
                <c:pt idx="13">
                  <c:v>38.737840853808578</c:v>
                </c:pt>
                <c:pt idx="14">
                  <c:v>32.839020548018617</c:v>
                </c:pt>
                <c:pt idx="15">
                  <c:v>27.013949818834291</c:v>
                </c:pt>
                <c:pt idx="16">
                  <c:v>22.008625253933431</c:v>
                </c:pt>
                <c:pt idx="17">
                  <c:v>16.167645113580278</c:v>
                </c:pt>
                <c:pt idx="18">
                  <c:v>11.557460193211028</c:v>
                </c:pt>
                <c:pt idx="19">
                  <c:v>6.041043783983028</c:v>
                </c:pt>
                <c:pt idx="20">
                  <c:v>0</c:v>
                </c:pt>
              </c:numCache>
            </c:numRef>
          </c:xVal>
          <c:yVal>
            <c:numRef>
              <c:f>BOLZ1!$H$7:$H$27</c:f>
              <c:numCache>
                <c:formatCode>General</c:formatCode>
                <c:ptCount val="21"/>
                <c:pt idx="0">
                  <c:v>-1.333</c:v>
                </c:pt>
                <c:pt idx="1">
                  <c:v>-1.2949999999999999</c:v>
                </c:pt>
                <c:pt idx="2">
                  <c:v>-1.252</c:v>
                </c:pt>
                <c:pt idx="3">
                  <c:v>-1.155</c:v>
                </c:pt>
                <c:pt idx="4">
                  <c:v>-1.0980000000000001</c:v>
                </c:pt>
                <c:pt idx="5">
                  <c:v>-1.024</c:v>
                </c:pt>
                <c:pt idx="6">
                  <c:v>-0.97399999999999998</c:v>
                </c:pt>
                <c:pt idx="7">
                  <c:v>-0.96299999999999997</c:v>
                </c:pt>
                <c:pt idx="8">
                  <c:v>-0.90100000000000002</c:v>
                </c:pt>
                <c:pt idx="9">
                  <c:v>-0.877</c:v>
                </c:pt>
                <c:pt idx="10">
                  <c:v>-0.82299999999999995</c:v>
                </c:pt>
                <c:pt idx="11">
                  <c:v>-0.78900000000000003</c:v>
                </c:pt>
                <c:pt idx="12">
                  <c:v>-0.78400000000000003</c:v>
                </c:pt>
                <c:pt idx="13">
                  <c:v>-0.72099999999999997</c:v>
                </c:pt>
                <c:pt idx="14">
                  <c:v>-0.66300000000000003</c:v>
                </c:pt>
                <c:pt idx="15">
                  <c:v>-0.625</c:v>
                </c:pt>
                <c:pt idx="16">
                  <c:v>-0.61399999999999999</c:v>
                </c:pt>
                <c:pt idx="17">
                  <c:v>-0.52800000000000002</c:v>
                </c:pt>
                <c:pt idx="18">
                  <c:v>-0.52500000000000002</c:v>
                </c:pt>
                <c:pt idx="19">
                  <c:v>-0.47499999999999998</c:v>
                </c:pt>
                <c:pt idx="20">
                  <c:v>-0.47099999999999997</c:v>
                </c:pt>
              </c:numCache>
            </c:numRef>
          </c:yVal>
        </c:ser>
        <c:axId val="165896960"/>
        <c:axId val="165898880"/>
      </c:scatterChart>
      <c:valAx>
        <c:axId val="16589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downstream (m)</a:t>
                </a:r>
              </a:p>
            </c:rich>
          </c:tx>
          <c:layout/>
        </c:title>
        <c:numFmt formatCode="General" sourceLinked="1"/>
        <c:tickLblPos val="nextTo"/>
        <c:crossAx val="165898880"/>
        <c:crosses val="autoZero"/>
        <c:crossBetween val="midCat"/>
      </c:valAx>
      <c:valAx>
        <c:axId val="16589888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  <c:layout/>
        </c:title>
        <c:numFmt formatCode="General" sourceLinked="1"/>
        <c:tickLblPos val="nextTo"/>
        <c:crossAx val="165896960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873713627523244"/>
          <c:y val="0.30950437317784368"/>
          <c:w val="0.17849997167620268"/>
          <c:h val="0.14058630426298754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BELG1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0000218722659669"/>
          <c:y val="5.1400554097404488E-2"/>
          <c:w val="0.86925481189851395"/>
          <c:h val="0.89719889180519163"/>
        </c:manualLayout>
      </c:layout>
      <c:scatterChart>
        <c:scatterStyle val="lineMarker"/>
        <c:ser>
          <c:idx val="1"/>
          <c:order val="0"/>
          <c:tx>
            <c:v>Water surface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6639173700409783"/>
                  <c:y val="-0.11909766381243161"/>
                </c:manualLayout>
              </c:layout>
              <c:numFmt formatCode="General" sourceLinked="0"/>
            </c:trendlineLbl>
          </c:trendline>
          <c:xVal>
            <c:numRef>
              <c:f>BELG1!$N$7:$N$22</c:f>
              <c:numCache>
                <c:formatCode>General</c:formatCode>
                <c:ptCount val="16"/>
                <c:pt idx="0">
                  <c:v>0</c:v>
                </c:pt>
                <c:pt idx="1">
                  <c:v>5.6891315681745311</c:v>
                </c:pt>
                <c:pt idx="2">
                  <c:v>11.296020188434436</c:v>
                </c:pt>
                <c:pt idx="3">
                  <c:v>15.57870264222435</c:v>
                </c:pt>
                <c:pt idx="4">
                  <c:v>18.630130668575291</c:v>
                </c:pt>
                <c:pt idx="5">
                  <c:v>20.565031699636052</c:v>
                </c:pt>
                <c:pt idx="6">
                  <c:v>25.381097521445383</c:v>
                </c:pt>
                <c:pt idx="7">
                  <c:v>29.04931589008158</c:v>
                </c:pt>
                <c:pt idx="8">
                  <c:v>32.9768968249574</c:v>
                </c:pt>
                <c:pt idx="9">
                  <c:v>40.900119023028083</c:v>
                </c:pt>
                <c:pt idx="10">
                  <c:v>44.070202460415814</c:v>
                </c:pt>
                <c:pt idx="11">
                  <c:v>49.570986495442092</c:v>
                </c:pt>
                <c:pt idx="12">
                  <c:v>54.521331230912544</c:v>
                </c:pt>
                <c:pt idx="13">
                  <c:v>58.74711648338338</c:v>
                </c:pt>
                <c:pt idx="14">
                  <c:v>64.441810944019522</c:v>
                </c:pt>
                <c:pt idx="15">
                  <c:v>71.010836746983003</c:v>
                </c:pt>
              </c:numCache>
            </c:numRef>
          </c:xVal>
          <c:yVal>
            <c:numRef>
              <c:f>BELG1!$O$7:$O$22</c:f>
              <c:numCache>
                <c:formatCode>General</c:formatCode>
                <c:ptCount val="16"/>
                <c:pt idx="0">
                  <c:v>0.247</c:v>
                </c:pt>
                <c:pt idx="1">
                  <c:v>0.22900000000000001</c:v>
                </c:pt>
                <c:pt idx="2">
                  <c:v>0.23799999999999999</c:v>
                </c:pt>
                <c:pt idx="3">
                  <c:v>0.222</c:v>
                </c:pt>
                <c:pt idx="4">
                  <c:v>0.20599999999999999</c:v>
                </c:pt>
                <c:pt idx="5">
                  <c:v>0.22900000000000001</c:v>
                </c:pt>
                <c:pt idx="6">
                  <c:v>0.219</c:v>
                </c:pt>
                <c:pt idx="7">
                  <c:v>0.216</c:v>
                </c:pt>
                <c:pt idx="8">
                  <c:v>0.21199999999999999</c:v>
                </c:pt>
                <c:pt idx="9">
                  <c:v>0.192</c:v>
                </c:pt>
                <c:pt idx="10">
                  <c:v>0.2</c:v>
                </c:pt>
                <c:pt idx="11">
                  <c:v>0.187</c:v>
                </c:pt>
                <c:pt idx="12">
                  <c:v>0.18</c:v>
                </c:pt>
                <c:pt idx="13">
                  <c:v>0.155</c:v>
                </c:pt>
                <c:pt idx="14">
                  <c:v>0.10199999999999999</c:v>
                </c:pt>
                <c:pt idx="15">
                  <c:v>0.1</c:v>
                </c:pt>
              </c:numCache>
            </c:numRef>
          </c:yVal>
        </c:ser>
        <c:axId val="165937920"/>
        <c:axId val="165939840"/>
      </c:scatterChart>
      <c:valAx>
        <c:axId val="165937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downstream (m)</a:t>
                </a:r>
              </a:p>
            </c:rich>
          </c:tx>
          <c:layout/>
        </c:title>
        <c:numFmt formatCode="General" sourceLinked="1"/>
        <c:tickLblPos val="nextTo"/>
        <c:crossAx val="165939840"/>
        <c:crosses val="autoZero"/>
        <c:crossBetween val="midCat"/>
      </c:valAx>
      <c:valAx>
        <c:axId val="16593984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  <c:layout/>
        </c:title>
        <c:numFmt formatCode="General" sourceLinked="1"/>
        <c:tickLblPos val="nextTo"/>
        <c:crossAx val="16593792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5434864391951151"/>
          <c:y val="4.1282808398950023E-2"/>
          <c:w val="0.17849997167620268"/>
          <c:h val="0.14058630426298754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ISLA1</a:t>
            </a:r>
          </a:p>
        </c:rich>
      </c:tx>
      <c:layout>
        <c:manualLayout>
          <c:xMode val="edge"/>
          <c:yMode val="edge"/>
          <c:x val="0.43452028928038755"/>
          <c:y val="0.17492711370262418"/>
        </c:manualLayout>
      </c:layout>
      <c:overlay val="1"/>
    </c:title>
    <c:plotArea>
      <c:layout>
        <c:manualLayout>
          <c:layoutTarget val="inner"/>
          <c:xMode val="edge"/>
          <c:yMode val="edge"/>
          <c:x val="0.10000218722659669"/>
          <c:y val="5.1400554097404488E-2"/>
          <c:w val="0.86925481189851472"/>
          <c:h val="0.89719889180519163"/>
        </c:manualLayout>
      </c:layout>
      <c:scatterChart>
        <c:scatterStyle val="lineMarker"/>
        <c:ser>
          <c:idx val="1"/>
          <c:order val="0"/>
          <c:tx>
            <c:v>Water surface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103657546403823"/>
                  <c:y val="-0.17621603422021234"/>
                </c:manualLayout>
              </c:layout>
              <c:numFmt formatCode="General" sourceLinked="0"/>
            </c:trendlineLbl>
          </c:trendline>
          <c:xVal>
            <c:numRef>
              <c:f>ISLA1!$N$7:$N$86</c:f>
              <c:numCache>
                <c:formatCode>General</c:formatCode>
                <c:ptCount val="80"/>
                <c:pt idx="0">
                  <c:v>0</c:v>
                </c:pt>
                <c:pt idx="1">
                  <c:v>4.7658624612970151</c:v>
                </c:pt>
                <c:pt idx="2">
                  <c:v>10.308343133342673</c:v>
                </c:pt>
                <c:pt idx="3">
                  <c:v>13.320532536418149</c:v>
                </c:pt>
                <c:pt idx="4">
                  <c:v>16.691276371241539</c:v>
                </c:pt>
                <c:pt idx="5">
                  <c:v>19.851229060760808</c:v>
                </c:pt>
                <c:pt idx="6">
                  <c:v>23.574102144818308</c:v>
                </c:pt>
                <c:pt idx="7">
                  <c:v>26.760037800163538</c:v>
                </c:pt>
                <c:pt idx="8">
                  <c:v>29.744005795970477</c:v>
                </c:pt>
                <c:pt idx="9">
                  <c:v>33.690871007755653</c:v>
                </c:pt>
                <c:pt idx="10">
                  <c:v>36.219763255361315</c:v>
                </c:pt>
                <c:pt idx="11">
                  <c:v>38.467996784156753</c:v>
                </c:pt>
                <c:pt idx="12">
                  <c:v>40.950271950209086</c:v>
                </c:pt>
                <c:pt idx="13">
                  <c:v>44.158013835086962</c:v>
                </c:pt>
                <c:pt idx="14">
                  <c:v>47.133225088090697</c:v>
                </c:pt>
                <c:pt idx="15">
                  <c:v>49.935724686663335</c:v>
                </c:pt>
                <c:pt idx="16">
                  <c:v>52.322974359403943</c:v>
                </c:pt>
                <c:pt idx="17">
                  <c:v>55.420700783735171</c:v>
                </c:pt>
                <c:pt idx="18">
                  <c:v>58.35964515204158</c:v>
                </c:pt>
                <c:pt idx="19">
                  <c:v>61.536103714654978</c:v>
                </c:pt>
                <c:pt idx="20">
                  <c:v>64.859295704293856</c:v>
                </c:pt>
                <c:pt idx="21">
                  <c:v>68.215061041739247</c:v>
                </c:pt>
                <c:pt idx="22">
                  <c:v>68.272862425805712</c:v>
                </c:pt>
                <c:pt idx="23">
                  <c:v>70.875461895566673</c:v>
                </c:pt>
                <c:pt idx="24">
                  <c:v>73.878738273125009</c:v>
                </c:pt>
                <c:pt idx="25">
                  <c:v>77.027696831124786</c:v>
                </c:pt>
                <c:pt idx="26">
                  <c:v>79.534190796806712</c:v>
                </c:pt>
                <c:pt idx="27">
                  <c:v>81.981996344639313</c:v>
                </c:pt>
                <c:pt idx="28">
                  <c:v>84.926370811313006</c:v>
                </c:pt>
                <c:pt idx="29">
                  <c:v>88.445167196442441</c:v>
                </c:pt>
                <c:pt idx="30">
                  <c:v>92.5663362053524</c:v>
                </c:pt>
                <c:pt idx="31">
                  <c:v>96.067942979392015</c:v>
                </c:pt>
                <c:pt idx="32">
                  <c:v>100.13951270125605</c:v>
                </c:pt>
                <c:pt idx="33">
                  <c:v>105.25587126961304</c:v>
                </c:pt>
                <c:pt idx="34">
                  <c:v>109.74458300016558</c:v>
                </c:pt>
                <c:pt idx="35">
                  <c:v>114.25552447617697</c:v>
                </c:pt>
                <c:pt idx="36">
                  <c:v>118.12968619195499</c:v>
                </c:pt>
                <c:pt idx="37">
                  <c:v>121.86492594329627</c:v>
                </c:pt>
                <c:pt idx="38">
                  <c:v>125.55580998373969</c:v>
                </c:pt>
                <c:pt idx="39">
                  <c:v>128.95287651237877</c:v>
                </c:pt>
                <c:pt idx="40">
                  <c:v>132.40012251462463</c:v>
                </c:pt>
                <c:pt idx="41">
                  <c:v>136.60437809676992</c:v>
                </c:pt>
                <c:pt idx="42">
                  <c:v>139.90933255939115</c:v>
                </c:pt>
                <c:pt idx="43">
                  <c:v>144.58861081570376</c:v>
                </c:pt>
                <c:pt idx="44">
                  <c:v>148.26865334263195</c:v>
                </c:pt>
                <c:pt idx="45">
                  <c:v>151.953033344749</c:v>
                </c:pt>
                <c:pt idx="46">
                  <c:v>155.69842251010954</c:v>
                </c:pt>
                <c:pt idx="47">
                  <c:v>158.66666727764473</c:v>
                </c:pt>
                <c:pt idx="48">
                  <c:v>162.09019119314468</c:v>
                </c:pt>
                <c:pt idx="49">
                  <c:v>165.40221836694622</c:v>
                </c:pt>
                <c:pt idx="50">
                  <c:v>170.14351354864499</c:v>
                </c:pt>
                <c:pt idx="51">
                  <c:v>173.74332257135717</c:v>
                </c:pt>
                <c:pt idx="52">
                  <c:v>176.46575402136654</c:v>
                </c:pt>
                <c:pt idx="53">
                  <c:v>180.5123398662486</c:v>
                </c:pt>
                <c:pt idx="54">
                  <c:v>184.36034454400044</c:v>
                </c:pt>
                <c:pt idx="55">
                  <c:v>188.53628431847036</c:v>
                </c:pt>
                <c:pt idx="56">
                  <c:v>192.20049787665718</c:v>
                </c:pt>
                <c:pt idx="57">
                  <c:v>195.54914566345113</c:v>
                </c:pt>
                <c:pt idx="58">
                  <c:v>198.26705699386645</c:v>
                </c:pt>
                <c:pt idx="59">
                  <c:v>201.94425647173</c:v>
                </c:pt>
                <c:pt idx="60">
                  <c:v>205.83314693045983</c:v>
                </c:pt>
                <c:pt idx="61">
                  <c:v>209.58600517451862</c:v>
                </c:pt>
                <c:pt idx="62">
                  <c:v>212.07452300648205</c:v>
                </c:pt>
                <c:pt idx="63">
                  <c:v>215.14195515732092</c:v>
                </c:pt>
                <c:pt idx="64">
                  <c:v>218.71834467749346</c:v>
                </c:pt>
                <c:pt idx="65">
                  <c:v>221.70245208172676</c:v>
                </c:pt>
                <c:pt idx="66">
                  <c:v>224.61652088667972</c:v>
                </c:pt>
                <c:pt idx="67">
                  <c:v>228.47138028748802</c:v>
                </c:pt>
                <c:pt idx="68">
                  <c:v>231.34372793357824</c:v>
                </c:pt>
                <c:pt idx="69">
                  <c:v>234.83482246108676</c:v>
                </c:pt>
                <c:pt idx="70">
                  <c:v>237.67480063001693</c:v>
                </c:pt>
                <c:pt idx="71">
                  <c:v>239.89985995506873</c:v>
                </c:pt>
                <c:pt idx="72">
                  <c:v>242.53707363621024</c:v>
                </c:pt>
                <c:pt idx="73">
                  <c:v>245.08417591134565</c:v>
                </c:pt>
                <c:pt idx="74">
                  <c:v>247.77903787441539</c:v>
                </c:pt>
                <c:pt idx="75">
                  <c:v>251.17735392799253</c:v>
                </c:pt>
                <c:pt idx="76">
                  <c:v>254.62598989022456</c:v>
                </c:pt>
                <c:pt idx="77">
                  <c:v>257.94024712224501</c:v>
                </c:pt>
                <c:pt idx="78">
                  <c:v>260.33269022501673</c:v>
                </c:pt>
                <c:pt idx="79">
                  <c:v>263.32760992343935</c:v>
                </c:pt>
              </c:numCache>
            </c:numRef>
          </c:xVal>
          <c:yVal>
            <c:numRef>
              <c:f>ISLA1!$O$7:$O$86</c:f>
              <c:numCache>
                <c:formatCode>General</c:formatCode>
                <c:ptCount val="80"/>
                <c:pt idx="0">
                  <c:v>0.28499999999999998</c:v>
                </c:pt>
                <c:pt idx="1">
                  <c:v>0.25700000000000001</c:v>
                </c:pt>
                <c:pt idx="2">
                  <c:v>0.27</c:v>
                </c:pt>
                <c:pt idx="3">
                  <c:v>0.26900000000000002</c:v>
                </c:pt>
                <c:pt idx="4">
                  <c:v>0.28799999999999998</c:v>
                </c:pt>
                <c:pt idx="5">
                  <c:v>0.26100000000000001</c:v>
                </c:pt>
                <c:pt idx="6">
                  <c:v>0.248</c:v>
                </c:pt>
                <c:pt idx="7">
                  <c:v>0.25700000000000001</c:v>
                </c:pt>
                <c:pt idx="8">
                  <c:v>0.249</c:v>
                </c:pt>
                <c:pt idx="9">
                  <c:v>0.25600000000000001</c:v>
                </c:pt>
                <c:pt idx="10">
                  <c:v>0.25600000000000001</c:v>
                </c:pt>
                <c:pt idx="11">
                  <c:v>0.254</c:v>
                </c:pt>
                <c:pt idx="12">
                  <c:v>0.24099999999999999</c:v>
                </c:pt>
                <c:pt idx="13">
                  <c:v>0.249</c:v>
                </c:pt>
                <c:pt idx="14">
                  <c:v>0.223</c:v>
                </c:pt>
                <c:pt idx="15">
                  <c:v>0.23</c:v>
                </c:pt>
                <c:pt idx="16">
                  <c:v>0.22500000000000001</c:v>
                </c:pt>
                <c:pt idx="17">
                  <c:v>0.22900000000000001</c:v>
                </c:pt>
                <c:pt idx="18">
                  <c:v>0.22700000000000001</c:v>
                </c:pt>
                <c:pt idx="19">
                  <c:v>0.216</c:v>
                </c:pt>
                <c:pt idx="20">
                  <c:v>0.217</c:v>
                </c:pt>
                <c:pt idx="21">
                  <c:v>0.214</c:v>
                </c:pt>
                <c:pt idx="22">
                  <c:v>0.20300000000000001</c:v>
                </c:pt>
                <c:pt idx="23">
                  <c:v>0.188</c:v>
                </c:pt>
                <c:pt idx="24">
                  <c:v>0.183</c:v>
                </c:pt>
                <c:pt idx="25">
                  <c:v>0.186</c:v>
                </c:pt>
                <c:pt idx="26">
                  <c:v>0.16200000000000001</c:v>
                </c:pt>
                <c:pt idx="27">
                  <c:v>0.158</c:v>
                </c:pt>
                <c:pt idx="28">
                  <c:v>0.16700000000000001</c:v>
                </c:pt>
                <c:pt idx="29">
                  <c:v>0.14699999999999999</c:v>
                </c:pt>
                <c:pt idx="30">
                  <c:v>0.13700000000000001</c:v>
                </c:pt>
                <c:pt idx="31">
                  <c:v>0.13400000000000001</c:v>
                </c:pt>
                <c:pt idx="32">
                  <c:v>0.128</c:v>
                </c:pt>
                <c:pt idx="33">
                  <c:v>0.108</c:v>
                </c:pt>
                <c:pt idx="34">
                  <c:v>0.10100000000000001</c:v>
                </c:pt>
                <c:pt idx="35">
                  <c:v>9.4E-2</c:v>
                </c:pt>
                <c:pt idx="36">
                  <c:v>0.10100000000000001</c:v>
                </c:pt>
                <c:pt idx="37">
                  <c:v>6.2E-2</c:v>
                </c:pt>
                <c:pt idx="38">
                  <c:v>6.2E-2</c:v>
                </c:pt>
                <c:pt idx="39">
                  <c:v>2.7E-2</c:v>
                </c:pt>
                <c:pt idx="40">
                  <c:v>2.5999999999999999E-2</c:v>
                </c:pt>
                <c:pt idx="41">
                  <c:v>-2.7E-2</c:v>
                </c:pt>
                <c:pt idx="42">
                  <c:v>-1.4999999999999999E-2</c:v>
                </c:pt>
                <c:pt idx="43">
                  <c:v>-3.6999999999999998E-2</c:v>
                </c:pt>
                <c:pt idx="44">
                  <c:v>-5.8000000000000003E-2</c:v>
                </c:pt>
                <c:pt idx="45">
                  <c:v>-8.3000000000000004E-2</c:v>
                </c:pt>
                <c:pt idx="46">
                  <c:v>-9.4E-2</c:v>
                </c:pt>
                <c:pt idx="47">
                  <c:v>-0.105</c:v>
                </c:pt>
                <c:pt idx="48">
                  <c:v>-0.128</c:v>
                </c:pt>
                <c:pt idx="49">
                  <c:v>-0.155</c:v>
                </c:pt>
                <c:pt idx="50">
                  <c:v>-0.22700000000000001</c:v>
                </c:pt>
                <c:pt idx="51">
                  <c:v>-0.24099999999999999</c:v>
                </c:pt>
                <c:pt idx="52">
                  <c:v>-0.23499999999999999</c:v>
                </c:pt>
                <c:pt idx="53">
                  <c:v>-0.252</c:v>
                </c:pt>
                <c:pt idx="54">
                  <c:v>-0.252</c:v>
                </c:pt>
                <c:pt idx="55">
                  <c:v>-0.27900000000000003</c:v>
                </c:pt>
                <c:pt idx="56">
                  <c:v>-0.27900000000000003</c:v>
                </c:pt>
                <c:pt idx="57">
                  <c:v>-0.307</c:v>
                </c:pt>
                <c:pt idx="58">
                  <c:v>-0.28899999999999998</c:v>
                </c:pt>
                <c:pt idx="59">
                  <c:v>-0.32800000000000001</c:v>
                </c:pt>
                <c:pt idx="60">
                  <c:v>-0.36599999999999999</c:v>
                </c:pt>
                <c:pt idx="61">
                  <c:v>-0.42</c:v>
                </c:pt>
                <c:pt idx="62">
                  <c:v>-0.47099999999999997</c:v>
                </c:pt>
                <c:pt idx="63">
                  <c:v>-0.49</c:v>
                </c:pt>
                <c:pt idx="64">
                  <c:v>-0.50800000000000001</c:v>
                </c:pt>
                <c:pt idx="65">
                  <c:v>-0.53400000000000003</c:v>
                </c:pt>
                <c:pt idx="66">
                  <c:v>-0.50900000000000001</c:v>
                </c:pt>
                <c:pt idx="67">
                  <c:v>-0.51300000000000001</c:v>
                </c:pt>
                <c:pt idx="68">
                  <c:v>-0.51600000000000001</c:v>
                </c:pt>
                <c:pt idx="69">
                  <c:v>-0.53200000000000003</c:v>
                </c:pt>
                <c:pt idx="70">
                  <c:v>-0.52600000000000002</c:v>
                </c:pt>
                <c:pt idx="71">
                  <c:v>-0.50900000000000001</c:v>
                </c:pt>
                <c:pt idx="72">
                  <c:v>-0.51300000000000001</c:v>
                </c:pt>
                <c:pt idx="73">
                  <c:v>-0.53900000000000003</c:v>
                </c:pt>
                <c:pt idx="74">
                  <c:v>-0.51800000000000002</c:v>
                </c:pt>
                <c:pt idx="75">
                  <c:v>-0.53300000000000003</c:v>
                </c:pt>
                <c:pt idx="76">
                  <c:v>-0.52900000000000003</c:v>
                </c:pt>
                <c:pt idx="77">
                  <c:v>-0.53500000000000003</c:v>
                </c:pt>
                <c:pt idx="78">
                  <c:v>-0.55100000000000005</c:v>
                </c:pt>
                <c:pt idx="79">
                  <c:v>-0.55400000000000005</c:v>
                </c:pt>
              </c:numCache>
            </c:numRef>
          </c:yVal>
        </c:ser>
        <c:axId val="166084608"/>
        <c:axId val="166086528"/>
      </c:scatterChart>
      <c:valAx>
        <c:axId val="166084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downstream (m)</a:t>
                </a:r>
              </a:p>
            </c:rich>
          </c:tx>
          <c:layout/>
        </c:title>
        <c:numFmt formatCode="General" sourceLinked="1"/>
        <c:tickLblPos val="nextTo"/>
        <c:crossAx val="166086528"/>
        <c:crosses val="autoZero"/>
        <c:crossBetween val="midCat"/>
      </c:valAx>
      <c:valAx>
        <c:axId val="16608652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  <c:layout/>
        </c:title>
        <c:numFmt formatCode="General" sourceLinked="1"/>
        <c:tickLblPos val="nextTo"/>
        <c:crossAx val="1660846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3276591325365015"/>
          <c:y val="0.23953352769679301"/>
          <c:w val="0.17849997167620288"/>
          <c:h val="0.14058630426298754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RESI1</a:t>
            </a:r>
          </a:p>
        </c:rich>
      </c:tx>
      <c:layout>
        <c:manualLayout>
          <c:xMode val="edge"/>
          <c:yMode val="edge"/>
          <c:x val="0.46022186974829588"/>
          <c:y val="3.4985422740524796E-2"/>
        </c:manualLayout>
      </c:layout>
      <c:overlay val="1"/>
    </c:title>
    <c:plotArea>
      <c:layout>
        <c:manualLayout>
          <c:layoutTarget val="inner"/>
          <c:xMode val="edge"/>
          <c:yMode val="edge"/>
          <c:x val="0.10000218722659669"/>
          <c:y val="5.1400554097404488E-2"/>
          <c:w val="0.86925481189851495"/>
          <c:h val="0.89719889180519163"/>
        </c:manualLayout>
      </c:layout>
      <c:scatterChart>
        <c:scatterStyle val="lineMarker"/>
        <c:ser>
          <c:idx val="1"/>
          <c:order val="0"/>
          <c:tx>
            <c:v>Water surface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5095092429993044"/>
                  <c:y val="0.12014049264250132"/>
                </c:manualLayout>
              </c:layout>
              <c:numFmt formatCode="General" sourceLinked="0"/>
            </c:trendlineLbl>
          </c:trendline>
          <c:xVal>
            <c:numRef>
              <c:f>RESI1!$O$7:$O$17</c:f>
              <c:numCache>
                <c:formatCode>General</c:formatCode>
                <c:ptCount val="11"/>
                <c:pt idx="0">
                  <c:v>47.852218892070681</c:v>
                </c:pt>
                <c:pt idx="1">
                  <c:v>43.210641466237952</c:v>
                </c:pt>
                <c:pt idx="2">
                  <c:v>39.189272918094176</c:v>
                </c:pt>
                <c:pt idx="3">
                  <c:v>36.059769283330347</c:v>
                </c:pt>
                <c:pt idx="4">
                  <c:v>31.429567127916393</c:v>
                </c:pt>
                <c:pt idx="5">
                  <c:v>25.60679416308254</c:v>
                </c:pt>
                <c:pt idx="6">
                  <c:v>18.258959856295267</c:v>
                </c:pt>
                <c:pt idx="7">
                  <c:v>12.354730863446157</c:v>
                </c:pt>
                <c:pt idx="8">
                  <c:v>7.7387489527363655</c:v>
                </c:pt>
                <c:pt idx="9">
                  <c:v>4.1831668625575986</c:v>
                </c:pt>
                <c:pt idx="10">
                  <c:v>0</c:v>
                </c:pt>
              </c:numCache>
            </c:numRef>
          </c:xVal>
          <c:yVal>
            <c:numRef>
              <c:f>RESI1!$P$7:$P$17</c:f>
              <c:numCache>
                <c:formatCode>General</c:formatCode>
                <c:ptCount val="11"/>
                <c:pt idx="0">
                  <c:v>-0.65600000000000003</c:v>
                </c:pt>
                <c:pt idx="1">
                  <c:v>-0.47</c:v>
                </c:pt>
                <c:pt idx="2">
                  <c:v>-0.48699999999999999</c:v>
                </c:pt>
                <c:pt idx="3">
                  <c:v>-0.42899999999999999</c:v>
                </c:pt>
                <c:pt idx="4">
                  <c:v>-0.40400000000000003</c:v>
                </c:pt>
                <c:pt idx="5">
                  <c:v>-0.39800000000000002</c:v>
                </c:pt>
                <c:pt idx="6">
                  <c:v>-0.40899999999999997</c:v>
                </c:pt>
                <c:pt idx="7">
                  <c:v>-0.27</c:v>
                </c:pt>
                <c:pt idx="8">
                  <c:v>-2.1000000000000001E-2</c:v>
                </c:pt>
                <c:pt idx="9">
                  <c:v>0.03</c:v>
                </c:pt>
                <c:pt idx="10">
                  <c:v>2.5999999999999999E-2</c:v>
                </c:pt>
              </c:numCache>
            </c:numRef>
          </c:yVal>
        </c:ser>
        <c:ser>
          <c:idx val="0"/>
          <c:order val="1"/>
          <c:tx>
            <c:v>Thalweg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551199984894171E-2"/>
                  <c:y val="-0.53938920900193521"/>
                </c:manualLayout>
              </c:layout>
              <c:numFmt formatCode="General" sourceLinked="0"/>
            </c:trendlineLbl>
          </c:trendline>
          <c:xVal>
            <c:numRef>
              <c:f>RESI1!$F$7:$F$15</c:f>
              <c:numCache>
                <c:formatCode>General</c:formatCode>
                <c:ptCount val="9"/>
                <c:pt idx="0">
                  <c:v>0</c:v>
                </c:pt>
                <c:pt idx="1">
                  <c:v>4.0345831259251552</c:v>
                </c:pt>
                <c:pt idx="2">
                  <c:v>8.4215041418542089</c:v>
                </c:pt>
                <c:pt idx="3">
                  <c:v>13.394488155502353</c:v>
                </c:pt>
                <c:pt idx="4">
                  <c:v>17.996503040310962</c:v>
                </c:pt>
                <c:pt idx="5">
                  <c:v>21.252697905487185</c:v>
                </c:pt>
                <c:pt idx="6">
                  <c:v>26.493669189514605</c:v>
                </c:pt>
                <c:pt idx="7">
                  <c:v>33.063559980083348</c:v>
                </c:pt>
                <c:pt idx="8">
                  <c:v>37.417468683765591</c:v>
                </c:pt>
              </c:numCache>
            </c:numRef>
          </c:xVal>
          <c:yVal>
            <c:numRef>
              <c:f>RESI1!$G$7:$G$15</c:f>
              <c:numCache>
                <c:formatCode>General</c:formatCode>
                <c:ptCount val="9"/>
                <c:pt idx="0">
                  <c:v>-0.35299999999999998</c:v>
                </c:pt>
                <c:pt idx="1">
                  <c:v>-0.53200000000000003</c:v>
                </c:pt>
                <c:pt idx="2">
                  <c:v>-0.59599999999999997</c:v>
                </c:pt>
                <c:pt idx="3">
                  <c:v>-0.67900000000000005</c:v>
                </c:pt>
                <c:pt idx="4">
                  <c:v>-0.78</c:v>
                </c:pt>
                <c:pt idx="5">
                  <c:v>-0.83199999999999996</c:v>
                </c:pt>
                <c:pt idx="6">
                  <c:v>-0.75800000000000001</c:v>
                </c:pt>
                <c:pt idx="7">
                  <c:v>-0.60799999999999998</c:v>
                </c:pt>
                <c:pt idx="8">
                  <c:v>-0.72299999999999998</c:v>
                </c:pt>
              </c:numCache>
            </c:numRef>
          </c:yVal>
        </c:ser>
        <c:axId val="166207872"/>
        <c:axId val="166209792"/>
      </c:scatterChart>
      <c:valAx>
        <c:axId val="166207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downstream (m)</a:t>
                </a:r>
              </a:p>
            </c:rich>
          </c:tx>
          <c:layout/>
        </c:title>
        <c:numFmt formatCode="General" sourceLinked="1"/>
        <c:tickLblPos val="nextTo"/>
        <c:crossAx val="166209792"/>
        <c:crosses val="autoZero"/>
        <c:crossBetween val="midCat"/>
      </c:valAx>
      <c:valAx>
        <c:axId val="16620979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  <c:layout/>
        </c:title>
        <c:numFmt formatCode="General" sourceLinked="1"/>
        <c:tickLblPos val="nextTo"/>
        <c:crossAx val="16620787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8312562548386555"/>
          <c:y val="0.29006802721088493"/>
          <c:w val="0.17849997167620296"/>
          <c:h val="0.14058630426298754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RESI2</a:t>
            </a:r>
          </a:p>
        </c:rich>
      </c:tx>
      <c:layout>
        <c:manualLayout>
          <c:xMode val="edge"/>
          <c:yMode val="edge"/>
          <c:x val="0.37149285296172518"/>
          <c:y val="0.16715257531584035"/>
        </c:manualLayout>
      </c:layout>
      <c:overlay val="1"/>
    </c:title>
    <c:plotArea>
      <c:layout>
        <c:manualLayout>
          <c:layoutTarget val="inner"/>
          <c:xMode val="edge"/>
          <c:yMode val="edge"/>
          <c:x val="0.10000218722659669"/>
          <c:y val="5.1400554097404488E-2"/>
          <c:w val="0.86925481189851472"/>
          <c:h val="0.89719889180519163"/>
        </c:manualLayout>
      </c:layout>
      <c:scatterChart>
        <c:scatterStyle val="lineMarker"/>
        <c:ser>
          <c:idx val="1"/>
          <c:order val="0"/>
          <c:tx>
            <c:v>Water surface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5.1794595819407527E-2"/>
                  <c:y val="0.19337450165668049"/>
                </c:manualLayout>
              </c:layout>
              <c:numFmt formatCode="General" sourceLinked="0"/>
            </c:trendlineLbl>
          </c:trendline>
          <c:xVal>
            <c:numRef>
              <c:f>RESI2!$O$7:$O$28</c:f>
              <c:numCache>
                <c:formatCode>General</c:formatCode>
                <c:ptCount val="22"/>
                <c:pt idx="0">
                  <c:v>31.741667121221894</c:v>
                </c:pt>
                <c:pt idx="1">
                  <c:v>29.527601855697863</c:v>
                </c:pt>
                <c:pt idx="2">
                  <c:v>27.317227000611062</c:v>
                </c:pt>
                <c:pt idx="3">
                  <c:v>25.590098458782169</c:v>
                </c:pt>
                <c:pt idx="4">
                  <c:v>24.002327064657688</c:v>
                </c:pt>
                <c:pt idx="5">
                  <c:v>21.873377793303391</c:v>
                </c:pt>
                <c:pt idx="6">
                  <c:v>20.961035204140742</c:v>
                </c:pt>
                <c:pt idx="7">
                  <c:v>20.049837091763418</c:v>
                </c:pt>
                <c:pt idx="8">
                  <c:v>18.479765437347609</c:v>
                </c:pt>
                <c:pt idx="9">
                  <c:v>17.37738573869564</c:v>
                </c:pt>
                <c:pt idx="10">
                  <c:v>16.225321504375348</c:v>
                </c:pt>
                <c:pt idx="11">
                  <c:v>15.111823861809366</c:v>
                </c:pt>
                <c:pt idx="12">
                  <c:v>13.898621487924448</c:v>
                </c:pt>
                <c:pt idx="13">
                  <c:v>12.466164507767626</c:v>
                </c:pt>
                <c:pt idx="14">
                  <c:v>10.949609200500529</c:v>
                </c:pt>
                <c:pt idx="15">
                  <c:v>9.4853056117594505</c:v>
                </c:pt>
                <c:pt idx="16">
                  <c:v>7.9347815068194478</c:v>
                </c:pt>
                <c:pt idx="17">
                  <c:v>6.8308843195778088</c:v>
                </c:pt>
                <c:pt idx="18">
                  <c:v>5.6919119757520242</c:v>
                </c:pt>
                <c:pt idx="19">
                  <c:v>3.8857777061031697</c:v>
                </c:pt>
                <c:pt idx="20">
                  <c:v>3.2001539025490615</c:v>
                </c:pt>
                <c:pt idx="21">
                  <c:v>0</c:v>
                </c:pt>
              </c:numCache>
            </c:numRef>
          </c:xVal>
          <c:yVal>
            <c:numRef>
              <c:f>RESI2!$P$7:$P$28</c:f>
              <c:numCache>
                <c:formatCode>General</c:formatCode>
                <c:ptCount val="22"/>
                <c:pt idx="0">
                  <c:v>-0.80900000000000005</c:v>
                </c:pt>
                <c:pt idx="1">
                  <c:v>-0.81399999999999995</c:v>
                </c:pt>
                <c:pt idx="2">
                  <c:v>-0.77900000000000003</c:v>
                </c:pt>
                <c:pt idx="3">
                  <c:v>-0.76800000000000002</c:v>
                </c:pt>
                <c:pt idx="4">
                  <c:v>-0.76700000000000002</c:v>
                </c:pt>
                <c:pt idx="5">
                  <c:v>-0.76400000000000001</c:v>
                </c:pt>
                <c:pt idx="6">
                  <c:v>-0.76600000000000001</c:v>
                </c:pt>
                <c:pt idx="7">
                  <c:v>-0.748</c:v>
                </c:pt>
                <c:pt idx="8">
                  <c:v>-0.751</c:v>
                </c:pt>
                <c:pt idx="9">
                  <c:v>-0.71499999999999997</c:v>
                </c:pt>
                <c:pt idx="10">
                  <c:v>-0.69899999999999995</c:v>
                </c:pt>
                <c:pt idx="11">
                  <c:v>-0.71499999999999997</c:v>
                </c:pt>
                <c:pt idx="12">
                  <c:v>-0.64</c:v>
                </c:pt>
                <c:pt idx="13">
                  <c:v>-0.57199999999999995</c:v>
                </c:pt>
                <c:pt idx="14">
                  <c:v>-0.56000000000000005</c:v>
                </c:pt>
                <c:pt idx="15">
                  <c:v>-0.55300000000000005</c:v>
                </c:pt>
                <c:pt idx="16">
                  <c:v>-0.52</c:v>
                </c:pt>
                <c:pt idx="17">
                  <c:v>-0.495</c:v>
                </c:pt>
                <c:pt idx="18">
                  <c:v>-0.47299999999999998</c:v>
                </c:pt>
                <c:pt idx="19">
                  <c:v>-0.44800000000000001</c:v>
                </c:pt>
                <c:pt idx="20">
                  <c:v>-0.435</c:v>
                </c:pt>
                <c:pt idx="21">
                  <c:v>-0.38700000000000001</c:v>
                </c:pt>
              </c:numCache>
            </c:numRef>
          </c:yVal>
        </c:ser>
        <c:ser>
          <c:idx val="0"/>
          <c:order val="1"/>
          <c:tx>
            <c:v>Thalweg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9977964085424574"/>
                  <c:y val="-0.37269514780040258"/>
                </c:manualLayout>
              </c:layout>
              <c:numFmt formatCode="General" sourceLinked="0"/>
            </c:trendlineLbl>
          </c:trendline>
          <c:xVal>
            <c:numRef>
              <c:f>RESI2!$F$7:$F$36</c:f>
              <c:numCache>
                <c:formatCode>General</c:formatCode>
                <c:ptCount val="30"/>
                <c:pt idx="0">
                  <c:v>0</c:v>
                </c:pt>
                <c:pt idx="1">
                  <c:v>2.5495097567964881E-2</c:v>
                </c:pt>
                <c:pt idx="2">
                  <c:v>1.360282721124612</c:v>
                </c:pt>
                <c:pt idx="3">
                  <c:v>3.6295224616544672</c:v>
                </c:pt>
                <c:pt idx="4">
                  <c:v>4.5707567576722017</c:v>
                </c:pt>
                <c:pt idx="5">
                  <c:v>5.8623344750396083</c:v>
                </c:pt>
                <c:pt idx="6">
                  <c:v>6.8621044485835228</c:v>
                </c:pt>
                <c:pt idx="7">
                  <c:v>8.028590625098273</c:v>
                </c:pt>
                <c:pt idx="8">
                  <c:v>9.0657699731379449</c:v>
                </c:pt>
                <c:pt idx="9">
                  <c:v>10.230773835792485</c:v>
                </c:pt>
                <c:pt idx="10">
                  <c:v>11.392254356507319</c:v>
                </c:pt>
                <c:pt idx="11">
                  <c:v>12.51161533492313</c:v>
                </c:pt>
                <c:pt idx="12">
                  <c:v>13.59809681198567</c:v>
                </c:pt>
                <c:pt idx="13">
                  <c:v>14.685164427178027</c:v>
                </c:pt>
                <c:pt idx="14">
                  <c:v>15.456890414818718</c:v>
                </c:pt>
                <c:pt idx="15">
                  <c:v>16.384963687788044</c:v>
                </c:pt>
                <c:pt idx="16">
                  <c:v>17.213973337912819</c:v>
                </c:pt>
                <c:pt idx="17">
                  <c:v>18.418371943026592</c:v>
                </c:pt>
                <c:pt idx="18">
                  <c:v>19.727381492266016</c:v>
                </c:pt>
                <c:pt idx="19">
                  <c:v>20.984480135969047</c:v>
                </c:pt>
                <c:pt idx="20">
                  <c:v>22.724450250654929</c:v>
                </c:pt>
                <c:pt idx="21">
                  <c:v>24.156538585919201</c:v>
                </c:pt>
                <c:pt idx="22">
                  <c:v>25.483778202567226</c:v>
                </c:pt>
                <c:pt idx="23">
                  <c:v>27.105725489010283</c:v>
                </c:pt>
                <c:pt idx="24">
                  <c:v>27.922226560656856</c:v>
                </c:pt>
                <c:pt idx="25">
                  <c:v>29.316284306950028</c:v>
                </c:pt>
                <c:pt idx="26">
                  <c:v>30.700041872421664</c:v>
                </c:pt>
                <c:pt idx="27">
                  <c:v>31.961587749510564</c:v>
                </c:pt>
                <c:pt idx="28">
                  <c:v>33.495273832123303</c:v>
                </c:pt>
                <c:pt idx="29">
                  <c:v>34.578769102071448</c:v>
                </c:pt>
              </c:numCache>
            </c:numRef>
          </c:xVal>
          <c:yVal>
            <c:numRef>
              <c:f>RESI2!$G$7:$G$36</c:f>
              <c:numCache>
                <c:formatCode>General</c:formatCode>
                <c:ptCount val="30"/>
                <c:pt idx="0">
                  <c:v>-0.65600000000000003</c:v>
                </c:pt>
                <c:pt idx="1">
                  <c:v>-0.66400000000000003</c:v>
                </c:pt>
                <c:pt idx="2">
                  <c:v>-0.73699999999999999</c:v>
                </c:pt>
                <c:pt idx="3">
                  <c:v>-0.66600000000000004</c:v>
                </c:pt>
                <c:pt idx="4">
                  <c:v>-0.69099999999999995</c:v>
                </c:pt>
                <c:pt idx="5">
                  <c:v>-0.68799999999999994</c:v>
                </c:pt>
                <c:pt idx="6">
                  <c:v>-0.72899999999999998</c:v>
                </c:pt>
                <c:pt idx="7">
                  <c:v>-0.76900000000000002</c:v>
                </c:pt>
                <c:pt idx="8">
                  <c:v>-0.79300000000000004</c:v>
                </c:pt>
                <c:pt idx="9">
                  <c:v>-0.745</c:v>
                </c:pt>
                <c:pt idx="10">
                  <c:v>-0.73299999999999998</c:v>
                </c:pt>
                <c:pt idx="11">
                  <c:v>-0.82299999999999995</c:v>
                </c:pt>
                <c:pt idx="12">
                  <c:v>-0.91500000000000004</c:v>
                </c:pt>
                <c:pt idx="13">
                  <c:v>-0.90800000000000003</c:v>
                </c:pt>
                <c:pt idx="14">
                  <c:v>-0.97499999999999998</c:v>
                </c:pt>
                <c:pt idx="15">
                  <c:v>-0.95699999999999996</c:v>
                </c:pt>
                <c:pt idx="16">
                  <c:v>-0.98699999999999999</c:v>
                </c:pt>
                <c:pt idx="17">
                  <c:v>-1.0309999999999999</c:v>
                </c:pt>
                <c:pt idx="18">
                  <c:v>-1.014</c:v>
                </c:pt>
                <c:pt idx="19">
                  <c:v>-0.94899999999999995</c:v>
                </c:pt>
                <c:pt idx="20">
                  <c:v>-0.95199999999999996</c:v>
                </c:pt>
                <c:pt idx="21">
                  <c:v>-1.0129999999999999</c:v>
                </c:pt>
                <c:pt idx="22">
                  <c:v>-0.95499999999999996</c:v>
                </c:pt>
                <c:pt idx="23">
                  <c:v>-0.97799999999999998</c:v>
                </c:pt>
                <c:pt idx="24">
                  <c:v>-1.0569999999999999</c:v>
                </c:pt>
                <c:pt idx="25">
                  <c:v>-1.0269999999999999</c:v>
                </c:pt>
                <c:pt idx="26">
                  <c:v>-1.0069999999999999</c:v>
                </c:pt>
                <c:pt idx="27">
                  <c:v>-0.98099999999999998</c:v>
                </c:pt>
                <c:pt idx="28">
                  <c:v>-1.109</c:v>
                </c:pt>
                <c:pt idx="29">
                  <c:v>-1.2529999999999999</c:v>
                </c:pt>
              </c:numCache>
            </c:numRef>
          </c:yVal>
        </c:ser>
        <c:axId val="166283904"/>
        <c:axId val="166294272"/>
      </c:scatterChart>
      <c:valAx>
        <c:axId val="166283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downstream (m)</a:t>
                </a:r>
              </a:p>
            </c:rich>
          </c:tx>
        </c:title>
        <c:numFmt formatCode="General" sourceLinked="1"/>
        <c:tickLblPos val="nextTo"/>
        <c:crossAx val="166294272"/>
        <c:crosses val="autoZero"/>
        <c:crossBetween val="midCat"/>
      </c:valAx>
      <c:valAx>
        <c:axId val="16629427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</c:title>
        <c:numFmt formatCode="General" sourceLinked="1"/>
        <c:tickLblPos val="nextTo"/>
        <c:crossAx val="16628390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15428916709156"/>
          <c:y val="0.220097181729835"/>
          <c:w val="0.17849997167620288"/>
          <c:h val="0.14058630426298754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RESI3</a:t>
            </a:r>
          </a:p>
        </c:rich>
      </c:tx>
      <c:layout>
        <c:manualLayout>
          <c:xMode val="edge"/>
          <c:yMode val="edge"/>
          <c:x val="0.37149285296172518"/>
          <c:y val="0.16715257531584043"/>
        </c:manualLayout>
      </c:layout>
      <c:overlay val="1"/>
    </c:title>
    <c:plotArea>
      <c:layout>
        <c:manualLayout>
          <c:layoutTarget val="inner"/>
          <c:xMode val="edge"/>
          <c:yMode val="edge"/>
          <c:x val="0.10000218722659669"/>
          <c:y val="5.1400554097404488E-2"/>
          <c:w val="0.86925481189851428"/>
          <c:h val="0.89719889180519163"/>
        </c:manualLayout>
      </c:layout>
      <c:scatterChart>
        <c:scatterStyle val="lineMarker"/>
        <c:ser>
          <c:idx val="1"/>
          <c:order val="0"/>
          <c:tx>
            <c:v>Water surface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7797163843728211E-3"/>
                  <c:y val="-0.55019826603307365"/>
                </c:manualLayout>
              </c:layout>
              <c:numFmt formatCode="General" sourceLinked="0"/>
            </c:trendlineLbl>
          </c:trendline>
          <c:xVal>
            <c:numRef>
              <c:f>RESI3!$O$7:$O$35</c:f>
              <c:numCache>
                <c:formatCode>General</c:formatCode>
                <c:ptCount val="29"/>
                <c:pt idx="0">
                  <c:v>47.443302850487072</c:v>
                </c:pt>
                <c:pt idx="1">
                  <c:v>45.522362976362956</c:v>
                </c:pt>
                <c:pt idx="2">
                  <c:v>44.129684262516861</c:v>
                </c:pt>
                <c:pt idx="3">
                  <c:v>42.369019615288437</c:v>
                </c:pt>
                <c:pt idx="4">
                  <c:v>40.787143197865127</c:v>
                </c:pt>
                <c:pt idx="5">
                  <c:v>39.92304019474571</c:v>
                </c:pt>
                <c:pt idx="6">
                  <c:v>37.557067878762275</c:v>
                </c:pt>
                <c:pt idx="7">
                  <c:v>35.298196479146974</c:v>
                </c:pt>
                <c:pt idx="8">
                  <c:v>34.157074224522169</c:v>
                </c:pt>
                <c:pt idx="9">
                  <c:v>32.211452216011779</c:v>
                </c:pt>
                <c:pt idx="10">
                  <c:v>29.80589593938884</c:v>
                </c:pt>
                <c:pt idx="11">
                  <c:v>28.335989139622271</c:v>
                </c:pt>
                <c:pt idx="12">
                  <c:v>27.039316474683275</c:v>
                </c:pt>
                <c:pt idx="13">
                  <c:v>25.18834213666559</c:v>
                </c:pt>
                <c:pt idx="14">
                  <c:v>24.03206794772942</c:v>
                </c:pt>
                <c:pt idx="15">
                  <c:v>22.321334187029059</c:v>
                </c:pt>
                <c:pt idx="16">
                  <c:v>21.231196122378531</c:v>
                </c:pt>
                <c:pt idx="17">
                  <c:v>19.365159413200494</c:v>
                </c:pt>
                <c:pt idx="18">
                  <c:v>17.650851972861975</c:v>
                </c:pt>
                <c:pt idx="19">
                  <c:v>16.716889982200687</c:v>
                </c:pt>
                <c:pt idx="20">
                  <c:v>14.63798401992149</c:v>
                </c:pt>
                <c:pt idx="21">
                  <c:v>12.368010892327248</c:v>
                </c:pt>
                <c:pt idx="22">
                  <c:v>10.955878816351351</c:v>
                </c:pt>
                <c:pt idx="23">
                  <c:v>7.4134540817945265</c:v>
                </c:pt>
                <c:pt idx="24">
                  <c:v>4.0739924485368562</c:v>
                </c:pt>
                <c:pt idx="25">
                  <c:v>2.7147205846332412</c:v>
                </c:pt>
                <c:pt idx="26">
                  <c:v>1.7333490953387951</c:v>
                </c:pt>
                <c:pt idx="27">
                  <c:v>1.021881597838032</c:v>
                </c:pt>
                <c:pt idx="28">
                  <c:v>0</c:v>
                </c:pt>
              </c:numCache>
            </c:numRef>
          </c:xVal>
          <c:yVal>
            <c:numRef>
              <c:f>RESI3!$P$7:$P$35</c:f>
              <c:numCache>
                <c:formatCode>General</c:formatCode>
                <c:ptCount val="29"/>
                <c:pt idx="0">
                  <c:v>-6.8159999999999998</c:v>
                </c:pt>
                <c:pt idx="1">
                  <c:v>-6.7290000000000001</c:v>
                </c:pt>
                <c:pt idx="2">
                  <c:v>-6.7839999999999998</c:v>
                </c:pt>
                <c:pt idx="3">
                  <c:v>-6.2649999999999997</c:v>
                </c:pt>
                <c:pt idx="4">
                  <c:v>-6.0490000000000004</c:v>
                </c:pt>
                <c:pt idx="5">
                  <c:v>-6.0279999999999996</c:v>
                </c:pt>
                <c:pt idx="6">
                  <c:v>-5.484</c:v>
                </c:pt>
                <c:pt idx="7">
                  <c:v>-5.39</c:v>
                </c:pt>
                <c:pt idx="8">
                  <c:v>-5.3650000000000002</c:v>
                </c:pt>
                <c:pt idx="9">
                  <c:v>-5.0389999999999997</c:v>
                </c:pt>
                <c:pt idx="10">
                  <c:v>-4.74</c:v>
                </c:pt>
                <c:pt idx="11">
                  <c:v>-4.7709999999999999</c:v>
                </c:pt>
                <c:pt idx="12">
                  <c:v>-4.742</c:v>
                </c:pt>
                <c:pt idx="13">
                  <c:v>-4.3449999999999998</c:v>
                </c:pt>
                <c:pt idx="14">
                  <c:v>-4.3550000000000004</c:v>
                </c:pt>
                <c:pt idx="15">
                  <c:v>-4.1479999999999997</c:v>
                </c:pt>
                <c:pt idx="16">
                  <c:v>-4.0940000000000003</c:v>
                </c:pt>
                <c:pt idx="17">
                  <c:v>-4.1040000000000001</c:v>
                </c:pt>
                <c:pt idx="18">
                  <c:v>-3.9990000000000001</c:v>
                </c:pt>
                <c:pt idx="19">
                  <c:v>-4.0179999999999998</c:v>
                </c:pt>
                <c:pt idx="20">
                  <c:v>-3.9590000000000001</c:v>
                </c:pt>
                <c:pt idx="21">
                  <c:v>-3.7730000000000001</c:v>
                </c:pt>
                <c:pt idx="22">
                  <c:v>-3.403</c:v>
                </c:pt>
                <c:pt idx="23">
                  <c:v>-3.1720000000000002</c:v>
                </c:pt>
                <c:pt idx="24">
                  <c:v>-2.532</c:v>
                </c:pt>
                <c:pt idx="25">
                  <c:v>-2.6309999999999998</c:v>
                </c:pt>
                <c:pt idx="26">
                  <c:v>-2.59</c:v>
                </c:pt>
                <c:pt idx="27">
                  <c:v>-2.5859999999999999</c:v>
                </c:pt>
                <c:pt idx="28">
                  <c:v>-2.6179999999999999</c:v>
                </c:pt>
              </c:numCache>
            </c:numRef>
          </c:yVal>
        </c:ser>
        <c:ser>
          <c:idx val="0"/>
          <c:order val="1"/>
          <c:tx>
            <c:v>Thalweg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3.9645952529315215E-2"/>
                  <c:y val="-0.4565876204249979"/>
                </c:manualLayout>
              </c:layout>
              <c:numFmt formatCode="General" sourceLinked="0"/>
            </c:trendlineLbl>
          </c:trendline>
          <c:xVal>
            <c:numRef>
              <c:f>RESI3!$F$7:$F$49</c:f>
              <c:numCache>
                <c:formatCode>General</c:formatCode>
                <c:ptCount val="43"/>
                <c:pt idx="0">
                  <c:v>0</c:v>
                </c:pt>
                <c:pt idx="1">
                  <c:v>0.2893734611190194</c:v>
                </c:pt>
                <c:pt idx="2">
                  <c:v>1.1726593717957381</c:v>
                </c:pt>
                <c:pt idx="3">
                  <c:v>3.3124287518925741</c:v>
                </c:pt>
                <c:pt idx="4">
                  <c:v>5.2690730731732707</c:v>
                </c:pt>
                <c:pt idx="5">
                  <c:v>6.9635352297291497</c:v>
                </c:pt>
                <c:pt idx="6">
                  <c:v>8.1369490527259636</c:v>
                </c:pt>
                <c:pt idx="7">
                  <c:v>9.1910804487103537</c:v>
                </c:pt>
                <c:pt idx="8">
                  <c:v>9.8308319629719456</c:v>
                </c:pt>
                <c:pt idx="9">
                  <c:v>11.138811320607227</c:v>
                </c:pt>
                <c:pt idx="10">
                  <c:v>12.005878215373714</c:v>
                </c:pt>
                <c:pt idx="11">
                  <c:v>13.637625744864719</c:v>
                </c:pt>
                <c:pt idx="12">
                  <c:v>15.245414599161203</c:v>
                </c:pt>
                <c:pt idx="13">
                  <c:v>15.67518779516114</c:v>
                </c:pt>
                <c:pt idx="14">
                  <c:v>16.122541123079909</c:v>
                </c:pt>
                <c:pt idx="15">
                  <c:v>16.97363101257455</c:v>
                </c:pt>
                <c:pt idx="16">
                  <c:v>17.283243673814365</c:v>
                </c:pt>
                <c:pt idx="17">
                  <c:v>18.234319380580128</c:v>
                </c:pt>
                <c:pt idx="18">
                  <c:v>20.900737577337718</c:v>
                </c:pt>
                <c:pt idx="19">
                  <c:v>22.285625298418385</c:v>
                </c:pt>
                <c:pt idx="20">
                  <c:v>23.162862438535011</c:v>
                </c:pt>
                <c:pt idx="21">
                  <c:v>24.262280466402483</c:v>
                </c:pt>
                <c:pt idx="22">
                  <c:v>25.917084986580015</c:v>
                </c:pt>
                <c:pt idx="23">
                  <c:v>26.680866368913993</c:v>
                </c:pt>
                <c:pt idx="24">
                  <c:v>27.38355050848169</c:v>
                </c:pt>
                <c:pt idx="25">
                  <c:v>28.582046232295507</c:v>
                </c:pt>
                <c:pt idx="26">
                  <c:v>29.840187718774668</c:v>
                </c:pt>
                <c:pt idx="27">
                  <c:v>31.686740452925527</c:v>
                </c:pt>
                <c:pt idx="28">
                  <c:v>32.910116928095782</c:v>
                </c:pt>
                <c:pt idx="29">
                  <c:v>34.497047613412569</c:v>
                </c:pt>
                <c:pt idx="30">
                  <c:v>35.744626468635758</c:v>
                </c:pt>
                <c:pt idx="31">
                  <c:v>36.432249184956262</c:v>
                </c:pt>
                <c:pt idx="32">
                  <c:v>36.943499612828944</c:v>
                </c:pt>
                <c:pt idx="33">
                  <c:v>38.363226347098603</c:v>
                </c:pt>
                <c:pt idx="34">
                  <c:v>39.344570832995373</c:v>
                </c:pt>
                <c:pt idx="35">
                  <c:v>40.443101670068238</c:v>
                </c:pt>
                <c:pt idx="36">
                  <c:v>41.555138090335127</c:v>
                </c:pt>
                <c:pt idx="37">
                  <c:v>41.932329023418099</c:v>
                </c:pt>
                <c:pt idx="38">
                  <c:v>43.039567931693995</c:v>
                </c:pt>
                <c:pt idx="39">
                  <c:v>45.638874954729175</c:v>
                </c:pt>
                <c:pt idx="40">
                  <c:v>47.075088030842885</c:v>
                </c:pt>
                <c:pt idx="41">
                  <c:v>49.133009312136224</c:v>
                </c:pt>
                <c:pt idx="42">
                  <c:v>50.084486584592057</c:v>
                </c:pt>
              </c:numCache>
            </c:numRef>
          </c:xVal>
          <c:yVal>
            <c:numRef>
              <c:f>RESI3!$G$7:$G$49</c:f>
              <c:numCache>
                <c:formatCode>General</c:formatCode>
                <c:ptCount val="43"/>
                <c:pt idx="0">
                  <c:v>-2.6970000000000001</c:v>
                </c:pt>
                <c:pt idx="1">
                  <c:v>-2.722</c:v>
                </c:pt>
                <c:pt idx="2">
                  <c:v>-2.7839999999999998</c:v>
                </c:pt>
                <c:pt idx="3">
                  <c:v>-2.8849999999999998</c:v>
                </c:pt>
                <c:pt idx="4">
                  <c:v>-2.6779999999999999</c:v>
                </c:pt>
                <c:pt idx="5">
                  <c:v>-2.863</c:v>
                </c:pt>
                <c:pt idx="6">
                  <c:v>-3.0459999999999998</c:v>
                </c:pt>
                <c:pt idx="7">
                  <c:v>-3.2090000000000001</c:v>
                </c:pt>
                <c:pt idx="8">
                  <c:v>-3.3109999999999999</c:v>
                </c:pt>
                <c:pt idx="9">
                  <c:v>-3.4129999999999998</c:v>
                </c:pt>
                <c:pt idx="10">
                  <c:v>-3.4049999999999998</c:v>
                </c:pt>
                <c:pt idx="11">
                  <c:v>-3.3980000000000001</c:v>
                </c:pt>
                <c:pt idx="12">
                  <c:v>-3.5409999999999999</c:v>
                </c:pt>
                <c:pt idx="13">
                  <c:v>-3.6680000000000001</c:v>
                </c:pt>
                <c:pt idx="14">
                  <c:v>-4.0030000000000001</c:v>
                </c:pt>
                <c:pt idx="15">
                  <c:v>-4.1310000000000002</c:v>
                </c:pt>
                <c:pt idx="16">
                  <c:v>-4.0970000000000004</c:v>
                </c:pt>
                <c:pt idx="17">
                  <c:v>-4.157</c:v>
                </c:pt>
                <c:pt idx="18">
                  <c:v>-4.0869999999999997</c:v>
                </c:pt>
                <c:pt idx="19">
                  <c:v>-4.1680000000000001</c:v>
                </c:pt>
                <c:pt idx="20">
                  <c:v>-4.2679999999999998</c:v>
                </c:pt>
                <c:pt idx="21">
                  <c:v>-4.2220000000000004</c:v>
                </c:pt>
                <c:pt idx="22">
                  <c:v>-4.4119999999999999</c:v>
                </c:pt>
                <c:pt idx="23">
                  <c:v>-4.5350000000000001</c:v>
                </c:pt>
                <c:pt idx="24">
                  <c:v>-4.5549999999999997</c:v>
                </c:pt>
                <c:pt idx="25">
                  <c:v>-4.8040000000000003</c:v>
                </c:pt>
                <c:pt idx="26">
                  <c:v>-5.0250000000000004</c:v>
                </c:pt>
                <c:pt idx="27">
                  <c:v>-5.1100000000000003</c:v>
                </c:pt>
                <c:pt idx="28">
                  <c:v>-5.0129999999999999</c:v>
                </c:pt>
                <c:pt idx="29">
                  <c:v>-4.8380000000000001</c:v>
                </c:pt>
                <c:pt idx="30">
                  <c:v>-5.0350000000000001</c:v>
                </c:pt>
                <c:pt idx="31">
                  <c:v>-5.548</c:v>
                </c:pt>
                <c:pt idx="32">
                  <c:v>-5.5670000000000002</c:v>
                </c:pt>
                <c:pt idx="33">
                  <c:v>-5.4710000000000001</c:v>
                </c:pt>
                <c:pt idx="34">
                  <c:v>-5.5819999999999999</c:v>
                </c:pt>
                <c:pt idx="35">
                  <c:v>-5.859</c:v>
                </c:pt>
                <c:pt idx="36">
                  <c:v>-5.8639999999999999</c:v>
                </c:pt>
                <c:pt idx="37">
                  <c:v>-6.0110000000000001</c:v>
                </c:pt>
                <c:pt idx="38">
                  <c:v>-6.141</c:v>
                </c:pt>
                <c:pt idx="39">
                  <c:v>-6.7140000000000004</c:v>
                </c:pt>
                <c:pt idx="40">
                  <c:v>-6.9939999999999998</c:v>
                </c:pt>
                <c:pt idx="41">
                  <c:v>-6.9779999999999998</c:v>
                </c:pt>
                <c:pt idx="42">
                  <c:v>-6.9820000000000002</c:v>
                </c:pt>
              </c:numCache>
            </c:numRef>
          </c:yVal>
        </c:ser>
        <c:axId val="166523264"/>
        <c:axId val="166525184"/>
      </c:scatterChart>
      <c:valAx>
        <c:axId val="166523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downstream (m)</a:t>
                </a:r>
              </a:p>
            </c:rich>
          </c:tx>
        </c:title>
        <c:numFmt formatCode="General" sourceLinked="1"/>
        <c:tickLblPos val="nextTo"/>
        <c:crossAx val="166525184"/>
        <c:crosses val="autoZero"/>
        <c:crossBetween val="midCat"/>
      </c:valAx>
      <c:valAx>
        <c:axId val="1665251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</c:title>
        <c:numFmt formatCode="General" sourceLinked="1"/>
        <c:tickLblPos val="nextTo"/>
        <c:crossAx val="16652326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15428916709156"/>
          <c:y val="0.22009718172983495"/>
          <c:w val="0.17849997167620277"/>
          <c:h val="0.14058630426298754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RESI4</a:t>
            </a:r>
          </a:p>
        </c:rich>
      </c:tx>
      <c:layout>
        <c:manualLayout>
          <c:xMode val="edge"/>
          <c:yMode val="edge"/>
          <c:x val="0.37149285296172518"/>
          <c:y val="0.16715257531584035"/>
        </c:manualLayout>
      </c:layout>
      <c:overlay val="1"/>
    </c:title>
    <c:plotArea>
      <c:layout>
        <c:manualLayout>
          <c:layoutTarget val="inner"/>
          <c:xMode val="edge"/>
          <c:yMode val="edge"/>
          <c:x val="0.10000218722659669"/>
          <c:y val="5.1400554097404488E-2"/>
          <c:w val="0.86925481189851472"/>
          <c:h val="0.89719889180519163"/>
        </c:manualLayout>
      </c:layout>
      <c:scatterChart>
        <c:scatterStyle val="lineMarker"/>
        <c:ser>
          <c:idx val="1"/>
          <c:order val="0"/>
          <c:tx>
            <c:v>Water surface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5006401178269982"/>
                  <c:y val="-0.44015579685192413"/>
                </c:manualLayout>
              </c:layout>
              <c:numFmt formatCode="General" sourceLinked="0"/>
            </c:trendlineLbl>
          </c:trendline>
          <c:xVal>
            <c:numRef>
              <c:f>RESI4!$O$7:$O$21</c:f>
              <c:numCache>
                <c:formatCode>General</c:formatCode>
                <c:ptCount val="15"/>
                <c:pt idx="0">
                  <c:v>0</c:v>
                </c:pt>
                <c:pt idx="1">
                  <c:v>1.0482566479636557</c:v>
                </c:pt>
                <c:pt idx="2">
                  <c:v>1.6632119308907967</c:v>
                </c:pt>
                <c:pt idx="3">
                  <c:v>2.6926977248675756</c:v>
                </c:pt>
                <c:pt idx="4">
                  <c:v>3.2142492563579936</c:v>
                </c:pt>
                <c:pt idx="5">
                  <c:v>4.3993306881591998</c:v>
                </c:pt>
                <c:pt idx="6">
                  <c:v>4.9677477885353225</c:v>
                </c:pt>
                <c:pt idx="7">
                  <c:v>7.096145542715683</c:v>
                </c:pt>
                <c:pt idx="8">
                  <c:v>8.1397206478231201</c:v>
                </c:pt>
                <c:pt idx="9">
                  <c:v>9.2565003933414562</c:v>
                </c:pt>
                <c:pt idx="10">
                  <c:v>10.574212425615579</c:v>
                </c:pt>
                <c:pt idx="11">
                  <c:v>11.667613084111814</c:v>
                </c:pt>
                <c:pt idx="12">
                  <c:v>13.380888893781698</c:v>
                </c:pt>
                <c:pt idx="13">
                  <c:v>15.474137565105771</c:v>
                </c:pt>
                <c:pt idx="14">
                  <c:v>16.448759543105446</c:v>
                </c:pt>
              </c:numCache>
            </c:numRef>
          </c:xVal>
          <c:yVal>
            <c:numRef>
              <c:f>RESI4!$P$7:$P$21</c:f>
              <c:numCache>
                <c:formatCode>General</c:formatCode>
                <c:ptCount val="15"/>
                <c:pt idx="0">
                  <c:v>2.907</c:v>
                </c:pt>
                <c:pt idx="1">
                  <c:v>2.371</c:v>
                </c:pt>
                <c:pt idx="2">
                  <c:v>2.0259999999999998</c:v>
                </c:pt>
                <c:pt idx="3">
                  <c:v>1.853</c:v>
                </c:pt>
                <c:pt idx="4">
                  <c:v>1.7310000000000001</c:v>
                </c:pt>
                <c:pt idx="5">
                  <c:v>1.415</c:v>
                </c:pt>
                <c:pt idx="6">
                  <c:v>1.2809999999999999</c:v>
                </c:pt>
                <c:pt idx="7">
                  <c:v>0.42499999999999999</c:v>
                </c:pt>
                <c:pt idx="8">
                  <c:v>7.4999999999999997E-2</c:v>
                </c:pt>
                <c:pt idx="9">
                  <c:v>-0.10199999999999999</c:v>
                </c:pt>
                <c:pt idx="10">
                  <c:v>-0.66200000000000003</c:v>
                </c:pt>
                <c:pt idx="11">
                  <c:v>-0.76200000000000001</c:v>
                </c:pt>
                <c:pt idx="12">
                  <c:v>-1.25</c:v>
                </c:pt>
                <c:pt idx="13">
                  <c:v>-1.788</c:v>
                </c:pt>
                <c:pt idx="14">
                  <c:v>-1.804</c:v>
                </c:pt>
              </c:numCache>
            </c:numRef>
          </c:yVal>
        </c:ser>
        <c:ser>
          <c:idx val="0"/>
          <c:order val="1"/>
          <c:tx>
            <c:v>Thalweg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2786891746445435"/>
                  <c:y val="-0.13494762134325047"/>
                </c:manualLayout>
              </c:layout>
              <c:numFmt formatCode="General" sourceLinked="0"/>
            </c:trendlineLbl>
          </c:trendline>
          <c:xVal>
            <c:numRef>
              <c:f>RESI4!$G$7:$G$24</c:f>
              <c:numCache>
                <c:formatCode>General</c:formatCode>
                <c:ptCount val="18"/>
                <c:pt idx="0">
                  <c:v>14.53417624839226</c:v>
                </c:pt>
                <c:pt idx="1">
                  <c:v>13.915091439985529</c:v>
                </c:pt>
                <c:pt idx="2">
                  <c:v>13.166886922490479</c:v>
                </c:pt>
                <c:pt idx="3">
                  <c:v>12.461124214492955</c:v>
                </c:pt>
                <c:pt idx="4">
                  <c:v>11.449653008773286</c:v>
                </c:pt>
                <c:pt idx="5">
                  <c:v>10.703838018309833</c:v>
                </c:pt>
                <c:pt idx="6">
                  <c:v>9.4673102183797226</c:v>
                </c:pt>
                <c:pt idx="7">
                  <c:v>8.5884854349331015</c:v>
                </c:pt>
                <c:pt idx="8">
                  <c:v>7.9648028233428789</c:v>
                </c:pt>
                <c:pt idx="9">
                  <c:v>7.2514095236827272</c:v>
                </c:pt>
                <c:pt idx="10">
                  <c:v>6.0154948826172525</c:v>
                </c:pt>
                <c:pt idx="11">
                  <c:v>5.3677155992189647</c:v>
                </c:pt>
                <c:pt idx="12">
                  <c:v>4.8582874884908662</c:v>
                </c:pt>
                <c:pt idx="13">
                  <c:v>4.1161150018006083</c:v>
                </c:pt>
                <c:pt idx="14">
                  <c:v>2.9700800983181708</c:v>
                </c:pt>
                <c:pt idx="15">
                  <c:v>1.6606187586826699</c:v>
                </c:pt>
                <c:pt idx="16">
                  <c:v>0.76177227568348727</c:v>
                </c:pt>
                <c:pt idx="17">
                  <c:v>0</c:v>
                </c:pt>
              </c:numCache>
            </c:numRef>
          </c:xVal>
          <c:yVal>
            <c:numRef>
              <c:f>RESI4!$H$7:$H$24</c:f>
              <c:numCache>
                <c:formatCode>General</c:formatCode>
                <c:ptCount val="18"/>
                <c:pt idx="0">
                  <c:v>-1.84</c:v>
                </c:pt>
                <c:pt idx="1">
                  <c:v>-1.869</c:v>
                </c:pt>
                <c:pt idx="2">
                  <c:v>-1.7949999999999999</c:v>
                </c:pt>
                <c:pt idx="3">
                  <c:v>-1.631</c:v>
                </c:pt>
                <c:pt idx="4">
                  <c:v>-1.3640000000000001</c:v>
                </c:pt>
                <c:pt idx="5">
                  <c:v>-1.05</c:v>
                </c:pt>
                <c:pt idx="6">
                  <c:v>-0.873</c:v>
                </c:pt>
                <c:pt idx="7">
                  <c:v>-0.34699999999999998</c:v>
                </c:pt>
                <c:pt idx="8">
                  <c:v>-0.02</c:v>
                </c:pt>
                <c:pt idx="9">
                  <c:v>0.16400000000000001</c:v>
                </c:pt>
                <c:pt idx="10">
                  <c:v>0.20599999999999999</c:v>
                </c:pt>
                <c:pt idx="11">
                  <c:v>0.38500000000000001</c:v>
                </c:pt>
                <c:pt idx="12">
                  <c:v>0.40600000000000003</c:v>
                </c:pt>
                <c:pt idx="13">
                  <c:v>0.61099999999999999</c:v>
                </c:pt>
                <c:pt idx="14">
                  <c:v>1.266</c:v>
                </c:pt>
                <c:pt idx="15">
                  <c:v>1.4279999999999999</c:v>
                </c:pt>
                <c:pt idx="16">
                  <c:v>1.7709999999999999</c:v>
                </c:pt>
                <c:pt idx="17">
                  <c:v>1.923</c:v>
                </c:pt>
              </c:numCache>
            </c:numRef>
          </c:yVal>
        </c:ser>
        <c:axId val="166193024"/>
        <c:axId val="166395904"/>
      </c:scatterChart>
      <c:valAx>
        <c:axId val="166193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downstream (m)</a:t>
                </a:r>
              </a:p>
            </c:rich>
          </c:tx>
        </c:title>
        <c:numFmt formatCode="General" sourceLinked="1"/>
        <c:tickLblPos val="nextTo"/>
        <c:crossAx val="166395904"/>
        <c:crosses val="autoZero"/>
        <c:crossBetween val="midCat"/>
      </c:valAx>
      <c:valAx>
        <c:axId val="1663959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Height (m)</a:t>
                </a:r>
              </a:p>
            </c:rich>
          </c:tx>
        </c:title>
        <c:numFmt formatCode="General" sourceLinked="1"/>
        <c:tickLblPos val="nextTo"/>
        <c:crossAx val="16619302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615428916709156"/>
          <c:y val="0.220097181729835"/>
          <c:w val="0.17849997167620288"/>
          <c:h val="0.14058630426298754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6</xdr:row>
      <xdr:rowOff>76200</xdr:rowOff>
    </xdr:from>
    <xdr:to>
      <xdr:col>10</xdr:col>
      <xdr:colOff>342900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11</xdr:col>
      <xdr:colOff>419100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76200</xdr:rowOff>
    </xdr:from>
    <xdr:to>
      <xdr:col>15</xdr:col>
      <xdr:colOff>76200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76200</xdr:rowOff>
    </xdr:from>
    <xdr:to>
      <xdr:col>15</xdr:col>
      <xdr:colOff>76200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7</xdr:row>
      <xdr:rowOff>38101</xdr:rowOff>
    </xdr:from>
    <xdr:to>
      <xdr:col>3</xdr:col>
      <xdr:colOff>342900</xdr:colOff>
      <xdr:row>9</xdr:row>
      <xdr:rowOff>19051</xdr:rowOff>
    </xdr:to>
    <xdr:sp macro="" textlink="">
      <xdr:nvSpPr>
        <xdr:cNvPr id="2" name="TextBox 1"/>
        <xdr:cNvSpPr txBox="1"/>
      </xdr:nvSpPr>
      <xdr:spPr>
        <a:xfrm>
          <a:off x="333375" y="1181101"/>
          <a:ext cx="183832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Too deep for thalweg survey</a:t>
          </a:r>
        </a:p>
      </xdr:txBody>
    </xdr:sp>
    <xdr:clientData/>
  </xdr:twoCellAnchor>
  <xdr:twoCellAnchor>
    <xdr:from>
      <xdr:col>4</xdr:col>
      <xdr:colOff>0</xdr:colOff>
      <xdr:row>8</xdr:row>
      <xdr:rowOff>0</xdr:rowOff>
    </xdr:from>
    <xdr:to>
      <xdr:col>12</xdr:col>
      <xdr:colOff>419100</xdr:colOff>
      <xdr:row>25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12</xdr:col>
      <xdr:colOff>419100</xdr:colOff>
      <xdr:row>24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6</xdr:row>
      <xdr:rowOff>123826</xdr:rowOff>
    </xdr:from>
    <xdr:to>
      <xdr:col>5</xdr:col>
      <xdr:colOff>238125</xdr:colOff>
      <xdr:row>12</xdr:row>
      <xdr:rowOff>57150</xdr:rowOff>
    </xdr:to>
    <xdr:sp macro="" textlink="">
      <xdr:nvSpPr>
        <xdr:cNvPr id="2" name="TextBox 1"/>
        <xdr:cNvSpPr txBox="1"/>
      </xdr:nvSpPr>
      <xdr:spPr>
        <a:xfrm>
          <a:off x="76200" y="1076326"/>
          <a:ext cx="3209925" cy="1076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No thalweg survey </a:t>
          </a:r>
        </a:p>
        <a:p>
          <a:r>
            <a:rPr lang="en-US" sz="1100"/>
            <a:t>(too flat, pool and riffle variability would have been much greater than longitudinal change in elevation) </a:t>
          </a: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13</xdr:col>
      <xdr:colOff>419100</xdr:colOff>
      <xdr:row>25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4</xdr:col>
      <xdr:colOff>9525</xdr:colOff>
      <xdr:row>8</xdr:row>
      <xdr:rowOff>171450</xdr:rowOff>
    </xdr:to>
    <xdr:sp macro="" textlink="">
      <xdr:nvSpPr>
        <xdr:cNvPr id="2" name="TextBox 1"/>
        <xdr:cNvSpPr txBox="1"/>
      </xdr:nvSpPr>
      <xdr:spPr>
        <a:xfrm>
          <a:off x="609600" y="1333500"/>
          <a:ext cx="1838325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Too deep for thalweg survey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11</xdr:col>
      <xdr:colOff>419100</xdr:colOff>
      <xdr:row>27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11</xdr:col>
      <xdr:colOff>419100</xdr:colOff>
      <xdr:row>24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104775</xdr:rowOff>
    </xdr:from>
    <xdr:to>
      <xdr:col>11</xdr:col>
      <xdr:colOff>514350</xdr:colOff>
      <xdr:row>24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7</xdr:row>
      <xdr:rowOff>104775</xdr:rowOff>
    </xdr:from>
    <xdr:to>
      <xdr:col>10</xdr:col>
      <xdr:colOff>104775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7</xdr:row>
      <xdr:rowOff>161925</xdr:rowOff>
    </xdr:from>
    <xdr:to>
      <xdr:col>12</xdr:col>
      <xdr:colOff>257175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A3" sqref="A3:XFD3"/>
    </sheetView>
  </sheetViews>
  <sheetFormatPr defaultRowHeight="15"/>
  <sheetData>
    <row r="1" spans="1:15">
      <c r="A1" t="s">
        <v>0</v>
      </c>
      <c r="B1" t="s">
        <v>1</v>
      </c>
      <c r="C1" t="s">
        <v>2</v>
      </c>
    </row>
    <row r="2" spans="1:15">
      <c r="A2" t="s">
        <v>3</v>
      </c>
      <c r="B2" s="1">
        <v>40365</v>
      </c>
    </row>
    <row r="3" spans="1:15">
      <c r="A3" t="s">
        <v>144</v>
      </c>
      <c r="B3">
        <f>N18/SQRT((K18-K7)^2+(L18-L7)^2)</f>
        <v>1.1591770048900594</v>
      </c>
    </row>
    <row r="5" spans="1:15">
      <c r="A5" t="s">
        <v>142</v>
      </c>
      <c r="B5" s="1"/>
      <c r="I5" t="s">
        <v>143</v>
      </c>
    </row>
    <row r="6" spans="1:15">
      <c r="A6" t="s">
        <v>134</v>
      </c>
      <c r="B6" t="s">
        <v>135</v>
      </c>
      <c r="C6" t="s">
        <v>136</v>
      </c>
      <c r="D6" t="s">
        <v>137</v>
      </c>
      <c r="E6" t="s">
        <v>140</v>
      </c>
      <c r="F6" t="s">
        <v>141</v>
      </c>
      <c r="G6" t="s">
        <v>139</v>
      </c>
      <c r="I6" t="s">
        <v>134</v>
      </c>
      <c r="J6" t="s">
        <v>135</v>
      </c>
      <c r="K6" t="s">
        <v>136</v>
      </c>
      <c r="L6" t="s">
        <v>137</v>
      </c>
      <c r="M6" t="s">
        <v>140</v>
      </c>
      <c r="N6" t="s">
        <v>141</v>
      </c>
      <c r="O6" t="s">
        <v>139</v>
      </c>
    </row>
    <row r="7" spans="1:15">
      <c r="A7" t="s">
        <v>17</v>
      </c>
      <c r="B7" t="s">
        <v>5</v>
      </c>
      <c r="C7">
        <v>22.396999999999998</v>
      </c>
      <c r="D7">
        <v>-22.37</v>
      </c>
      <c r="E7">
        <v>0</v>
      </c>
      <c r="F7">
        <f>0</f>
        <v>0</v>
      </c>
      <c r="G7">
        <v>-0.436</v>
      </c>
      <c r="I7" t="s">
        <v>4</v>
      </c>
      <c r="J7" t="s">
        <v>5</v>
      </c>
      <c r="K7">
        <v>15.452</v>
      </c>
      <c r="L7">
        <v>-27.335999999999999</v>
      </c>
      <c r="M7">
        <v>0</v>
      </c>
      <c r="N7">
        <f>0</f>
        <v>0</v>
      </c>
      <c r="O7">
        <v>0.13800000000000001</v>
      </c>
    </row>
    <row r="8" spans="1:15">
      <c r="A8" t="s">
        <v>18</v>
      </c>
      <c r="B8" t="s">
        <v>5</v>
      </c>
      <c r="C8">
        <v>22.617999999999999</v>
      </c>
      <c r="D8">
        <v>-18.277000000000001</v>
      </c>
      <c r="E8">
        <f t="shared" ref="E8:E20" si="0">SQRT((C8-C7)^2+(D8-D7)^2)</f>
        <v>4.0989620637424782</v>
      </c>
      <c r="F8">
        <f t="shared" ref="F8:F20" si="1">E8+F7</f>
        <v>4.0989620637424782</v>
      </c>
      <c r="G8">
        <v>-0.46800000000000003</v>
      </c>
      <c r="I8" t="s">
        <v>6</v>
      </c>
      <c r="J8" t="s">
        <v>5</v>
      </c>
      <c r="K8">
        <v>13.285</v>
      </c>
      <c r="L8">
        <v>-23.155000000000001</v>
      </c>
      <c r="M8">
        <f t="shared" ref="M8:M18" si="2">SQRT((K8-K7)^2+(L8-L7)^2)</f>
        <v>4.7092090631017838</v>
      </c>
      <c r="N8">
        <f t="shared" ref="N8:N18" si="3">M8+N7</f>
        <v>4.7092090631017838</v>
      </c>
      <c r="O8">
        <v>0.16</v>
      </c>
    </row>
    <row r="9" spans="1:15">
      <c r="A9" t="s">
        <v>19</v>
      </c>
      <c r="B9" t="s">
        <v>5</v>
      </c>
      <c r="C9">
        <v>20.132000000000001</v>
      </c>
      <c r="D9">
        <v>-12.676</v>
      </c>
      <c r="E9">
        <f t="shared" si="0"/>
        <v>6.127919467486497</v>
      </c>
      <c r="F9">
        <f t="shared" si="1"/>
        <v>10.226881531228976</v>
      </c>
      <c r="G9">
        <v>-0.45800000000000002</v>
      </c>
      <c r="I9" t="s">
        <v>7</v>
      </c>
      <c r="J9" t="s">
        <v>5</v>
      </c>
      <c r="K9">
        <v>11.468999999999999</v>
      </c>
      <c r="L9">
        <v>-17.489000000000001</v>
      </c>
      <c r="M9">
        <f t="shared" si="2"/>
        <v>5.9499085707261088</v>
      </c>
      <c r="N9">
        <f t="shared" si="3"/>
        <v>10.659117633827893</v>
      </c>
      <c r="O9">
        <v>3.2000000000000001E-2</v>
      </c>
    </row>
    <row r="10" spans="1:15">
      <c r="A10" t="s">
        <v>20</v>
      </c>
      <c r="B10" t="s">
        <v>5</v>
      </c>
      <c r="C10">
        <v>20.004999999999999</v>
      </c>
      <c r="D10">
        <v>-9.8559999999999999</v>
      </c>
      <c r="E10">
        <f t="shared" si="0"/>
        <v>2.8228583032097099</v>
      </c>
      <c r="F10">
        <f t="shared" si="1"/>
        <v>13.049739834438686</v>
      </c>
      <c r="G10">
        <v>-0.56200000000000006</v>
      </c>
      <c r="I10" t="s">
        <v>8</v>
      </c>
      <c r="J10" t="s">
        <v>5</v>
      </c>
      <c r="K10">
        <v>8.6530000000000005</v>
      </c>
      <c r="L10">
        <v>-11.541</v>
      </c>
      <c r="M10">
        <f t="shared" si="2"/>
        <v>6.580923947288861</v>
      </c>
      <c r="N10">
        <f t="shared" si="3"/>
        <v>17.240041581116756</v>
      </c>
      <c r="O10">
        <v>4.1000000000000002E-2</v>
      </c>
    </row>
    <row r="11" spans="1:15">
      <c r="A11" t="s">
        <v>21</v>
      </c>
      <c r="B11" t="s">
        <v>5</v>
      </c>
      <c r="C11">
        <v>18.152000000000001</v>
      </c>
      <c r="D11">
        <v>-5.7619999999999996</v>
      </c>
      <c r="E11">
        <f t="shared" si="0"/>
        <v>4.4938229827174982</v>
      </c>
      <c r="F11">
        <f t="shared" si="1"/>
        <v>17.543562817156186</v>
      </c>
      <c r="G11">
        <v>-0.66</v>
      </c>
      <c r="I11" t="s">
        <v>9</v>
      </c>
      <c r="J11" t="s">
        <v>5</v>
      </c>
      <c r="K11">
        <v>5.1870000000000003</v>
      </c>
      <c r="L11">
        <v>-7.5030000000000001</v>
      </c>
      <c r="M11">
        <f t="shared" si="2"/>
        <v>5.3215223385794408</v>
      </c>
      <c r="N11">
        <f t="shared" si="3"/>
        <v>22.561563919696198</v>
      </c>
      <c r="O11">
        <v>-0.05</v>
      </c>
    </row>
    <row r="12" spans="1:15">
      <c r="A12" t="s">
        <v>22</v>
      </c>
      <c r="B12" t="s">
        <v>5</v>
      </c>
      <c r="C12">
        <v>18.527000000000001</v>
      </c>
      <c r="D12">
        <v>-1.2030000000000001</v>
      </c>
      <c r="E12">
        <f t="shared" si="0"/>
        <v>4.5743967908348298</v>
      </c>
      <c r="F12">
        <f t="shared" si="1"/>
        <v>22.117959607991015</v>
      </c>
      <c r="G12">
        <v>-0.67200000000000004</v>
      </c>
      <c r="I12" s="2" t="s">
        <v>10</v>
      </c>
      <c r="J12" t="s">
        <v>5</v>
      </c>
      <c r="K12">
        <v>4.6529999999999996</v>
      </c>
      <c r="L12">
        <v>-0.41599999999999998</v>
      </c>
      <c r="M12">
        <f t="shared" si="2"/>
        <v>7.1070897700817026</v>
      </c>
      <c r="N12">
        <f t="shared" si="3"/>
        <v>29.668653689777901</v>
      </c>
      <c r="O12">
        <v>-0.23300000000000001</v>
      </c>
    </row>
    <row r="13" spans="1:15">
      <c r="A13" t="s">
        <v>23</v>
      </c>
      <c r="B13" t="s">
        <v>5</v>
      </c>
      <c r="C13">
        <v>17.456</v>
      </c>
      <c r="D13">
        <v>4.0540000000000003</v>
      </c>
      <c r="E13">
        <f t="shared" si="0"/>
        <v>5.3649874184381838</v>
      </c>
      <c r="F13">
        <f t="shared" si="1"/>
        <v>27.482947026429198</v>
      </c>
      <c r="G13">
        <v>-0.91</v>
      </c>
      <c r="I13" t="s">
        <v>11</v>
      </c>
      <c r="J13" t="s">
        <v>5</v>
      </c>
      <c r="K13">
        <v>4.3819999999999997</v>
      </c>
      <c r="L13">
        <v>5.9820000000000002</v>
      </c>
      <c r="M13">
        <f t="shared" si="2"/>
        <v>6.4037367997131183</v>
      </c>
      <c r="N13">
        <f t="shared" si="3"/>
        <v>36.072390489491021</v>
      </c>
      <c r="O13">
        <v>-0.439</v>
      </c>
    </row>
    <row r="14" spans="1:15">
      <c r="A14" t="s">
        <v>24</v>
      </c>
      <c r="B14" t="s">
        <v>5</v>
      </c>
      <c r="C14">
        <v>19.207000000000001</v>
      </c>
      <c r="D14">
        <v>10</v>
      </c>
      <c r="E14">
        <f t="shared" si="0"/>
        <v>6.1984608573419262</v>
      </c>
      <c r="F14">
        <f t="shared" si="1"/>
        <v>33.681407883771122</v>
      </c>
      <c r="G14">
        <v>-1.107</v>
      </c>
      <c r="I14" t="s">
        <v>12</v>
      </c>
      <c r="J14" t="s">
        <v>5</v>
      </c>
      <c r="K14">
        <v>1.861</v>
      </c>
      <c r="L14">
        <v>11.994</v>
      </c>
      <c r="M14">
        <f t="shared" si="2"/>
        <v>6.5191705760779106</v>
      </c>
      <c r="N14">
        <f t="shared" si="3"/>
        <v>42.591561065568932</v>
      </c>
      <c r="O14">
        <v>-0.63200000000000001</v>
      </c>
    </row>
    <row r="15" spans="1:15">
      <c r="A15" t="s">
        <v>25</v>
      </c>
      <c r="B15" t="s">
        <v>5</v>
      </c>
      <c r="C15">
        <v>17.190000000000001</v>
      </c>
      <c r="D15">
        <v>15.252000000000001</v>
      </c>
      <c r="E15">
        <f t="shared" si="0"/>
        <v>5.6259926235287585</v>
      </c>
      <c r="F15">
        <f t="shared" si="1"/>
        <v>39.307400507299882</v>
      </c>
      <c r="G15">
        <v>-1.3280000000000001</v>
      </c>
      <c r="I15" t="s">
        <v>13</v>
      </c>
      <c r="J15" t="s">
        <v>5</v>
      </c>
      <c r="K15">
        <v>-5.7279999999999998</v>
      </c>
      <c r="L15">
        <v>13.493</v>
      </c>
      <c r="M15">
        <f t="shared" si="2"/>
        <v>7.7356268007188653</v>
      </c>
      <c r="N15">
        <f t="shared" si="3"/>
        <v>50.327187866287801</v>
      </c>
      <c r="O15">
        <v>-0.68400000000000005</v>
      </c>
    </row>
    <row r="16" spans="1:15">
      <c r="A16" t="s">
        <v>26</v>
      </c>
      <c r="B16" t="s">
        <v>5</v>
      </c>
      <c r="C16">
        <v>11.798999999999999</v>
      </c>
      <c r="D16">
        <v>18.814</v>
      </c>
      <c r="E16">
        <f t="shared" si="0"/>
        <v>6.4614800936008479</v>
      </c>
      <c r="F16">
        <f t="shared" si="1"/>
        <v>45.768880600900729</v>
      </c>
      <c r="G16">
        <v>-1.4379999999999999</v>
      </c>
      <c r="I16" t="s">
        <v>14</v>
      </c>
      <c r="J16" t="s">
        <v>5</v>
      </c>
      <c r="K16">
        <v>-12.239000000000001</v>
      </c>
      <c r="L16">
        <v>16.001999999999999</v>
      </c>
      <c r="M16">
        <f t="shared" si="2"/>
        <v>6.9776931718154538</v>
      </c>
      <c r="N16">
        <f t="shared" si="3"/>
        <v>57.304881038103254</v>
      </c>
      <c r="O16">
        <v>-0.72099999999999997</v>
      </c>
    </row>
    <row r="17" spans="1:15">
      <c r="A17" t="s">
        <v>27</v>
      </c>
      <c r="B17" t="s">
        <v>5</v>
      </c>
      <c r="C17">
        <v>6.5380000000000003</v>
      </c>
      <c r="D17">
        <v>19.739999999999998</v>
      </c>
      <c r="E17">
        <f t="shared" si="0"/>
        <v>5.3418720501337349</v>
      </c>
      <c r="F17">
        <f t="shared" si="1"/>
        <v>51.110752651034467</v>
      </c>
      <c r="G17">
        <v>-1.3640000000000001</v>
      </c>
      <c r="I17" t="s">
        <v>15</v>
      </c>
      <c r="J17" t="s">
        <v>5</v>
      </c>
      <c r="K17">
        <v>-20.768000000000001</v>
      </c>
      <c r="L17">
        <v>17.189</v>
      </c>
      <c r="M17">
        <f t="shared" si="2"/>
        <v>8.6112025873277425</v>
      </c>
      <c r="N17">
        <f t="shared" si="3"/>
        <v>65.916083625431</v>
      </c>
      <c r="O17">
        <v>-0.70799999999999996</v>
      </c>
    </row>
    <row r="18" spans="1:15">
      <c r="A18" t="s">
        <v>28</v>
      </c>
      <c r="B18" t="s">
        <v>5</v>
      </c>
      <c r="C18">
        <v>-0.58799999999999997</v>
      </c>
      <c r="D18">
        <v>21.556000000000001</v>
      </c>
      <c r="E18">
        <f t="shared" si="0"/>
        <v>7.3537563190521897</v>
      </c>
      <c r="F18">
        <f t="shared" si="1"/>
        <v>58.464508970086655</v>
      </c>
      <c r="G18">
        <v>-1.2929999999999999</v>
      </c>
      <c r="I18" t="s">
        <v>16</v>
      </c>
      <c r="J18" t="s">
        <v>5</v>
      </c>
      <c r="K18">
        <v>-28.091999999999999</v>
      </c>
      <c r="L18">
        <v>18.608000000000001</v>
      </c>
      <c r="M18">
        <f t="shared" si="2"/>
        <v>7.4601968472688425</v>
      </c>
      <c r="N18">
        <f t="shared" si="3"/>
        <v>73.376280472699847</v>
      </c>
      <c r="O18">
        <v>-0.78</v>
      </c>
    </row>
    <row r="19" spans="1:15">
      <c r="A19" t="s">
        <v>29</v>
      </c>
      <c r="B19" t="s">
        <v>5</v>
      </c>
      <c r="C19">
        <v>-3.5449999999999999</v>
      </c>
      <c r="D19">
        <v>19.951000000000001</v>
      </c>
      <c r="E19">
        <f t="shared" si="0"/>
        <v>3.3645020433936432</v>
      </c>
      <c r="F19">
        <f t="shared" si="1"/>
        <v>61.829011013480297</v>
      </c>
      <c r="G19">
        <v>-1.53</v>
      </c>
    </row>
    <row r="20" spans="1:15">
      <c r="A20" t="s">
        <v>30</v>
      </c>
      <c r="B20" t="s">
        <v>5</v>
      </c>
      <c r="C20">
        <v>-10.359</v>
      </c>
      <c r="D20">
        <v>20.902000000000001</v>
      </c>
      <c r="E20">
        <f t="shared" si="0"/>
        <v>6.8800433864911055</v>
      </c>
      <c r="F20">
        <f t="shared" si="1"/>
        <v>68.709054399971407</v>
      </c>
      <c r="G20">
        <v>-1.823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7"/>
  <sheetViews>
    <sheetView topLeftCell="A2" workbookViewId="0">
      <selection activeCell="M8" sqref="M8:N8"/>
    </sheetView>
  </sheetViews>
  <sheetFormatPr defaultRowHeight="15"/>
  <sheetData>
    <row r="1" spans="1:15">
      <c r="A1" t="s">
        <v>0</v>
      </c>
      <c r="B1" t="s">
        <v>145</v>
      </c>
    </row>
    <row r="2" spans="1:15">
      <c r="A2" t="s">
        <v>3</v>
      </c>
      <c r="B2" s="1">
        <v>40368</v>
      </c>
    </row>
    <row r="3" spans="1:15">
      <c r="A3" t="s">
        <v>144</v>
      </c>
      <c r="B3">
        <f>N19/SQRT((K19-K7)^2+(L19-L7)^2)</f>
        <v>1.0144521693974116</v>
      </c>
    </row>
    <row r="4" spans="1:15">
      <c r="B4" s="1"/>
    </row>
    <row r="5" spans="1:15">
      <c r="A5" t="s">
        <v>142</v>
      </c>
      <c r="B5" s="1"/>
      <c r="I5" t="s">
        <v>143</v>
      </c>
    </row>
    <row r="6" spans="1:15">
      <c r="A6" t="s">
        <v>134</v>
      </c>
      <c r="B6" t="s">
        <v>135</v>
      </c>
      <c r="C6" t="s">
        <v>136</v>
      </c>
      <c r="D6" t="s">
        <v>137</v>
      </c>
      <c r="E6" t="s">
        <v>140</v>
      </c>
      <c r="F6" t="s">
        <v>141</v>
      </c>
      <c r="G6" t="s">
        <v>139</v>
      </c>
      <c r="I6" t="s">
        <v>134</v>
      </c>
      <c r="J6" t="s">
        <v>135</v>
      </c>
      <c r="K6" t="s">
        <v>136</v>
      </c>
      <c r="L6" t="s">
        <v>137</v>
      </c>
      <c r="M6" t="s">
        <v>140</v>
      </c>
      <c r="N6" t="s">
        <v>141</v>
      </c>
      <c r="O6" t="s">
        <v>139</v>
      </c>
    </row>
    <row r="7" spans="1:15">
      <c r="A7" t="s">
        <v>17</v>
      </c>
      <c r="B7" t="s">
        <v>5</v>
      </c>
      <c r="C7">
        <v>-45.999000000000002</v>
      </c>
      <c r="D7">
        <v>-4.9820000000000002</v>
      </c>
      <c r="E7">
        <v>0</v>
      </c>
      <c r="F7">
        <f>0</f>
        <v>0</v>
      </c>
      <c r="G7">
        <v>-2.7389999999999999</v>
      </c>
      <c r="I7" t="s">
        <v>4</v>
      </c>
      <c r="J7" t="s">
        <v>5</v>
      </c>
      <c r="K7">
        <v>-45.722999999999999</v>
      </c>
      <c r="L7">
        <v>-12.856</v>
      </c>
      <c r="M7">
        <v>0</v>
      </c>
      <c r="N7">
        <f>0</f>
        <v>0</v>
      </c>
      <c r="O7">
        <v>-2.504</v>
      </c>
    </row>
    <row r="8" spans="1:15">
      <c r="A8" t="s">
        <v>18</v>
      </c>
      <c r="B8" t="s">
        <v>5</v>
      </c>
      <c r="C8">
        <v>-40.744999999999997</v>
      </c>
      <c r="D8">
        <v>-3.883</v>
      </c>
      <c r="E8">
        <f>SQRT((C8-C7)^2+(D8-D7)^2)</f>
        <v>5.3677105920494679</v>
      </c>
      <c r="F8">
        <f>E8+F7</f>
        <v>5.3677105920494679</v>
      </c>
      <c r="G8">
        <v>-2.8250000000000002</v>
      </c>
      <c r="I8" t="s">
        <v>6</v>
      </c>
      <c r="J8" t="s">
        <v>5</v>
      </c>
      <c r="K8">
        <v>-38.713999999999999</v>
      </c>
      <c r="L8">
        <v>-12.807</v>
      </c>
      <c r="M8">
        <f>SQRT((K8-K7)^2+(L8-L7)^2)</f>
        <v>7.0091712776903954</v>
      </c>
      <c r="N8">
        <f>M8+N7</f>
        <v>7.0091712776903954</v>
      </c>
      <c r="O8">
        <v>-2.4990000000000001</v>
      </c>
    </row>
    <row r="9" spans="1:15">
      <c r="A9" t="s">
        <v>19</v>
      </c>
      <c r="B9" t="s">
        <v>5</v>
      </c>
      <c r="C9">
        <v>-35.326000000000001</v>
      </c>
      <c r="D9">
        <v>-5.5439999999999996</v>
      </c>
      <c r="E9">
        <f t="shared" ref="E9:E27" si="0">SQRT((C9-C8)^2+(D9-D8)^2)</f>
        <v>5.6678463281920379</v>
      </c>
      <c r="F9">
        <f t="shared" ref="F9:F27" si="1">E9+F8</f>
        <v>11.035556920241506</v>
      </c>
      <c r="G9">
        <v>-2.7690000000000001</v>
      </c>
      <c r="I9" t="s">
        <v>7</v>
      </c>
      <c r="J9" t="s">
        <v>5</v>
      </c>
      <c r="K9">
        <v>-33.01</v>
      </c>
      <c r="L9">
        <v>-14.874000000000001</v>
      </c>
      <c r="M9">
        <f t="shared" ref="M9:M19" si="2">SQRT((K9-K8)^2+(L9-L8)^2)</f>
        <v>6.066968353304639</v>
      </c>
      <c r="N9">
        <f t="shared" ref="N9:N19" si="3">M9+N8</f>
        <v>13.076139630995034</v>
      </c>
      <c r="O9">
        <v>-2.4980000000000002</v>
      </c>
    </row>
    <row r="10" spans="1:15">
      <c r="A10" t="s">
        <v>20</v>
      </c>
      <c r="B10" t="s">
        <v>5</v>
      </c>
      <c r="C10">
        <v>-28.652000000000001</v>
      </c>
      <c r="D10">
        <v>-9.2080000000000002</v>
      </c>
      <c r="E10">
        <f t="shared" si="0"/>
        <v>7.6136175370187855</v>
      </c>
      <c r="F10">
        <f t="shared" si="1"/>
        <v>18.64917445726029</v>
      </c>
      <c r="G10">
        <v>-2.7749999999999999</v>
      </c>
      <c r="I10" t="s">
        <v>8</v>
      </c>
      <c r="J10" t="s">
        <v>5</v>
      </c>
      <c r="K10">
        <v>-25.463000000000001</v>
      </c>
      <c r="L10">
        <v>-16.187999999999999</v>
      </c>
      <c r="M10">
        <f t="shared" si="2"/>
        <v>7.6605355556906041</v>
      </c>
      <c r="N10">
        <f t="shared" si="3"/>
        <v>20.736675186685638</v>
      </c>
      <c r="O10">
        <v>-2.5539999999999998</v>
      </c>
    </row>
    <row r="11" spans="1:15">
      <c r="A11" t="s">
        <v>21</v>
      </c>
      <c r="B11" t="s">
        <v>5</v>
      </c>
      <c r="C11">
        <v>-21.811</v>
      </c>
      <c r="D11">
        <v>-11.298999999999999</v>
      </c>
      <c r="E11">
        <f t="shared" si="0"/>
        <v>7.153430086329216</v>
      </c>
      <c r="F11">
        <f t="shared" si="1"/>
        <v>25.802604543589506</v>
      </c>
      <c r="G11">
        <v>-2.8759999999999999</v>
      </c>
      <c r="I11" t="s">
        <v>9</v>
      </c>
      <c r="J11" t="s">
        <v>5</v>
      </c>
      <c r="K11">
        <v>-19.768999999999998</v>
      </c>
      <c r="L11">
        <v>-17.332999999999998</v>
      </c>
      <c r="M11">
        <f t="shared" si="2"/>
        <v>5.807982524078394</v>
      </c>
      <c r="N11">
        <f t="shared" si="3"/>
        <v>26.544657710764032</v>
      </c>
      <c r="O11">
        <v>-2.665</v>
      </c>
    </row>
    <row r="12" spans="1:15">
      <c r="A12" t="s">
        <v>22</v>
      </c>
      <c r="B12" t="s">
        <v>5</v>
      </c>
      <c r="C12">
        <v>-14.77</v>
      </c>
      <c r="D12">
        <v>-13.065</v>
      </c>
      <c r="E12">
        <f t="shared" si="0"/>
        <v>7.2590934006940566</v>
      </c>
      <c r="F12">
        <f t="shared" si="1"/>
        <v>33.061697944283566</v>
      </c>
      <c r="G12">
        <v>-3.0009999999999999</v>
      </c>
      <c r="I12" t="s">
        <v>10</v>
      </c>
      <c r="J12" t="s">
        <v>5</v>
      </c>
      <c r="K12">
        <v>-12.788</v>
      </c>
      <c r="L12">
        <v>-19.443000000000001</v>
      </c>
      <c r="M12">
        <f t="shared" si="2"/>
        <v>7.2929048396369458</v>
      </c>
      <c r="N12">
        <f t="shared" si="3"/>
        <v>33.837562550400975</v>
      </c>
      <c r="O12">
        <v>-2.677</v>
      </c>
    </row>
    <row r="13" spans="1:15">
      <c r="A13" t="s">
        <v>23</v>
      </c>
      <c r="B13" t="s">
        <v>5</v>
      </c>
      <c r="C13">
        <v>-9.23</v>
      </c>
      <c r="D13">
        <v>-15.531000000000001</v>
      </c>
      <c r="E13">
        <f t="shared" si="0"/>
        <v>6.0640544192808816</v>
      </c>
      <c r="F13">
        <f t="shared" si="1"/>
        <v>39.125752363564445</v>
      </c>
      <c r="G13">
        <v>-3.0880000000000001</v>
      </c>
      <c r="I13" t="s">
        <v>11</v>
      </c>
      <c r="J13" t="s">
        <v>5</v>
      </c>
      <c r="K13">
        <v>-5.63</v>
      </c>
      <c r="L13">
        <v>-21.792999999999999</v>
      </c>
      <c r="M13">
        <f t="shared" si="2"/>
        <v>7.5338877082154596</v>
      </c>
      <c r="N13">
        <f t="shared" si="3"/>
        <v>41.371450258616434</v>
      </c>
      <c r="O13">
        <v>-2.7879999999999998</v>
      </c>
    </row>
    <row r="14" spans="1:15">
      <c r="A14" t="s">
        <v>24</v>
      </c>
      <c r="B14" t="s">
        <v>5</v>
      </c>
      <c r="C14">
        <v>-5.01</v>
      </c>
      <c r="D14">
        <v>-16.568999999999999</v>
      </c>
      <c r="E14">
        <f t="shared" si="0"/>
        <v>4.3457846242076936</v>
      </c>
      <c r="F14">
        <f t="shared" si="1"/>
        <v>43.47153698777214</v>
      </c>
      <c r="G14">
        <v>-3.0950000000000002</v>
      </c>
      <c r="I14" t="s">
        <v>12</v>
      </c>
      <c r="J14" t="s">
        <v>5</v>
      </c>
      <c r="K14">
        <v>1.738</v>
      </c>
      <c r="L14">
        <v>-23.82</v>
      </c>
      <c r="M14">
        <f t="shared" si="2"/>
        <v>7.6417375641931073</v>
      </c>
      <c r="N14">
        <f t="shared" si="3"/>
        <v>49.013187822809542</v>
      </c>
      <c r="O14">
        <v>-2.99</v>
      </c>
    </row>
    <row r="15" spans="1:15">
      <c r="A15" t="s">
        <v>25</v>
      </c>
      <c r="B15" t="s">
        <v>5</v>
      </c>
      <c r="C15">
        <v>-4.0000000000000001E-3</v>
      </c>
      <c r="D15">
        <v>-16.341000000000001</v>
      </c>
      <c r="E15">
        <f t="shared" si="0"/>
        <v>5.0111894795547292</v>
      </c>
      <c r="F15">
        <f t="shared" si="1"/>
        <v>48.48272646732687</v>
      </c>
      <c r="G15">
        <v>-3.28</v>
      </c>
      <c r="I15" t="s">
        <v>13</v>
      </c>
      <c r="J15" t="s">
        <v>5</v>
      </c>
      <c r="K15">
        <v>8.7260000000000009</v>
      </c>
      <c r="L15">
        <v>-23.861000000000001</v>
      </c>
      <c r="M15">
        <f t="shared" si="2"/>
        <v>6.9881202765836834</v>
      </c>
      <c r="N15">
        <f t="shared" si="3"/>
        <v>56.001308099393228</v>
      </c>
      <c r="O15">
        <v>-3.2440000000000002</v>
      </c>
    </row>
    <row r="16" spans="1:15">
      <c r="A16" t="s">
        <v>26</v>
      </c>
      <c r="B16" t="s">
        <v>5</v>
      </c>
      <c r="C16">
        <v>3.6019999999999999</v>
      </c>
      <c r="D16">
        <v>-18.579999999999998</v>
      </c>
      <c r="E16">
        <f t="shared" si="0"/>
        <v>4.2445679403208976</v>
      </c>
      <c r="F16">
        <f t="shared" si="1"/>
        <v>52.727294407647769</v>
      </c>
      <c r="G16">
        <v>-3.4329999999999998</v>
      </c>
      <c r="I16" t="s">
        <v>14</v>
      </c>
      <c r="J16" t="s">
        <v>5</v>
      </c>
      <c r="K16">
        <v>15.361000000000001</v>
      </c>
      <c r="L16">
        <v>-27.047999999999998</v>
      </c>
      <c r="M16">
        <f t="shared" si="2"/>
        <v>7.3607196659022396</v>
      </c>
      <c r="N16">
        <f t="shared" si="3"/>
        <v>63.362027765295466</v>
      </c>
      <c r="O16">
        <v>-3.3159999999999998</v>
      </c>
    </row>
    <row r="17" spans="1:15">
      <c r="A17" t="s">
        <v>27</v>
      </c>
      <c r="B17" t="s">
        <v>5</v>
      </c>
      <c r="C17">
        <v>7.24</v>
      </c>
      <c r="D17">
        <v>-20.576000000000001</v>
      </c>
      <c r="E17">
        <f t="shared" si="0"/>
        <v>4.1495855214707902</v>
      </c>
      <c r="F17">
        <f t="shared" si="1"/>
        <v>56.876879929118559</v>
      </c>
      <c r="G17">
        <v>-3.63</v>
      </c>
      <c r="I17" t="s">
        <v>15</v>
      </c>
      <c r="J17" t="s">
        <v>5</v>
      </c>
      <c r="K17">
        <v>23.565000000000001</v>
      </c>
      <c r="L17">
        <v>-32.774999999999999</v>
      </c>
      <c r="M17">
        <f t="shared" si="2"/>
        <v>10.005205894932898</v>
      </c>
      <c r="N17">
        <f t="shared" si="3"/>
        <v>73.367233660228365</v>
      </c>
      <c r="O17">
        <v>-3.4449999999999998</v>
      </c>
    </row>
    <row r="18" spans="1:15">
      <c r="A18" t="s">
        <v>28</v>
      </c>
      <c r="B18" t="s">
        <v>5</v>
      </c>
      <c r="C18">
        <v>10.861000000000001</v>
      </c>
      <c r="D18">
        <v>-22.081</v>
      </c>
      <c r="E18">
        <f t="shared" si="0"/>
        <v>3.9213092201457411</v>
      </c>
      <c r="F18">
        <f t="shared" si="1"/>
        <v>60.798189149264303</v>
      </c>
      <c r="G18">
        <v>-3.863</v>
      </c>
      <c r="I18" t="s">
        <v>16</v>
      </c>
      <c r="J18" t="s">
        <v>5</v>
      </c>
      <c r="K18">
        <v>33.86</v>
      </c>
      <c r="L18">
        <v>-37.524999999999999</v>
      </c>
      <c r="M18">
        <f t="shared" si="2"/>
        <v>11.337968292423469</v>
      </c>
      <c r="N18">
        <f t="shared" si="3"/>
        <v>84.705201952651834</v>
      </c>
      <c r="O18">
        <v>-3.617</v>
      </c>
    </row>
    <row r="19" spans="1:15">
      <c r="A19" t="s">
        <v>29</v>
      </c>
      <c r="B19" t="s">
        <v>5</v>
      </c>
      <c r="C19">
        <v>10.856999999999999</v>
      </c>
      <c r="D19">
        <v>-22.012</v>
      </c>
      <c r="E19">
        <f t="shared" si="0"/>
        <v>6.9115844782509039E-2</v>
      </c>
      <c r="F19">
        <f t="shared" si="1"/>
        <v>60.867304994046812</v>
      </c>
      <c r="G19">
        <v>-3.8620000000000001</v>
      </c>
      <c r="I19" t="s">
        <v>33</v>
      </c>
      <c r="J19" t="s">
        <v>5</v>
      </c>
      <c r="K19">
        <v>46.344000000000001</v>
      </c>
      <c r="L19">
        <v>-41.942999999999998</v>
      </c>
      <c r="M19">
        <f t="shared" si="2"/>
        <v>13.242695344981701</v>
      </c>
      <c r="N19">
        <f t="shared" si="3"/>
        <v>97.947897297633531</v>
      </c>
      <c r="O19">
        <v>-3.8</v>
      </c>
    </row>
    <row r="20" spans="1:15">
      <c r="A20" t="s">
        <v>30</v>
      </c>
      <c r="B20" t="s">
        <v>5</v>
      </c>
      <c r="C20">
        <v>14.537000000000001</v>
      </c>
      <c r="D20">
        <v>-23.829000000000001</v>
      </c>
      <c r="E20">
        <f t="shared" si="0"/>
        <v>4.1041307240388933</v>
      </c>
      <c r="F20">
        <f t="shared" si="1"/>
        <v>64.971435718085701</v>
      </c>
      <c r="G20">
        <v>-3.883</v>
      </c>
    </row>
    <row r="21" spans="1:15">
      <c r="A21" t="s">
        <v>85</v>
      </c>
      <c r="B21" t="s">
        <v>5</v>
      </c>
      <c r="C21">
        <v>20.157</v>
      </c>
      <c r="D21">
        <v>-25.914999999999999</v>
      </c>
      <c r="E21">
        <f t="shared" si="0"/>
        <v>5.9946472790315184</v>
      </c>
      <c r="F21">
        <f t="shared" si="1"/>
        <v>70.966082997117212</v>
      </c>
      <c r="G21">
        <v>-3.9910000000000001</v>
      </c>
    </row>
    <row r="22" spans="1:15">
      <c r="A22" t="s">
        <v>86</v>
      </c>
      <c r="B22" t="s">
        <v>5</v>
      </c>
      <c r="C22">
        <v>24.370999999999999</v>
      </c>
      <c r="D22">
        <v>-28.329000000000001</v>
      </c>
      <c r="E22">
        <f t="shared" si="0"/>
        <v>4.8564587921653359</v>
      </c>
      <c r="F22">
        <f t="shared" si="1"/>
        <v>75.822541789282553</v>
      </c>
      <c r="G22">
        <v>-4.0519999999999996</v>
      </c>
    </row>
    <row r="23" spans="1:15">
      <c r="A23" t="s">
        <v>87</v>
      </c>
      <c r="B23" t="s">
        <v>5</v>
      </c>
      <c r="C23">
        <v>29.023</v>
      </c>
      <c r="D23">
        <v>-30.184999999999999</v>
      </c>
      <c r="E23">
        <f t="shared" si="0"/>
        <v>5.0085766441175679</v>
      </c>
      <c r="F23">
        <f t="shared" si="1"/>
        <v>80.831118433400121</v>
      </c>
      <c r="G23">
        <v>-4.1239999999999997</v>
      </c>
    </row>
    <row r="24" spans="1:15">
      <c r="A24" t="s">
        <v>88</v>
      </c>
      <c r="B24" t="s">
        <v>5</v>
      </c>
      <c r="C24">
        <v>33.313000000000002</v>
      </c>
      <c r="D24">
        <v>-32.356000000000002</v>
      </c>
      <c r="E24">
        <f t="shared" si="0"/>
        <v>4.8080496045694074</v>
      </c>
      <c r="F24">
        <f t="shared" si="1"/>
        <v>85.639168037969526</v>
      </c>
      <c r="G24">
        <v>-4.0890000000000004</v>
      </c>
    </row>
    <row r="25" spans="1:15">
      <c r="A25" t="s">
        <v>89</v>
      </c>
      <c r="B25" t="s">
        <v>5</v>
      </c>
      <c r="C25">
        <v>38.600999999999999</v>
      </c>
      <c r="D25">
        <v>-34.667999999999999</v>
      </c>
      <c r="E25">
        <f t="shared" si="0"/>
        <v>5.7713332948288434</v>
      </c>
      <c r="F25">
        <f t="shared" si="1"/>
        <v>91.410501332798376</v>
      </c>
      <c r="G25">
        <v>-4.0910000000000002</v>
      </c>
    </row>
    <row r="26" spans="1:15">
      <c r="A26" t="s">
        <v>90</v>
      </c>
      <c r="B26" t="s">
        <v>5</v>
      </c>
      <c r="C26">
        <v>44.691000000000003</v>
      </c>
      <c r="D26">
        <v>-36.118000000000002</v>
      </c>
      <c r="E26">
        <f t="shared" si="0"/>
        <v>6.2602396120276458</v>
      </c>
      <c r="F26">
        <f t="shared" si="1"/>
        <v>97.670740944826022</v>
      </c>
      <c r="G26">
        <v>-4.2030000000000003</v>
      </c>
    </row>
    <row r="27" spans="1:15">
      <c r="A27" t="s">
        <v>91</v>
      </c>
      <c r="B27" t="s">
        <v>5</v>
      </c>
      <c r="C27">
        <v>50.908999999999999</v>
      </c>
      <c r="D27">
        <v>-38.311999999999998</v>
      </c>
      <c r="E27">
        <f t="shared" si="0"/>
        <v>6.5937212558615137</v>
      </c>
      <c r="F27">
        <f t="shared" si="1"/>
        <v>104.26446220068753</v>
      </c>
      <c r="G27">
        <v>-4.2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D2" sqref="D2:E4"/>
    </sheetView>
  </sheetViews>
  <sheetFormatPr defaultRowHeight="15"/>
  <sheetData>
    <row r="1" spans="1:6">
      <c r="A1" t="s">
        <v>143</v>
      </c>
    </row>
    <row r="2" spans="1:6">
      <c r="A2" t="s">
        <v>134</v>
      </c>
      <c r="B2" t="s">
        <v>136</v>
      </c>
      <c r="C2" t="s">
        <v>137</v>
      </c>
      <c r="D2" t="s">
        <v>140</v>
      </c>
      <c r="E2" t="s">
        <v>141</v>
      </c>
      <c r="F2" t="s">
        <v>139</v>
      </c>
    </row>
    <row r="3" spans="1:6">
      <c r="A3">
        <v>1102</v>
      </c>
      <c r="B3">
        <v>312888.15399999998</v>
      </c>
      <c r="C3">
        <v>5750719.8830000004</v>
      </c>
      <c r="D3">
        <v>0</v>
      </c>
      <c r="E3">
        <v>0</v>
      </c>
      <c r="F3">
        <v>56.895000000000003</v>
      </c>
    </row>
    <row r="4" spans="1:6">
      <c r="A4">
        <v>1103</v>
      </c>
      <c r="B4">
        <v>312893.81800000003</v>
      </c>
      <c r="C4">
        <v>5750707.8949999996</v>
      </c>
      <c r="D4">
        <f>SQRT((B4-B3)^2+(C4-C3)^2)</f>
        <v>13.258696769304736</v>
      </c>
      <c r="E4">
        <f t="shared" ref="E4:E11" si="0">D4+E3</f>
        <v>13.258696769304736</v>
      </c>
      <c r="F4">
        <v>56.860999999999997</v>
      </c>
    </row>
    <row r="5" spans="1:6">
      <c r="A5">
        <v>1104</v>
      </c>
      <c r="B5">
        <v>312900.03200000001</v>
      </c>
      <c r="C5">
        <v>5750693.7110000001</v>
      </c>
      <c r="D5">
        <f t="shared" ref="D5:D11" si="1">SQRT((B5-B4)^2+(C5-C4)^2)</f>
        <v>15.485465830366662</v>
      </c>
      <c r="E5">
        <f t="shared" si="0"/>
        <v>28.744162599671398</v>
      </c>
      <c r="F5">
        <v>56.802999999999997</v>
      </c>
    </row>
    <row r="6" spans="1:6">
      <c r="A6">
        <v>1105</v>
      </c>
      <c r="B6">
        <v>312911.15000000002</v>
      </c>
      <c r="C6">
        <v>5750665.0269999998</v>
      </c>
      <c r="D6">
        <f t="shared" si="1"/>
        <v>30.76331874198376</v>
      </c>
      <c r="E6">
        <f t="shared" si="0"/>
        <v>59.507481341655158</v>
      </c>
      <c r="F6">
        <v>56.811999999999998</v>
      </c>
    </row>
    <row r="7" spans="1:6">
      <c r="A7">
        <v>1106</v>
      </c>
      <c r="B7">
        <v>312915.87699999998</v>
      </c>
      <c r="C7">
        <v>5750647.5729999999</v>
      </c>
      <c r="D7">
        <f t="shared" si="1"/>
        <v>18.082772049562987</v>
      </c>
      <c r="E7">
        <f t="shared" si="0"/>
        <v>77.590253391218141</v>
      </c>
      <c r="F7">
        <v>56.805999999999997</v>
      </c>
    </row>
    <row r="8" spans="1:6">
      <c r="A8">
        <v>1107</v>
      </c>
      <c r="B8">
        <v>312917.88799999998</v>
      </c>
      <c r="C8">
        <v>5750627.5120000001</v>
      </c>
      <c r="D8">
        <f t="shared" si="1"/>
        <v>20.161543641054116</v>
      </c>
      <c r="E8">
        <f t="shared" si="0"/>
        <v>97.751797032272265</v>
      </c>
      <c r="F8">
        <v>56.768000000000001</v>
      </c>
    </row>
    <row r="9" spans="1:6">
      <c r="A9">
        <v>1108</v>
      </c>
      <c r="B9">
        <v>312927.99599999998</v>
      </c>
      <c r="C9">
        <v>5750592.5710000005</v>
      </c>
      <c r="D9">
        <f t="shared" si="1"/>
        <v>36.373687536118183</v>
      </c>
      <c r="E9">
        <f t="shared" si="0"/>
        <v>134.12548456839045</v>
      </c>
      <c r="F9">
        <v>56.569000000000003</v>
      </c>
    </row>
    <row r="10" spans="1:6">
      <c r="A10">
        <v>1109</v>
      </c>
      <c r="B10">
        <v>312933.20699999999</v>
      </c>
      <c r="C10">
        <v>5750575.4029999999</v>
      </c>
      <c r="D10">
        <f t="shared" si="1"/>
        <v>17.941425389814217</v>
      </c>
      <c r="E10">
        <f t="shared" si="0"/>
        <v>152.06690995820466</v>
      </c>
      <c r="F10">
        <v>56.43</v>
      </c>
    </row>
    <row r="11" spans="1:6">
      <c r="A11">
        <v>1110</v>
      </c>
      <c r="B11">
        <v>312931.12300000002</v>
      </c>
      <c r="C11">
        <v>5750546.8090000004</v>
      </c>
      <c r="D11">
        <f t="shared" si="1"/>
        <v>28.669842901132238</v>
      </c>
      <c r="E11">
        <f t="shared" si="0"/>
        <v>180.73675285933689</v>
      </c>
      <c r="F11">
        <v>56.326000000000001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M21" sqref="M21"/>
    </sheetView>
  </sheetViews>
  <sheetFormatPr defaultRowHeight="15"/>
  <sheetData>
    <row r="1" spans="1:6">
      <c r="A1" t="s">
        <v>143</v>
      </c>
    </row>
    <row r="2" spans="1:6">
      <c r="A2" t="s">
        <v>134</v>
      </c>
      <c r="B2" t="s">
        <v>136</v>
      </c>
      <c r="C2" t="s">
        <v>137</v>
      </c>
      <c r="D2" t="s">
        <v>140</v>
      </c>
      <c r="E2" t="s">
        <v>141</v>
      </c>
      <c r="F2" t="s">
        <v>139</v>
      </c>
    </row>
    <row r="3" spans="1:6">
      <c r="A3">
        <v>66</v>
      </c>
      <c r="B3">
        <v>313088.64399999997</v>
      </c>
      <c r="C3">
        <v>5750543.3940000003</v>
      </c>
      <c r="D3">
        <v>0</v>
      </c>
      <c r="E3">
        <v>0</v>
      </c>
      <c r="F3">
        <v>55.579000000000001</v>
      </c>
    </row>
    <row r="4" spans="1:6">
      <c r="A4">
        <v>67</v>
      </c>
      <c r="B4">
        <v>313076.90000000002</v>
      </c>
      <c r="C4">
        <v>5750535.2640000004</v>
      </c>
      <c r="D4">
        <f t="shared" ref="D4:D11" si="0">SQRT((B4-B3)^2+(C4-C3)^2)</f>
        <v>14.28350223148923</v>
      </c>
      <c r="E4">
        <f t="shared" ref="E4:E11" si="1">D4+E3</f>
        <v>14.28350223148923</v>
      </c>
      <c r="F4">
        <v>55.485999999999997</v>
      </c>
    </row>
    <row r="5" spans="1:6">
      <c r="A5">
        <v>68</v>
      </c>
      <c r="B5">
        <v>313065.25199999998</v>
      </c>
      <c r="C5">
        <v>5750528.5949999997</v>
      </c>
      <c r="D5">
        <f t="shared" si="0"/>
        <v>13.422051445672652</v>
      </c>
      <c r="E5">
        <f t="shared" si="1"/>
        <v>27.70555367716188</v>
      </c>
      <c r="F5">
        <v>55.371000000000002</v>
      </c>
    </row>
    <row r="6" spans="1:6">
      <c r="A6">
        <v>69</v>
      </c>
      <c r="B6">
        <v>313053.63900000002</v>
      </c>
      <c r="C6">
        <v>5750521.5530000003</v>
      </c>
      <c r="D6">
        <f t="shared" si="0"/>
        <v>13.581293494765301</v>
      </c>
      <c r="E6">
        <f t="shared" si="1"/>
        <v>41.286847171927178</v>
      </c>
      <c r="F6">
        <v>55.329000000000001</v>
      </c>
    </row>
    <row r="7" spans="1:6">
      <c r="A7">
        <v>70</v>
      </c>
      <c r="B7">
        <v>313043.31699999998</v>
      </c>
      <c r="C7">
        <v>5750515.4390000002</v>
      </c>
      <c r="D7">
        <f t="shared" si="0"/>
        <v>11.996861256246673</v>
      </c>
      <c r="E7">
        <f t="shared" si="1"/>
        <v>53.283708428173853</v>
      </c>
      <c r="F7">
        <v>55.298000000000002</v>
      </c>
    </row>
    <row r="8" spans="1:6">
      <c r="A8">
        <v>71</v>
      </c>
      <c r="B8">
        <v>313031.766</v>
      </c>
      <c r="C8">
        <v>5750509.1090000002</v>
      </c>
      <c r="D8">
        <f t="shared" si="0"/>
        <v>13.171731131496227</v>
      </c>
      <c r="E8">
        <f t="shared" si="1"/>
        <v>66.455439559670083</v>
      </c>
      <c r="F8">
        <v>55.29</v>
      </c>
    </row>
    <row r="9" spans="1:6">
      <c r="A9">
        <v>72</v>
      </c>
      <c r="B9">
        <v>313020.08399999997</v>
      </c>
      <c r="C9">
        <v>5750501.9029999999</v>
      </c>
      <c r="D9">
        <f t="shared" si="0"/>
        <v>13.725726210446295</v>
      </c>
      <c r="E9">
        <f t="shared" si="1"/>
        <v>80.18116577011638</v>
      </c>
      <c r="F9">
        <v>55.139000000000003</v>
      </c>
    </row>
    <row r="10" spans="1:6">
      <c r="A10">
        <v>73</v>
      </c>
      <c r="B10">
        <v>313008.45</v>
      </c>
      <c r="C10">
        <v>5750495.4369999999</v>
      </c>
      <c r="D10">
        <f t="shared" si="0"/>
        <v>13.310113147501948</v>
      </c>
      <c r="E10">
        <f t="shared" si="1"/>
        <v>93.491278917618331</v>
      </c>
      <c r="F10">
        <v>55.076999999999998</v>
      </c>
    </row>
    <row r="11" spans="1:6">
      <c r="A11">
        <v>74</v>
      </c>
      <c r="B11">
        <v>312997.48200000002</v>
      </c>
      <c r="C11">
        <v>5750489.5240000002</v>
      </c>
      <c r="D11">
        <f t="shared" si="0"/>
        <v>12.460360869429934</v>
      </c>
      <c r="E11">
        <f t="shared" si="1"/>
        <v>105.95163978704826</v>
      </c>
      <c r="F11">
        <v>55.057000000000002</v>
      </c>
    </row>
    <row r="12" spans="1:6">
      <c r="A12">
        <v>75</v>
      </c>
      <c r="B12">
        <v>312985.84100000001</v>
      </c>
      <c r="C12">
        <v>5750483.5080000004</v>
      </c>
      <c r="D12">
        <f t="shared" ref="D12:D14" si="2">SQRT((B12-B11)^2+(C12-C11)^2)</f>
        <v>13.103630680006745</v>
      </c>
      <c r="E12">
        <f t="shared" ref="E12:E14" si="3">D12+E11</f>
        <v>119.05527046705501</v>
      </c>
      <c r="F12">
        <v>55.01</v>
      </c>
    </row>
    <row r="13" spans="1:6">
      <c r="A13">
        <v>76</v>
      </c>
      <c r="B13">
        <v>312973.58100000001</v>
      </c>
      <c r="C13">
        <v>5750477.5980000002</v>
      </c>
      <c r="D13">
        <f t="shared" si="2"/>
        <v>13.610132255124844</v>
      </c>
      <c r="E13">
        <f t="shared" si="3"/>
        <v>132.66540272217986</v>
      </c>
      <c r="F13">
        <v>54.95</v>
      </c>
    </row>
    <row r="14" spans="1:6">
      <c r="A14">
        <v>77</v>
      </c>
      <c r="B14">
        <v>312937.549</v>
      </c>
      <c r="C14">
        <v>5750458.0630000001</v>
      </c>
      <c r="D14">
        <f t="shared" si="2"/>
        <v>40.986842388823902</v>
      </c>
      <c r="E14">
        <f t="shared" si="3"/>
        <v>173.65224511100377</v>
      </c>
      <c r="F14">
        <v>54.718000000000004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B4" sqref="B4"/>
    </sheetView>
  </sheetViews>
  <sheetFormatPr defaultRowHeight="15"/>
  <sheetData>
    <row r="1" spans="1:15">
      <c r="A1" t="s">
        <v>0</v>
      </c>
      <c r="B1" t="s">
        <v>34</v>
      </c>
    </row>
    <row r="2" spans="1:15">
      <c r="A2" t="s">
        <v>3</v>
      </c>
      <c r="B2" s="1">
        <v>40364</v>
      </c>
    </row>
    <row r="3" spans="1:15">
      <c r="A3" t="s">
        <v>144</v>
      </c>
      <c r="B3">
        <f>N21/SQRT((K21-K7)^2+(L21-L7)^2)</f>
        <v>1.0927471555788806</v>
      </c>
    </row>
    <row r="4" spans="1:15">
      <c r="B4" s="1"/>
    </row>
    <row r="5" spans="1:15">
      <c r="A5" t="s">
        <v>142</v>
      </c>
      <c r="B5" s="1"/>
      <c r="I5" t="s">
        <v>143</v>
      </c>
    </row>
    <row r="6" spans="1:15">
      <c r="A6" t="s">
        <v>134</v>
      </c>
      <c r="B6" t="s">
        <v>135</v>
      </c>
      <c r="C6" t="s">
        <v>136</v>
      </c>
      <c r="D6" t="s">
        <v>137</v>
      </c>
      <c r="E6" t="s">
        <v>140</v>
      </c>
      <c r="F6" t="s">
        <v>141</v>
      </c>
      <c r="G6" t="s">
        <v>139</v>
      </c>
      <c r="I6" t="s">
        <v>134</v>
      </c>
      <c r="J6" t="s">
        <v>135</v>
      </c>
      <c r="K6" t="s">
        <v>136</v>
      </c>
      <c r="L6" t="s">
        <v>137</v>
      </c>
      <c r="M6" t="s">
        <v>140</v>
      </c>
      <c r="N6" t="s">
        <v>141</v>
      </c>
      <c r="O6" t="s">
        <v>139</v>
      </c>
    </row>
    <row r="7" spans="1:15">
      <c r="I7" t="s">
        <v>4</v>
      </c>
      <c r="J7" t="s">
        <v>5</v>
      </c>
      <c r="K7">
        <v>-91.373999999999995</v>
      </c>
      <c r="L7">
        <v>44.829000000000001</v>
      </c>
      <c r="M7">
        <v>0</v>
      </c>
      <c r="N7">
        <f>0</f>
        <v>0</v>
      </c>
      <c r="O7">
        <v>-1.0980000000000001</v>
      </c>
    </row>
    <row r="8" spans="1:15">
      <c r="I8" t="s">
        <v>6</v>
      </c>
      <c r="J8" t="s">
        <v>5</v>
      </c>
      <c r="K8">
        <v>-80.546000000000006</v>
      </c>
      <c r="L8">
        <v>52.073999999999998</v>
      </c>
      <c r="M8">
        <f>SQRT((K8-K7)^2+(L8-L7)^2)</f>
        <v>13.028261933197372</v>
      </c>
      <c r="N8">
        <f>M8+N7</f>
        <v>13.028261933197372</v>
      </c>
      <c r="O8">
        <v>-1.123</v>
      </c>
    </row>
    <row r="9" spans="1:15">
      <c r="I9" t="s">
        <v>7</v>
      </c>
      <c r="J9" t="s">
        <v>5</v>
      </c>
      <c r="K9">
        <v>-72.141999999999996</v>
      </c>
      <c r="L9">
        <v>56.143000000000001</v>
      </c>
      <c r="M9">
        <f t="shared" ref="M9:M21" si="0">SQRT((K9-K8)^2+(L9-L8)^2)</f>
        <v>9.3372360471394416</v>
      </c>
      <c r="N9">
        <f t="shared" ref="N9:N21" si="1">M9+N8</f>
        <v>22.365497980336812</v>
      </c>
      <c r="O9">
        <v>-1.089</v>
      </c>
    </row>
    <row r="10" spans="1:15">
      <c r="I10" t="s">
        <v>8</v>
      </c>
      <c r="J10" t="s">
        <v>5</v>
      </c>
      <c r="K10">
        <v>-64.066999999999993</v>
      </c>
      <c r="L10">
        <v>58.780999999999999</v>
      </c>
      <c r="M10">
        <f t="shared" si="0"/>
        <v>8.4949790464720998</v>
      </c>
      <c r="N10">
        <f t="shared" si="1"/>
        <v>30.860477026808912</v>
      </c>
      <c r="O10">
        <v>-1.1000000000000001</v>
      </c>
    </row>
    <row r="11" spans="1:15">
      <c r="I11" t="s">
        <v>9</v>
      </c>
      <c r="J11" t="s">
        <v>5</v>
      </c>
      <c r="K11">
        <v>-53.773000000000003</v>
      </c>
      <c r="L11">
        <v>60.598999999999997</v>
      </c>
      <c r="M11">
        <f t="shared" si="0"/>
        <v>10.45330378397183</v>
      </c>
      <c r="N11">
        <f t="shared" si="1"/>
        <v>41.313780810780742</v>
      </c>
      <c r="O11">
        <v>-1.079</v>
      </c>
    </row>
    <row r="12" spans="1:15">
      <c r="I12" t="s">
        <v>10</v>
      </c>
      <c r="J12" t="s">
        <v>5</v>
      </c>
      <c r="K12">
        <v>-46.613</v>
      </c>
      <c r="L12">
        <v>59.752000000000002</v>
      </c>
      <c r="M12">
        <f t="shared" si="0"/>
        <v>7.20992434079582</v>
      </c>
      <c r="N12">
        <f t="shared" si="1"/>
        <v>48.523705151576564</v>
      </c>
      <c r="O12">
        <v>-1.1040000000000001</v>
      </c>
    </row>
    <row r="13" spans="1:15">
      <c r="I13" t="s">
        <v>11</v>
      </c>
      <c r="J13" t="s">
        <v>5</v>
      </c>
      <c r="K13">
        <v>-39.063000000000002</v>
      </c>
      <c r="L13">
        <v>58.484000000000002</v>
      </c>
      <c r="M13">
        <f t="shared" si="0"/>
        <v>7.6557379787973385</v>
      </c>
      <c r="N13">
        <f t="shared" si="1"/>
        <v>56.179443130373905</v>
      </c>
      <c r="O13">
        <v>-1.06</v>
      </c>
    </row>
    <row r="14" spans="1:15">
      <c r="I14" t="s">
        <v>12</v>
      </c>
      <c r="J14" t="s">
        <v>5</v>
      </c>
      <c r="K14">
        <v>-13.045999999999999</v>
      </c>
      <c r="L14">
        <v>52.468000000000004</v>
      </c>
      <c r="M14">
        <f t="shared" si="0"/>
        <v>26.703493123559699</v>
      </c>
      <c r="N14">
        <f t="shared" si="1"/>
        <v>82.882936253933607</v>
      </c>
      <c r="O14">
        <v>-1.1120000000000001</v>
      </c>
    </row>
    <row r="15" spans="1:15">
      <c r="I15" t="s">
        <v>13</v>
      </c>
      <c r="J15" t="s">
        <v>5</v>
      </c>
      <c r="K15">
        <v>-0.45600000000000002</v>
      </c>
      <c r="L15">
        <v>45.715000000000003</v>
      </c>
      <c r="M15">
        <f t="shared" si="0"/>
        <v>14.286745920607673</v>
      </c>
      <c r="N15">
        <f t="shared" si="1"/>
        <v>97.169682174541279</v>
      </c>
      <c r="O15">
        <v>-1.145</v>
      </c>
    </row>
    <row r="16" spans="1:15">
      <c r="I16" t="s">
        <v>14</v>
      </c>
      <c r="J16" t="s">
        <v>5</v>
      </c>
      <c r="K16">
        <v>5.6470000000000002</v>
      </c>
      <c r="L16">
        <v>41.287999999999997</v>
      </c>
      <c r="M16">
        <f t="shared" si="0"/>
        <v>7.5395582098688028</v>
      </c>
      <c r="N16">
        <f t="shared" si="1"/>
        <v>104.70924038441008</v>
      </c>
      <c r="O16">
        <v>-1.3360000000000001</v>
      </c>
    </row>
    <row r="17" spans="9:15">
      <c r="I17" t="s">
        <v>15</v>
      </c>
      <c r="J17" t="s">
        <v>5</v>
      </c>
      <c r="K17">
        <v>7.8109999999999999</v>
      </c>
      <c r="L17">
        <v>32.258000000000003</v>
      </c>
      <c r="M17">
        <f t="shared" si="0"/>
        <v>9.2856769273973718</v>
      </c>
      <c r="N17">
        <f t="shared" si="1"/>
        <v>113.99491731180746</v>
      </c>
      <c r="O17">
        <v>-1.1240000000000001</v>
      </c>
    </row>
    <row r="18" spans="9:15">
      <c r="I18" t="s">
        <v>16</v>
      </c>
      <c r="J18" t="s">
        <v>5</v>
      </c>
      <c r="K18">
        <v>14.715999999999999</v>
      </c>
      <c r="L18">
        <v>30.361000000000001</v>
      </c>
      <c r="M18">
        <f t="shared" si="0"/>
        <v>7.1608403138179249</v>
      </c>
      <c r="N18">
        <f t="shared" si="1"/>
        <v>121.15575762562538</v>
      </c>
      <c r="O18">
        <v>-1.137</v>
      </c>
    </row>
    <row r="19" spans="9:15">
      <c r="I19" t="s">
        <v>33</v>
      </c>
      <c r="J19" t="s">
        <v>5</v>
      </c>
      <c r="K19">
        <v>43.601999999999997</v>
      </c>
      <c r="L19">
        <v>30.905999999999999</v>
      </c>
      <c r="M19">
        <f t="shared" si="0"/>
        <v>28.891140873977264</v>
      </c>
      <c r="N19">
        <f t="shared" si="1"/>
        <v>150.04689849960266</v>
      </c>
      <c r="O19">
        <v>-1.226</v>
      </c>
    </row>
    <row r="20" spans="9:15">
      <c r="I20" t="s">
        <v>32</v>
      </c>
      <c r="J20" t="s">
        <v>5</v>
      </c>
      <c r="K20">
        <v>53.54</v>
      </c>
      <c r="L20">
        <v>28.141999999999999</v>
      </c>
      <c r="M20">
        <f t="shared" si="0"/>
        <v>10.315209159294835</v>
      </c>
      <c r="N20">
        <f t="shared" si="1"/>
        <v>160.36210765889749</v>
      </c>
      <c r="O20">
        <v>-1.2609999999999999</v>
      </c>
    </row>
    <row r="21" spans="9:15">
      <c r="I21" t="s">
        <v>31</v>
      </c>
      <c r="J21" t="s">
        <v>5</v>
      </c>
      <c r="K21">
        <v>64.584999999999994</v>
      </c>
      <c r="L21">
        <v>25.411999999999999</v>
      </c>
      <c r="M21">
        <f t="shared" si="0"/>
        <v>11.377386562827155</v>
      </c>
      <c r="N21">
        <f t="shared" si="1"/>
        <v>171.73949422172464</v>
      </c>
      <c r="O21">
        <v>-1.2749999999999999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3" sqref="B3"/>
    </sheetView>
  </sheetViews>
  <sheetFormatPr defaultRowHeight="15"/>
  <sheetData>
    <row r="1" spans="1:17">
      <c r="A1" t="s">
        <v>0</v>
      </c>
      <c r="B1" t="s">
        <v>67</v>
      </c>
    </row>
    <row r="2" spans="1:17">
      <c r="A2" t="s">
        <v>3</v>
      </c>
      <c r="B2" s="1">
        <v>40363</v>
      </c>
    </row>
    <row r="3" spans="1:17">
      <c r="A3" t="s">
        <v>144</v>
      </c>
      <c r="B3">
        <f>O22/SQRT((L22-L7)^2+(M22-M7)^2)</f>
        <v>1.0289541352811513</v>
      </c>
    </row>
    <row r="4" spans="1:17">
      <c r="B4" s="1"/>
    </row>
    <row r="5" spans="1:17">
      <c r="A5" t="s">
        <v>142</v>
      </c>
      <c r="B5" s="1"/>
      <c r="J5" t="s">
        <v>143</v>
      </c>
    </row>
    <row r="6" spans="1:17">
      <c r="A6" t="s">
        <v>134</v>
      </c>
      <c r="B6" t="s">
        <v>135</v>
      </c>
      <c r="C6" t="s">
        <v>136</v>
      </c>
      <c r="D6" t="s">
        <v>137</v>
      </c>
      <c r="E6" t="s">
        <v>140</v>
      </c>
      <c r="F6" t="s">
        <v>141</v>
      </c>
      <c r="G6" t="s">
        <v>138</v>
      </c>
      <c r="H6" t="s">
        <v>139</v>
      </c>
      <c r="J6" t="s">
        <v>134</v>
      </c>
      <c r="K6" t="s">
        <v>135</v>
      </c>
      <c r="L6" t="s">
        <v>136</v>
      </c>
      <c r="M6" t="s">
        <v>137</v>
      </c>
      <c r="N6" t="s">
        <v>140</v>
      </c>
      <c r="O6" t="s">
        <v>141</v>
      </c>
      <c r="P6" t="s">
        <v>138</v>
      </c>
      <c r="Q6" t="s">
        <v>139</v>
      </c>
    </row>
    <row r="7" spans="1:17">
      <c r="A7" s="3" t="s">
        <v>36</v>
      </c>
      <c r="B7" t="s">
        <v>5</v>
      </c>
      <c r="C7">
        <v>-18.047999999999998</v>
      </c>
      <c r="D7">
        <v>18.52</v>
      </c>
      <c r="E7">
        <v>0</v>
      </c>
      <c r="F7">
        <f>0</f>
        <v>0</v>
      </c>
      <c r="G7">
        <f>F$27-F7</f>
        <v>96.34519659895912</v>
      </c>
      <c r="H7">
        <v>-1.333</v>
      </c>
      <c r="J7" s="3" t="s">
        <v>57</v>
      </c>
      <c r="K7" t="s">
        <v>5</v>
      </c>
      <c r="L7">
        <v>83.215999999999994</v>
      </c>
      <c r="M7">
        <v>17.350000000000001</v>
      </c>
      <c r="N7">
        <v>0</v>
      </c>
      <c r="O7">
        <f>0</f>
        <v>0</v>
      </c>
      <c r="P7">
        <f>O$22-O7</f>
        <v>96.108678973376158</v>
      </c>
      <c r="Q7">
        <v>-0.19900000000000001</v>
      </c>
    </row>
    <row r="8" spans="1:17">
      <c r="A8" s="3" t="s">
        <v>37</v>
      </c>
      <c r="B8" t="s">
        <v>5</v>
      </c>
      <c r="C8">
        <v>-14.862</v>
      </c>
      <c r="D8">
        <v>19.681000000000001</v>
      </c>
      <c r="E8">
        <f t="shared" ref="E8:E27" si="0">SQRT((C8-C7)^2+(D8-D7)^2)</f>
        <v>3.3909463280919074</v>
      </c>
      <c r="F8">
        <f t="shared" ref="F8:F27" si="1">E8+F7</f>
        <v>3.3909463280919074</v>
      </c>
      <c r="G8">
        <f t="shared" ref="G8:G27" si="2">F$27-F8</f>
        <v>92.954250270867206</v>
      </c>
      <c r="H8">
        <v>-1.2949999999999999</v>
      </c>
      <c r="J8" s="3" t="s">
        <v>58</v>
      </c>
      <c r="K8" t="s">
        <v>5</v>
      </c>
      <c r="L8">
        <v>79.245000000000005</v>
      </c>
      <c r="M8">
        <v>15.672000000000001</v>
      </c>
      <c r="N8">
        <f t="shared" ref="N8:N22" si="3">SQRT((L8-L7)^2+(M8-M7)^2)</f>
        <v>4.3109772673954012</v>
      </c>
      <c r="O8">
        <f t="shared" ref="O8:O22" si="4">N8+O7</f>
        <v>4.3109772673954012</v>
      </c>
      <c r="P8">
        <f t="shared" ref="P8:P22" si="5">O$22-O8</f>
        <v>91.797701705980757</v>
      </c>
      <c r="Q8">
        <v>-0.159</v>
      </c>
    </row>
    <row r="9" spans="1:17">
      <c r="A9" s="3" t="s">
        <v>38</v>
      </c>
      <c r="B9" t="s">
        <v>5</v>
      </c>
      <c r="C9">
        <v>-11.414999999999999</v>
      </c>
      <c r="D9">
        <v>19.657</v>
      </c>
      <c r="E9">
        <f t="shared" si="0"/>
        <v>3.4470835499012793</v>
      </c>
      <c r="F9">
        <f t="shared" si="1"/>
        <v>6.8380298779931863</v>
      </c>
      <c r="G9">
        <f t="shared" si="2"/>
        <v>89.507166720965927</v>
      </c>
      <c r="H9">
        <v>-1.252</v>
      </c>
      <c r="J9" s="3" t="s">
        <v>59</v>
      </c>
      <c r="K9" t="s">
        <v>5</v>
      </c>
      <c r="L9">
        <v>75.525000000000006</v>
      </c>
      <c r="M9">
        <v>13.864000000000001</v>
      </c>
      <c r="N9">
        <f t="shared" si="3"/>
        <v>4.1360928422848522</v>
      </c>
      <c r="O9">
        <f t="shared" si="4"/>
        <v>8.4470701096802543</v>
      </c>
      <c r="P9">
        <f t="shared" si="5"/>
        <v>87.661608863695903</v>
      </c>
      <c r="Q9">
        <v>-0.17699999999999999</v>
      </c>
    </row>
    <row r="10" spans="1:17">
      <c r="A10" s="3" t="s">
        <v>39</v>
      </c>
      <c r="B10" t="s">
        <v>5</v>
      </c>
      <c r="C10">
        <v>-7.274</v>
      </c>
      <c r="D10">
        <v>21.451000000000001</v>
      </c>
      <c r="E10">
        <f t="shared" si="0"/>
        <v>4.5129056050398386</v>
      </c>
      <c r="F10">
        <f t="shared" si="1"/>
        <v>11.350935483033025</v>
      </c>
      <c r="G10">
        <f t="shared" si="2"/>
        <v>84.994261115926093</v>
      </c>
      <c r="H10">
        <v>-1.155</v>
      </c>
      <c r="J10" s="3" t="s">
        <v>60</v>
      </c>
      <c r="K10" t="s">
        <v>5</v>
      </c>
      <c r="L10">
        <v>70.587999999999994</v>
      </c>
      <c r="M10">
        <v>12.467000000000001</v>
      </c>
      <c r="N10">
        <f t="shared" si="3"/>
        <v>5.1308457392519724</v>
      </c>
      <c r="O10">
        <f t="shared" si="4"/>
        <v>13.577915848932227</v>
      </c>
      <c r="P10">
        <f t="shared" si="5"/>
        <v>82.530763124443936</v>
      </c>
      <c r="Q10">
        <v>-0.17399999999999999</v>
      </c>
    </row>
    <row r="11" spans="1:17">
      <c r="A11" s="3" t="s">
        <v>40</v>
      </c>
      <c r="B11" t="s">
        <v>5</v>
      </c>
      <c r="C11">
        <v>-2.9079999999999999</v>
      </c>
      <c r="D11">
        <v>23.07</v>
      </c>
      <c r="E11">
        <f t="shared" si="0"/>
        <v>4.6565133952346791</v>
      </c>
      <c r="F11">
        <f t="shared" si="1"/>
        <v>16.007448878267702</v>
      </c>
      <c r="G11">
        <f t="shared" si="2"/>
        <v>80.337747720691425</v>
      </c>
      <c r="H11">
        <v>-1.0980000000000001</v>
      </c>
      <c r="J11" s="3" t="s">
        <v>61</v>
      </c>
      <c r="K11" t="s">
        <v>5</v>
      </c>
      <c r="L11">
        <v>64.430999999999997</v>
      </c>
      <c r="M11">
        <v>10.673</v>
      </c>
      <c r="N11">
        <f t="shared" si="3"/>
        <v>6.4130402306550334</v>
      </c>
      <c r="O11">
        <f t="shared" si="4"/>
        <v>19.99095607958726</v>
      </c>
      <c r="P11">
        <f t="shared" si="5"/>
        <v>76.117722893788894</v>
      </c>
      <c r="Q11">
        <v>-0.15</v>
      </c>
    </row>
    <row r="12" spans="1:17">
      <c r="A12" s="3" t="s">
        <v>41</v>
      </c>
      <c r="B12" t="s">
        <v>5</v>
      </c>
      <c r="C12">
        <v>1.84</v>
      </c>
      <c r="D12">
        <v>24.21</v>
      </c>
      <c r="E12">
        <f t="shared" si="0"/>
        <v>4.8829400979328019</v>
      </c>
      <c r="F12">
        <f t="shared" si="1"/>
        <v>20.890388976200505</v>
      </c>
      <c r="G12">
        <f t="shared" si="2"/>
        <v>75.454807622758608</v>
      </c>
      <c r="H12">
        <v>-1.024</v>
      </c>
      <c r="J12" s="3" t="s">
        <v>62</v>
      </c>
      <c r="K12" t="s">
        <v>5</v>
      </c>
      <c r="L12">
        <v>60.158999999999999</v>
      </c>
      <c r="M12">
        <v>9.2859999999999996</v>
      </c>
      <c r="N12">
        <f t="shared" si="3"/>
        <v>4.4915201212952374</v>
      </c>
      <c r="O12">
        <f t="shared" si="4"/>
        <v>24.482476200882498</v>
      </c>
      <c r="P12">
        <f t="shared" si="5"/>
        <v>71.626202772493656</v>
      </c>
      <c r="Q12">
        <v>-0.16500000000000001</v>
      </c>
    </row>
    <row r="13" spans="1:17">
      <c r="A13" s="3" t="s">
        <v>42</v>
      </c>
      <c r="B13" t="s">
        <v>5</v>
      </c>
      <c r="C13">
        <v>6.2830000000000004</v>
      </c>
      <c r="D13">
        <v>25.818999999999999</v>
      </c>
      <c r="E13">
        <f t="shared" si="0"/>
        <v>4.7253708849147493</v>
      </c>
      <c r="F13">
        <f t="shared" si="1"/>
        <v>25.615759861115254</v>
      </c>
      <c r="G13">
        <f t="shared" si="2"/>
        <v>70.729436737843869</v>
      </c>
      <c r="H13">
        <v>-0.97399999999999998</v>
      </c>
      <c r="J13" s="3" t="s">
        <v>63</v>
      </c>
      <c r="K13" t="s">
        <v>5</v>
      </c>
      <c r="L13">
        <v>53.231999999999999</v>
      </c>
      <c r="M13">
        <v>7.1130000000000004</v>
      </c>
      <c r="N13">
        <f t="shared" si="3"/>
        <v>7.2598387034423837</v>
      </c>
      <c r="O13">
        <f t="shared" si="4"/>
        <v>31.742314904324882</v>
      </c>
      <c r="P13">
        <f t="shared" si="5"/>
        <v>64.366364069051272</v>
      </c>
      <c r="Q13">
        <v>-0.161</v>
      </c>
    </row>
    <row r="14" spans="1:17">
      <c r="A14" s="3" t="s">
        <v>43</v>
      </c>
      <c r="B14" t="s">
        <v>5</v>
      </c>
      <c r="C14">
        <v>9.6</v>
      </c>
      <c r="D14">
        <v>26.507000000000001</v>
      </c>
      <c r="E14">
        <f t="shared" si="0"/>
        <v>3.3875998878261875</v>
      </c>
      <c r="F14">
        <f t="shared" si="1"/>
        <v>29.003359748941442</v>
      </c>
      <c r="G14">
        <f t="shared" si="2"/>
        <v>67.341836850017671</v>
      </c>
      <c r="H14">
        <v>-0.96299999999999997</v>
      </c>
      <c r="J14" s="3" t="s">
        <v>64</v>
      </c>
      <c r="K14" t="s">
        <v>5</v>
      </c>
      <c r="L14">
        <v>48.814</v>
      </c>
      <c r="M14">
        <v>5.3</v>
      </c>
      <c r="N14">
        <f t="shared" si="3"/>
        <v>4.7755306511423417</v>
      </c>
      <c r="O14">
        <f t="shared" si="4"/>
        <v>36.517845555467225</v>
      </c>
      <c r="P14">
        <f t="shared" si="5"/>
        <v>59.590833417908932</v>
      </c>
      <c r="Q14">
        <v>-0.16400000000000001</v>
      </c>
    </row>
    <row r="15" spans="1:17">
      <c r="A15" s="3" t="s">
        <v>44</v>
      </c>
      <c r="B15" t="s">
        <v>5</v>
      </c>
      <c r="C15">
        <v>13.314</v>
      </c>
      <c r="D15">
        <v>26.966999999999999</v>
      </c>
      <c r="E15">
        <f t="shared" si="0"/>
        <v>3.7423783881376829</v>
      </c>
      <c r="F15">
        <f t="shared" si="1"/>
        <v>32.745738137079123</v>
      </c>
      <c r="G15">
        <f t="shared" si="2"/>
        <v>63.599458461879998</v>
      </c>
      <c r="H15">
        <v>-0.90100000000000002</v>
      </c>
      <c r="J15" s="3" t="s">
        <v>65</v>
      </c>
      <c r="K15" t="s">
        <v>5</v>
      </c>
      <c r="L15">
        <v>40.381</v>
      </c>
      <c r="M15">
        <v>2.5870000000000002</v>
      </c>
      <c r="N15">
        <f t="shared" si="3"/>
        <v>8.8586600566902884</v>
      </c>
      <c r="O15">
        <f t="shared" si="4"/>
        <v>45.376505612157516</v>
      </c>
      <c r="P15">
        <f t="shared" si="5"/>
        <v>50.732173361218642</v>
      </c>
      <c r="Q15">
        <v>-0.127</v>
      </c>
    </row>
    <row r="16" spans="1:17">
      <c r="A16" s="3" t="s">
        <v>45</v>
      </c>
      <c r="B16" t="s">
        <v>5</v>
      </c>
      <c r="C16">
        <v>18.936</v>
      </c>
      <c r="D16">
        <v>28.021000000000001</v>
      </c>
      <c r="E16">
        <f t="shared" si="0"/>
        <v>5.7199475522071008</v>
      </c>
      <c r="F16">
        <f t="shared" si="1"/>
        <v>38.465685689286225</v>
      </c>
      <c r="G16">
        <f t="shared" si="2"/>
        <v>57.879510909672895</v>
      </c>
      <c r="H16">
        <v>-0.877</v>
      </c>
      <c r="J16" s="3" t="s">
        <v>14</v>
      </c>
      <c r="K16" t="s">
        <v>5</v>
      </c>
      <c r="L16">
        <v>20.382000000000001</v>
      </c>
      <c r="M16">
        <v>7.7850000000000001</v>
      </c>
      <c r="N16">
        <f t="shared" si="3"/>
        <v>20.663475143353793</v>
      </c>
      <c r="O16">
        <f t="shared" si="4"/>
        <v>66.039980755511309</v>
      </c>
      <c r="P16">
        <f t="shared" si="5"/>
        <v>30.068698217864849</v>
      </c>
      <c r="Q16">
        <v>-0.16600000000000001</v>
      </c>
    </row>
    <row r="17" spans="1:17">
      <c r="A17" s="3" t="s">
        <v>46</v>
      </c>
      <c r="B17" t="s">
        <v>5</v>
      </c>
      <c r="C17">
        <v>23.108000000000001</v>
      </c>
      <c r="D17">
        <v>29.061</v>
      </c>
      <c r="E17">
        <f t="shared" si="0"/>
        <v>4.2996725456713563</v>
      </c>
      <c r="F17">
        <f t="shared" si="1"/>
        <v>42.765358234957581</v>
      </c>
      <c r="G17">
        <f t="shared" si="2"/>
        <v>53.579838364001539</v>
      </c>
      <c r="H17">
        <v>-0.82299999999999995</v>
      </c>
      <c r="J17" s="3" t="s">
        <v>15</v>
      </c>
      <c r="K17" t="s">
        <v>5</v>
      </c>
      <c r="L17">
        <v>14.622</v>
      </c>
      <c r="M17">
        <v>8.0500000000000007</v>
      </c>
      <c r="N17">
        <f t="shared" si="3"/>
        <v>5.7660926978327378</v>
      </c>
      <c r="O17">
        <f t="shared" si="4"/>
        <v>71.806073453344041</v>
      </c>
      <c r="P17">
        <f t="shared" si="5"/>
        <v>24.302605520032117</v>
      </c>
      <c r="Q17">
        <v>-0.16400000000000001</v>
      </c>
    </row>
    <row r="18" spans="1:17">
      <c r="A18" s="3" t="s">
        <v>47</v>
      </c>
      <c r="B18" t="s">
        <v>5</v>
      </c>
      <c r="C18">
        <v>27.029</v>
      </c>
      <c r="D18">
        <v>29.972999999999999</v>
      </c>
      <c r="E18">
        <f t="shared" si="0"/>
        <v>4.0256657834450182</v>
      </c>
      <c r="F18">
        <f t="shared" si="1"/>
        <v>46.791024018402602</v>
      </c>
      <c r="G18">
        <f t="shared" si="2"/>
        <v>49.554172580556518</v>
      </c>
      <c r="H18">
        <v>-0.78900000000000003</v>
      </c>
      <c r="J18" s="3" t="s">
        <v>16</v>
      </c>
      <c r="K18" t="s">
        <v>5</v>
      </c>
      <c r="L18">
        <v>9.3490000000000002</v>
      </c>
      <c r="M18">
        <v>7.1079999999999997</v>
      </c>
      <c r="N18">
        <f t="shared" si="3"/>
        <v>5.3564814010691757</v>
      </c>
      <c r="O18">
        <f t="shared" si="4"/>
        <v>77.162554854413216</v>
      </c>
      <c r="P18">
        <f t="shared" si="5"/>
        <v>18.946124118962942</v>
      </c>
      <c r="Q18">
        <v>-0.14799999999999999</v>
      </c>
    </row>
    <row r="19" spans="1:17">
      <c r="A19" s="3" t="s">
        <v>48</v>
      </c>
      <c r="B19" t="s">
        <v>5</v>
      </c>
      <c r="C19">
        <v>31.806000000000001</v>
      </c>
      <c r="D19">
        <v>31.294</v>
      </c>
      <c r="E19">
        <f t="shared" si="0"/>
        <v>4.9562859078144408</v>
      </c>
      <c r="F19">
        <f t="shared" si="1"/>
        <v>51.747309926217042</v>
      </c>
      <c r="G19">
        <f t="shared" si="2"/>
        <v>44.597886672742078</v>
      </c>
      <c r="H19">
        <v>-0.78400000000000003</v>
      </c>
      <c r="J19" s="3" t="s">
        <v>33</v>
      </c>
      <c r="K19" t="s">
        <v>5</v>
      </c>
      <c r="L19">
        <v>3.1240000000000001</v>
      </c>
      <c r="M19">
        <v>5.7439999999999998</v>
      </c>
      <c r="N19">
        <f t="shared" si="3"/>
        <v>6.3726855406492477</v>
      </c>
      <c r="O19">
        <f t="shared" si="4"/>
        <v>83.535240395062459</v>
      </c>
      <c r="P19">
        <f t="shared" si="5"/>
        <v>12.573438578313699</v>
      </c>
      <c r="Q19">
        <v>-0.154</v>
      </c>
    </row>
    <row r="20" spans="1:17">
      <c r="A20" s="3" t="s">
        <v>49</v>
      </c>
      <c r="B20" t="s">
        <v>5</v>
      </c>
      <c r="C20">
        <v>37.590000000000003</v>
      </c>
      <c r="D20">
        <v>32.234999999999999</v>
      </c>
      <c r="E20">
        <f t="shared" si="0"/>
        <v>5.8600458189335027</v>
      </c>
      <c r="F20">
        <f t="shared" si="1"/>
        <v>57.607355745150542</v>
      </c>
      <c r="G20">
        <f t="shared" si="2"/>
        <v>38.737840853808578</v>
      </c>
      <c r="H20">
        <v>-0.72099999999999997</v>
      </c>
      <c r="J20" s="3" t="s">
        <v>32</v>
      </c>
      <c r="K20" t="s">
        <v>5</v>
      </c>
      <c r="L20">
        <v>-1.2130000000000001</v>
      </c>
      <c r="M20">
        <v>4.67</v>
      </c>
      <c r="N20">
        <f t="shared" si="3"/>
        <v>4.4680023500441441</v>
      </c>
      <c r="O20">
        <f t="shared" si="4"/>
        <v>88.003242745106604</v>
      </c>
      <c r="P20">
        <f t="shared" si="5"/>
        <v>8.1054362282695536</v>
      </c>
      <c r="Q20">
        <v>-0.14199999999999999</v>
      </c>
    </row>
    <row r="21" spans="1:17">
      <c r="A21" s="3" t="s">
        <v>50</v>
      </c>
      <c r="B21" t="s">
        <v>5</v>
      </c>
      <c r="C21">
        <v>43.405999999999999</v>
      </c>
      <c r="D21">
        <v>33.22</v>
      </c>
      <c r="E21">
        <f t="shared" si="0"/>
        <v>5.8988203057899593</v>
      </c>
      <c r="F21">
        <f t="shared" si="1"/>
        <v>63.506176050940503</v>
      </c>
      <c r="G21">
        <f t="shared" si="2"/>
        <v>32.839020548018617</v>
      </c>
      <c r="H21">
        <v>-0.66300000000000003</v>
      </c>
      <c r="J21" s="3" t="s">
        <v>31</v>
      </c>
      <c r="K21" t="s">
        <v>5</v>
      </c>
      <c r="L21">
        <v>-4.5890000000000004</v>
      </c>
      <c r="M21">
        <v>3.5910000000000002</v>
      </c>
      <c r="N21">
        <f t="shared" si="3"/>
        <v>3.5442371534647625</v>
      </c>
      <c r="O21">
        <f t="shared" si="4"/>
        <v>91.547479898571368</v>
      </c>
      <c r="P21">
        <f t="shared" si="5"/>
        <v>4.5611990748047901</v>
      </c>
      <c r="Q21">
        <v>-0.156</v>
      </c>
    </row>
    <row r="22" spans="1:17">
      <c r="A22" s="3" t="s">
        <v>51</v>
      </c>
      <c r="B22" t="s">
        <v>5</v>
      </c>
      <c r="C22">
        <v>49.225999999999999</v>
      </c>
      <c r="D22">
        <v>33.463000000000001</v>
      </c>
      <c r="E22">
        <f t="shared" si="0"/>
        <v>5.8250707291843256</v>
      </c>
      <c r="F22">
        <f t="shared" si="1"/>
        <v>69.331246780124829</v>
      </c>
      <c r="G22">
        <f t="shared" si="2"/>
        <v>27.013949818834291</v>
      </c>
      <c r="H22">
        <v>-0.625</v>
      </c>
      <c r="J22" s="3" t="s">
        <v>66</v>
      </c>
      <c r="K22" t="s">
        <v>5</v>
      </c>
      <c r="L22">
        <v>-8.9730000000000008</v>
      </c>
      <c r="M22">
        <v>2.3319999999999999</v>
      </c>
      <c r="N22">
        <f t="shared" si="3"/>
        <v>4.561199074804783</v>
      </c>
      <c r="O22">
        <f t="shared" si="4"/>
        <v>96.108678973376158</v>
      </c>
      <c r="P22">
        <f t="shared" si="5"/>
        <v>0</v>
      </c>
      <c r="Q22">
        <v>-0.155</v>
      </c>
    </row>
    <row r="23" spans="1:17">
      <c r="A23" s="3" t="s">
        <v>52</v>
      </c>
      <c r="B23" t="s">
        <v>5</v>
      </c>
      <c r="C23">
        <v>54.231000000000002</v>
      </c>
      <c r="D23">
        <v>33.520000000000003</v>
      </c>
      <c r="E23">
        <f t="shared" si="0"/>
        <v>5.0053245649008646</v>
      </c>
      <c r="F23">
        <f t="shared" si="1"/>
        <v>74.336571345025689</v>
      </c>
      <c r="G23">
        <f t="shared" si="2"/>
        <v>22.008625253933431</v>
      </c>
      <c r="H23">
        <v>-0.61399999999999999</v>
      </c>
    </row>
    <row r="24" spans="1:17">
      <c r="A24" s="3" t="s">
        <v>53</v>
      </c>
      <c r="B24" t="s">
        <v>5</v>
      </c>
      <c r="C24">
        <v>60.070999999999998</v>
      </c>
      <c r="D24">
        <v>33.627000000000002</v>
      </c>
      <c r="E24">
        <f t="shared" si="0"/>
        <v>5.8409801403531549</v>
      </c>
      <c r="F24">
        <f t="shared" si="1"/>
        <v>80.177551485378842</v>
      </c>
      <c r="G24">
        <f t="shared" si="2"/>
        <v>16.167645113580278</v>
      </c>
      <c r="H24">
        <v>-0.52800000000000002</v>
      </c>
    </row>
    <row r="25" spans="1:17">
      <c r="A25" s="3" t="s">
        <v>54</v>
      </c>
      <c r="B25" t="s">
        <v>5</v>
      </c>
      <c r="C25">
        <v>64.653000000000006</v>
      </c>
      <c r="D25">
        <v>34.136000000000003</v>
      </c>
      <c r="E25">
        <f t="shared" si="0"/>
        <v>4.6101849203692549</v>
      </c>
      <c r="F25">
        <f t="shared" si="1"/>
        <v>84.787736405748092</v>
      </c>
      <c r="G25">
        <f t="shared" si="2"/>
        <v>11.557460193211028</v>
      </c>
      <c r="H25">
        <v>-0.52500000000000002</v>
      </c>
    </row>
    <row r="26" spans="1:17">
      <c r="A26" s="3" t="s">
        <v>55</v>
      </c>
      <c r="B26" t="s">
        <v>5</v>
      </c>
      <c r="C26">
        <v>70.168000000000006</v>
      </c>
      <c r="D26">
        <v>34.011000000000003</v>
      </c>
      <c r="E26">
        <f t="shared" si="0"/>
        <v>5.5164164092280057</v>
      </c>
      <c r="F26">
        <f t="shared" si="1"/>
        <v>90.304152814976092</v>
      </c>
      <c r="G26">
        <f t="shared" si="2"/>
        <v>6.041043783983028</v>
      </c>
      <c r="H26">
        <v>-0.47499999999999998</v>
      </c>
    </row>
    <row r="27" spans="1:17">
      <c r="A27" s="3" t="s">
        <v>56</v>
      </c>
      <c r="B27" t="s">
        <v>5</v>
      </c>
      <c r="C27">
        <v>76.204999999999998</v>
      </c>
      <c r="D27">
        <v>33.79</v>
      </c>
      <c r="E27">
        <f t="shared" si="0"/>
        <v>6.0410437839830218</v>
      </c>
      <c r="F27">
        <f t="shared" si="1"/>
        <v>96.34519659895912</v>
      </c>
      <c r="G27">
        <f t="shared" si="2"/>
        <v>0</v>
      </c>
      <c r="H27">
        <v>-0.47099999999999997</v>
      </c>
    </row>
  </sheetData>
  <sortState ref="A6:G26">
    <sortCondition descending="1" ref="B6:B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B4" sqref="B4"/>
    </sheetView>
  </sheetViews>
  <sheetFormatPr defaultRowHeight="15"/>
  <sheetData>
    <row r="1" spans="1:15">
      <c r="A1" t="s">
        <v>0</v>
      </c>
      <c r="B1" t="s">
        <v>35</v>
      </c>
    </row>
    <row r="2" spans="1:15">
      <c r="A2" t="s">
        <v>3</v>
      </c>
      <c r="B2" s="1">
        <v>40363</v>
      </c>
    </row>
    <row r="3" spans="1:15">
      <c r="A3" t="s">
        <v>144</v>
      </c>
      <c r="B3">
        <f>N22/SQRT((K22-K7)^2+(L22-L7)^2)</f>
        <v>1.0230844832586228</v>
      </c>
    </row>
    <row r="4" spans="1:15">
      <c r="B4" s="1"/>
    </row>
    <row r="5" spans="1:15">
      <c r="A5" t="s">
        <v>142</v>
      </c>
      <c r="B5" s="1"/>
      <c r="I5" t="s">
        <v>143</v>
      </c>
    </row>
    <row r="6" spans="1:15">
      <c r="A6" t="s">
        <v>134</v>
      </c>
      <c r="B6" t="s">
        <v>135</v>
      </c>
      <c r="C6" t="s">
        <v>136</v>
      </c>
      <c r="D6" t="s">
        <v>137</v>
      </c>
      <c r="E6" t="s">
        <v>140</v>
      </c>
      <c r="F6" t="s">
        <v>141</v>
      </c>
      <c r="G6" t="s">
        <v>139</v>
      </c>
      <c r="I6" t="s">
        <v>134</v>
      </c>
      <c r="J6" t="s">
        <v>135</v>
      </c>
      <c r="K6" t="s">
        <v>136</v>
      </c>
      <c r="L6" t="s">
        <v>137</v>
      </c>
      <c r="M6" t="s">
        <v>140</v>
      </c>
      <c r="N6" t="s">
        <v>141</v>
      </c>
      <c r="O6" t="s">
        <v>139</v>
      </c>
    </row>
    <row r="7" spans="1:15">
      <c r="I7" s="3" t="s">
        <v>68</v>
      </c>
      <c r="J7" t="s">
        <v>5</v>
      </c>
      <c r="K7">
        <v>-31.404</v>
      </c>
      <c r="L7">
        <v>17.344000000000001</v>
      </c>
      <c r="M7">
        <v>0</v>
      </c>
      <c r="N7">
        <f>0</f>
        <v>0</v>
      </c>
      <c r="O7">
        <v>0.247</v>
      </c>
    </row>
    <row r="8" spans="1:15">
      <c r="I8" s="3" t="s">
        <v>69</v>
      </c>
      <c r="J8" t="s">
        <v>5</v>
      </c>
      <c r="K8">
        <v>-26.587</v>
      </c>
      <c r="L8">
        <v>14.317</v>
      </c>
      <c r="M8">
        <f>SQRT((K8-K7)^2+(L8-L7)^2)</f>
        <v>5.6891315681745311</v>
      </c>
      <c r="N8">
        <f>M8+N7</f>
        <v>5.6891315681745311</v>
      </c>
      <c r="O8">
        <v>0.22900000000000001</v>
      </c>
    </row>
    <row r="9" spans="1:15">
      <c r="I9" s="3" t="s">
        <v>70</v>
      </c>
      <c r="J9" t="s">
        <v>5</v>
      </c>
      <c r="K9">
        <v>-21.710999999999999</v>
      </c>
      <c r="L9">
        <v>11.548999999999999</v>
      </c>
      <c r="M9">
        <f t="shared" ref="M9:M22" si="0">SQRT((K9-K8)^2+(L9-L8)^2)</f>
        <v>5.6068886202599044</v>
      </c>
      <c r="N9">
        <f t="shared" ref="N9:N22" si="1">M9+N8</f>
        <v>11.296020188434436</v>
      </c>
      <c r="O9">
        <v>0.23799999999999999</v>
      </c>
    </row>
    <row r="10" spans="1:15">
      <c r="I10" s="3" t="s">
        <v>71</v>
      </c>
      <c r="J10" t="s">
        <v>5</v>
      </c>
      <c r="K10">
        <v>-17.923999999999999</v>
      </c>
      <c r="L10">
        <v>9.5489999999999995</v>
      </c>
      <c r="M10">
        <f t="shared" si="0"/>
        <v>4.2826824537899135</v>
      </c>
      <c r="N10">
        <f t="shared" si="1"/>
        <v>15.57870264222435</v>
      </c>
      <c r="O10">
        <v>0.222</v>
      </c>
    </row>
    <row r="11" spans="1:15">
      <c r="I11" s="3" t="s">
        <v>72</v>
      </c>
      <c r="J11" t="s">
        <v>5</v>
      </c>
      <c r="K11">
        <v>-15.920999999999999</v>
      </c>
      <c r="L11">
        <v>7.2469999999999999</v>
      </c>
      <c r="M11">
        <f t="shared" si="0"/>
        <v>3.051428026350941</v>
      </c>
      <c r="N11">
        <f t="shared" si="1"/>
        <v>18.630130668575291</v>
      </c>
      <c r="O11">
        <v>0.20599999999999999</v>
      </c>
    </row>
    <row r="12" spans="1:15">
      <c r="I12" s="3" t="s">
        <v>73</v>
      </c>
      <c r="J12" t="s">
        <v>5</v>
      </c>
      <c r="K12">
        <v>-14.022</v>
      </c>
      <c r="L12">
        <v>7.6180000000000003</v>
      </c>
      <c r="M12">
        <f t="shared" si="0"/>
        <v>1.9349010310607613</v>
      </c>
      <c r="N12">
        <f t="shared" si="1"/>
        <v>20.565031699636052</v>
      </c>
      <c r="O12">
        <v>0.22900000000000001</v>
      </c>
    </row>
    <row r="13" spans="1:15">
      <c r="I13" s="3" t="s">
        <v>74</v>
      </c>
      <c r="J13" t="s">
        <v>5</v>
      </c>
      <c r="K13">
        <v>-10.138999999999999</v>
      </c>
      <c r="L13">
        <v>4.7690000000000001</v>
      </c>
      <c r="M13">
        <f t="shared" si="0"/>
        <v>4.8160658218093335</v>
      </c>
      <c r="N13">
        <f t="shared" si="1"/>
        <v>25.381097521445383</v>
      </c>
      <c r="O13">
        <v>0.219</v>
      </c>
    </row>
    <row r="14" spans="1:15">
      <c r="I14" s="3" t="s">
        <v>75</v>
      </c>
      <c r="J14" t="s">
        <v>5</v>
      </c>
      <c r="K14">
        <v>-7.74</v>
      </c>
      <c r="L14">
        <v>1.994</v>
      </c>
      <c r="M14">
        <f t="shared" si="0"/>
        <v>3.6682183686361962</v>
      </c>
      <c r="N14">
        <f t="shared" si="1"/>
        <v>29.04931589008158</v>
      </c>
      <c r="O14">
        <v>0.216</v>
      </c>
    </row>
    <row r="15" spans="1:15">
      <c r="I15" s="3" t="s">
        <v>76</v>
      </c>
      <c r="J15" t="s">
        <v>5</v>
      </c>
      <c r="K15">
        <v>-4.2839999999999998</v>
      </c>
      <c r="L15">
        <v>0.128</v>
      </c>
      <c r="M15">
        <f t="shared" si="0"/>
        <v>3.9275809348758179</v>
      </c>
      <c r="N15">
        <f t="shared" si="1"/>
        <v>32.9768968249574</v>
      </c>
      <c r="O15">
        <v>0.21199999999999999</v>
      </c>
    </row>
    <row r="16" spans="1:15">
      <c r="I16" s="3" t="s">
        <v>77</v>
      </c>
      <c r="J16" t="s">
        <v>5</v>
      </c>
      <c r="K16">
        <v>1.681</v>
      </c>
      <c r="L16">
        <v>-5.0869999999999997</v>
      </c>
      <c r="M16">
        <f t="shared" si="0"/>
        <v>7.9232221980706807</v>
      </c>
      <c r="N16">
        <f t="shared" si="1"/>
        <v>40.900119023028083</v>
      </c>
      <c r="O16">
        <v>0.192</v>
      </c>
    </row>
    <row r="17" spans="9:15">
      <c r="I17" s="3" t="s">
        <v>78</v>
      </c>
      <c r="J17" t="s">
        <v>5</v>
      </c>
      <c r="K17">
        <v>4.8259999999999996</v>
      </c>
      <c r="L17">
        <v>-5.4850000000000003</v>
      </c>
      <c r="M17">
        <f t="shared" si="0"/>
        <v>3.1700834373877287</v>
      </c>
      <c r="N17">
        <f t="shared" si="1"/>
        <v>44.070202460415814</v>
      </c>
      <c r="O17">
        <v>0.2</v>
      </c>
    </row>
    <row r="18" spans="9:15">
      <c r="I18" s="3" t="s">
        <v>79</v>
      </c>
      <c r="J18" t="s">
        <v>5</v>
      </c>
      <c r="K18">
        <v>9.3460000000000001</v>
      </c>
      <c r="L18">
        <v>-8.6199999999999992</v>
      </c>
      <c r="M18">
        <f t="shared" si="0"/>
        <v>5.50078403502628</v>
      </c>
      <c r="N18">
        <f t="shared" si="1"/>
        <v>49.570986495442092</v>
      </c>
      <c r="O18">
        <v>0.187</v>
      </c>
    </row>
    <row r="19" spans="9:15">
      <c r="I19" s="3" t="s">
        <v>80</v>
      </c>
      <c r="J19" t="s">
        <v>5</v>
      </c>
      <c r="K19">
        <v>13.818</v>
      </c>
      <c r="L19">
        <v>-10.743</v>
      </c>
      <c r="M19">
        <f t="shared" si="0"/>
        <v>4.9503447354704502</v>
      </c>
      <c r="N19">
        <f t="shared" si="1"/>
        <v>54.521331230912544</v>
      </c>
      <c r="O19">
        <v>0.18</v>
      </c>
    </row>
    <row r="20" spans="9:15">
      <c r="I20" s="3" t="s">
        <v>81</v>
      </c>
      <c r="J20" t="s">
        <v>5</v>
      </c>
      <c r="K20">
        <v>17.608000000000001</v>
      </c>
      <c r="L20">
        <v>-12.612</v>
      </c>
      <c r="M20">
        <f t="shared" si="0"/>
        <v>4.2257852524708364</v>
      </c>
      <c r="N20">
        <f t="shared" si="1"/>
        <v>58.74711648338338</v>
      </c>
      <c r="O20">
        <v>0.155</v>
      </c>
    </row>
    <row r="21" spans="9:15">
      <c r="I21" s="3" t="s">
        <v>82</v>
      </c>
      <c r="J21" t="s">
        <v>5</v>
      </c>
      <c r="K21">
        <v>21.588999999999999</v>
      </c>
      <c r="L21">
        <v>-16.684000000000001</v>
      </c>
      <c r="M21">
        <f t="shared" si="0"/>
        <v>5.6946944606361445</v>
      </c>
      <c r="N21">
        <f t="shared" si="1"/>
        <v>64.441810944019522</v>
      </c>
      <c r="O21">
        <v>0.10199999999999999</v>
      </c>
    </row>
    <row r="22" spans="9:15">
      <c r="I22" s="3" t="s">
        <v>83</v>
      </c>
      <c r="J22" t="s">
        <v>5</v>
      </c>
      <c r="K22">
        <v>26.228999999999999</v>
      </c>
      <c r="L22">
        <v>-21.334</v>
      </c>
      <c r="M22">
        <f t="shared" si="0"/>
        <v>6.5690258029634796</v>
      </c>
      <c r="N22">
        <f t="shared" si="1"/>
        <v>71.010836746983003</v>
      </c>
      <c r="O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86"/>
  <sheetViews>
    <sheetView tabSelected="1" workbookViewId="0">
      <selection activeCell="B14" sqref="B14"/>
    </sheetView>
  </sheetViews>
  <sheetFormatPr defaultRowHeight="15"/>
  <sheetData>
    <row r="1" spans="1:15">
      <c r="A1" t="s">
        <v>0</v>
      </c>
      <c r="B1" t="s">
        <v>227</v>
      </c>
    </row>
    <row r="2" spans="1:15">
      <c r="A2" t="s">
        <v>3</v>
      </c>
      <c r="B2" s="1">
        <v>40363</v>
      </c>
    </row>
    <row r="3" spans="1:15">
      <c r="A3" t="s">
        <v>144</v>
      </c>
      <c r="B3">
        <f>N22/SQRT((K22-K7)^2+(L22-L7)^2)</f>
        <v>1.0016538193854969</v>
      </c>
    </row>
    <row r="4" spans="1:15">
      <c r="B4" s="1"/>
    </row>
    <row r="5" spans="1:15">
      <c r="A5" t="s">
        <v>142</v>
      </c>
      <c r="B5" s="1"/>
      <c r="I5" t="s">
        <v>143</v>
      </c>
    </row>
    <row r="6" spans="1:15">
      <c r="A6" t="s">
        <v>134</v>
      </c>
      <c r="B6" t="s">
        <v>135</v>
      </c>
      <c r="C6" t="s">
        <v>136</v>
      </c>
      <c r="D6" t="s">
        <v>137</v>
      </c>
      <c r="E6" t="s">
        <v>140</v>
      </c>
      <c r="F6" t="s">
        <v>141</v>
      </c>
      <c r="G6" t="s">
        <v>139</v>
      </c>
      <c r="I6" t="s">
        <v>134</v>
      </c>
      <c r="J6" t="s">
        <v>135</v>
      </c>
      <c r="K6" t="s">
        <v>136</v>
      </c>
      <c r="L6" t="s">
        <v>137</v>
      </c>
      <c r="M6" t="s">
        <v>140</v>
      </c>
      <c r="N6" t="s">
        <v>141</v>
      </c>
      <c r="O6" t="s">
        <v>139</v>
      </c>
    </row>
    <row r="7" spans="1:15">
      <c r="I7" t="s">
        <v>147</v>
      </c>
      <c r="J7" t="s">
        <v>5</v>
      </c>
      <c r="K7">
        <v>312.96899999999999</v>
      </c>
      <c r="L7">
        <v>55.633000000000003</v>
      </c>
      <c r="M7">
        <v>0</v>
      </c>
      <c r="N7">
        <f>0</f>
        <v>0</v>
      </c>
      <c r="O7">
        <v>0.28499999999999998</v>
      </c>
    </row>
    <row r="8" spans="1:15">
      <c r="I8" t="s">
        <v>148</v>
      </c>
      <c r="J8" t="s">
        <v>5</v>
      </c>
      <c r="K8">
        <v>309.17099999999999</v>
      </c>
      <c r="L8">
        <v>52.753999999999998</v>
      </c>
      <c r="M8">
        <f t="shared" ref="M8" si="0">SQRT((K8-K7)^2+(L8-L7)^2)</f>
        <v>4.7658624612970151</v>
      </c>
      <c r="N8">
        <f t="shared" ref="N8" si="1">M8+N7</f>
        <v>4.7658624612970151</v>
      </c>
      <c r="O8">
        <v>0.25700000000000001</v>
      </c>
    </row>
    <row r="9" spans="1:15">
      <c r="I9" t="s">
        <v>149</v>
      </c>
      <c r="J9" t="s">
        <v>5</v>
      </c>
      <c r="K9">
        <v>304.79700000000003</v>
      </c>
      <c r="L9">
        <v>49.35</v>
      </c>
      <c r="M9">
        <f t="shared" ref="M9:M72" si="2">SQRT((K9-K8)^2+(L9-L8)^2)</f>
        <v>5.5424806720456576</v>
      </c>
      <c r="N9">
        <f t="shared" ref="N9:N72" si="3">M9+N8</f>
        <v>10.308343133342673</v>
      </c>
      <c r="O9">
        <v>0.27</v>
      </c>
    </row>
    <row r="10" spans="1:15">
      <c r="I10" t="s">
        <v>150</v>
      </c>
      <c r="J10" t="s">
        <v>5</v>
      </c>
      <c r="K10">
        <v>302.50799999999998</v>
      </c>
      <c r="L10">
        <v>47.392000000000003</v>
      </c>
      <c r="M10">
        <f t="shared" si="2"/>
        <v>3.0121894030754763</v>
      </c>
      <c r="N10">
        <f t="shared" si="3"/>
        <v>13.320532536418149</v>
      </c>
      <c r="O10">
        <v>0.26900000000000002</v>
      </c>
    </row>
    <row r="11" spans="1:15">
      <c r="I11" t="s">
        <v>151</v>
      </c>
      <c r="J11" t="s">
        <v>5</v>
      </c>
      <c r="K11">
        <v>299.983</v>
      </c>
      <c r="L11">
        <v>45.158999999999999</v>
      </c>
      <c r="M11">
        <f t="shared" si="2"/>
        <v>3.3707438348233913</v>
      </c>
      <c r="N11">
        <f t="shared" si="3"/>
        <v>16.691276371241539</v>
      </c>
      <c r="O11">
        <v>0.28799999999999998</v>
      </c>
    </row>
    <row r="12" spans="1:15">
      <c r="I12" t="s">
        <v>152</v>
      </c>
      <c r="J12" t="s">
        <v>5</v>
      </c>
      <c r="K12">
        <v>297.36799999999999</v>
      </c>
      <c r="L12">
        <v>43.384999999999998</v>
      </c>
      <c r="M12">
        <f t="shared" si="2"/>
        <v>3.1599526895192676</v>
      </c>
      <c r="N12">
        <f t="shared" si="3"/>
        <v>19.851229060760808</v>
      </c>
      <c r="O12">
        <v>0.26100000000000001</v>
      </c>
    </row>
    <row r="13" spans="1:15">
      <c r="I13" t="s">
        <v>153</v>
      </c>
      <c r="J13" t="s">
        <v>5</v>
      </c>
      <c r="K13">
        <v>294.45800000000003</v>
      </c>
      <c r="L13">
        <v>41.063000000000002</v>
      </c>
      <c r="M13">
        <f t="shared" si="2"/>
        <v>3.7228730840574991</v>
      </c>
      <c r="N13">
        <f t="shared" si="3"/>
        <v>23.574102144818308</v>
      </c>
      <c r="O13">
        <v>0.248</v>
      </c>
    </row>
    <row r="14" spans="1:15">
      <c r="I14" t="s">
        <v>154</v>
      </c>
      <c r="J14" t="s">
        <v>5</v>
      </c>
      <c r="K14">
        <v>291.92700000000002</v>
      </c>
      <c r="L14">
        <v>39.128</v>
      </c>
      <c r="M14">
        <f t="shared" si="2"/>
        <v>3.1859356553452298</v>
      </c>
      <c r="N14">
        <f t="shared" si="3"/>
        <v>26.760037800163538</v>
      </c>
      <c r="O14">
        <v>0.25700000000000001</v>
      </c>
    </row>
    <row r="15" spans="1:15">
      <c r="I15" t="s">
        <v>155</v>
      </c>
      <c r="J15" t="s">
        <v>5</v>
      </c>
      <c r="K15">
        <v>289.495</v>
      </c>
      <c r="L15">
        <v>37.399000000000001</v>
      </c>
      <c r="M15">
        <f t="shared" si="2"/>
        <v>2.9839679958069385</v>
      </c>
      <c r="N15">
        <f t="shared" si="3"/>
        <v>29.744005795970477</v>
      </c>
      <c r="O15">
        <v>0.249</v>
      </c>
    </row>
    <row r="16" spans="1:15">
      <c r="I16" t="s">
        <v>156</v>
      </c>
      <c r="J16" t="s">
        <v>5</v>
      </c>
      <c r="K16">
        <v>286.464</v>
      </c>
      <c r="L16">
        <v>34.871000000000002</v>
      </c>
      <c r="M16">
        <f t="shared" si="2"/>
        <v>3.9468652117851741</v>
      </c>
      <c r="N16">
        <f t="shared" si="3"/>
        <v>33.690871007755653</v>
      </c>
      <c r="O16">
        <v>0.25600000000000001</v>
      </c>
    </row>
    <row r="17" spans="9:15">
      <c r="I17" t="s">
        <v>157</v>
      </c>
      <c r="J17" t="s">
        <v>5</v>
      </c>
      <c r="K17">
        <v>284.428</v>
      </c>
      <c r="L17">
        <v>33.371000000000002</v>
      </c>
      <c r="M17">
        <f t="shared" si="2"/>
        <v>2.5288922476056599</v>
      </c>
      <c r="N17">
        <f t="shared" si="3"/>
        <v>36.219763255361315</v>
      </c>
      <c r="O17">
        <v>0.25600000000000001</v>
      </c>
    </row>
    <row r="18" spans="9:15">
      <c r="I18" t="s">
        <v>158</v>
      </c>
      <c r="J18" t="s">
        <v>5</v>
      </c>
      <c r="K18">
        <v>282.733</v>
      </c>
      <c r="L18">
        <v>31.893999999999998</v>
      </c>
      <c r="M18">
        <f t="shared" si="2"/>
        <v>2.2482335287954385</v>
      </c>
      <c r="N18">
        <f t="shared" si="3"/>
        <v>38.467996784156753</v>
      </c>
      <c r="O18">
        <v>0.254</v>
      </c>
    </row>
    <row r="19" spans="9:15">
      <c r="I19" t="s">
        <v>159</v>
      </c>
      <c r="J19" t="s">
        <v>5</v>
      </c>
      <c r="K19">
        <v>280.60199999999998</v>
      </c>
      <c r="L19">
        <v>30.620999999999999</v>
      </c>
      <c r="M19">
        <f t="shared" si="2"/>
        <v>2.4822751660523297</v>
      </c>
      <c r="N19">
        <f t="shared" si="3"/>
        <v>40.950271950209086</v>
      </c>
      <c r="O19">
        <v>0.24099999999999999</v>
      </c>
    </row>
    <row r="20" spans="9:15">
      <c r="I20" t="s">
        <v>160</v>
      </c>
      <c r="J20" t="s">
        <v>5</v>
      </c>
      <c r="K20">
        <v>277.84399999999999</v>
      </c>
      <c r="L20">
        <v>28.983000000000001</v>
      </c>
      <c r="M20">
        <f t="shared" si="2"/>
        <v>3.2077418848778794</v>
      </c>
      <c r="N20">
        <f t="shared" si="3"/>
        <v>44.158013835086962</v>
      </c>
      <c r="O20">
        <v>0.249</v>
      </c>
    </row>
    <row r="21" spans="9:15">
      <c r="I21" t="s">
        <v>161</v>
      </c>
      <c r="J21" t="s">
        <v>5</v>
      </c>
      <c r="K21">
        <v>275.33499999999998</v>
      </c>
      <c r="L21">
        <v>27.384</v>
      </c>
      <c r="M21">
        <f t="shared" si="2"/>
        <v>2.9752112530037382</v>
      </c>
      <c r="N21">
        <f t="shared" si="3"/>
        <v>47.133225088090697</v>
      </c>
      <c r="O21">
        <v>0.223</v>
      </c>
    </row>
    <row r="22" spans="9:15">
      <c r="I22" t="s">
        <v>162</v>
      </c>
      <c r="J22" t="s">
        <v>5</v>
      </c>
      <c r="K22">
        <v>272.98700000000002</v>
      </c>
      <c r="L22">
        <v>25.853999999999999</v>
      </c>
      <c r="M22">
        <f t="shared" si="2"/>
        <v>2.8024995985726382</v>
      </c>
      <c r="N22">
        <f t="shared" si="3"/>
        <v>49.935724686663335</v>
      </c>
      <c r="O22">
        <v>0.23</v>
      </c>
    </row>
    <row r="23" spans="9:15">
      <c r="I23" t="s">
        <v>163</v>
      </c>
      <c r="J23" t="s">
        <v>5</v>
      </c>
      <c r="K23">
        <v>271.06799999999998</v>
      </c>
      <c r="L23">
        <v>24.434000000000001</v>
      </c>
      <c r="M23">
        <f t="shared" si="2"/>
        <v>2.3872496727406092</v>
      </c>
      <c r="N23">
        <f t="shared" si="3"/>
        <v>52.322974359403943</v>
      </c>
      <c r="O23">
        <v>0.22500000000000001</v>
      </c>
    </row>
    <row r="24" spans="9:15">
      <c r="I24" t="s">
        <v>164</v>
      </c>
      <c r="J24" t="s">
        <v>5</v>
      </c>
      <c r="K24">
        <v>268.49299999999999</v>
      </c>
      <c r="L24">
        <v>22.712</v>
      </c>
      <c r="M24">
        <f t="shared" si="2"/>
        <v>3.0977264243312295</v>
      </c>
      <c r="N24">
        <f t="shared" si="3"/>
        <v>55.420700783735171</v>
      </c>
      <c r="O24">
        <v>0.22900000000000001</v>
      </c>
    </row>
    <row r="25" spans="9:15">
      <c r="I25" t="s">
        <v>165</v>
      </c>
      <c r="J25" t="s">
        <v>5</v>
      </c>
      <c r="K25">
        <v>265.988</v>
      </c>
      <c r="L25">
        <v>21.175000000000001</v>
      </c>
      <c r="M25">
        <f t="shared" si="2"/>
        <v>2.9389443683064118</v>
      </c>
      <c r="N25">
        <f t="shared" si="3"/>
        <v>58.35964515204158</v>
      </c>
      <c r="O25">
        <v>0.22700000000000001</v>
      </c>
    </row>
    <row r="26" spans="9:15">
      <c r="I26" t="s">
        <v>166</v>
      </c>
      <c r="J26" t="s">
        <v>5</v>
      </c>
      <c r="K26">
        <v>263.221</v>
      </c>
      <c r="L26">
        <v>19.614999999999998</v>
      </c>
      <c r="M26">
        <f t="shared" si="2"/>
        <v>3.1764585626133996</v>
      </c>
      <c r="N26">
        <f t="shared" si="3"/>
        <v>61.536103714654978</v>
      </c>
      <c r="O26">
        <v>0.216</v>
      </c>
    </row>
    <row r="27" spans="9:15">
      <c r="I27" t="s">
        <v>167</v>
      </c>
      <c r="J27" t="s">
        <v>5</v>
      </c>
      <c r="K27">
        <v>260.51</v>
      </c>
      <c r="L27">
        <v>17.693000000000001</v>
      </c>
      <c r="M27">
        <f t="shared" si="2"/>
        <v>3.323191989638886</v>
      </c>
      <c r="N27">
        <f t="shared" si="3"/>
        <v>64.859295704293856</v>
      </c>
      <c r="O27">
        <v>0.217</v>
      </c>
    </row>
    <row r="28" spans="9:15">
      <c r="I28" t="s">
        <v>168</v>
      </c>
      <c r="J28" t="s">
        <v>5</v>
      </c>
      <c r="K28">
        <v>257.69</v>
      </c>
      <c r="L28">
        <v>15.874000000000001</v>
      </c>
      <c r="M28">
        <f t="shared" si="2"/>
        <v>3.3557653374453889</v>
      </c>
      <c r="N28">
        <f t="shared" si="3"/>
        <v>68.215061041739247</v>
      </c>
      <c r="O28">
        <v>0.214</v>
      </c>
    </row>
    <row r="29" spans="9:15">
      <c r="I29" t="s">
        <v>169</v>
      </c>
      <c r="J29" t="s">
        <v>5</v>
      </c>
      <c r="K29">
        <v>257.661</v>
      </c>
      <c r="L29">
        <v>15.923999999999999</v>
      </c>
      <c r="M29">
        <f t="shared" si="2"/>
        <v>5.7801384066470951E-2</v>
      </c>
      <c r="N29">
        <f t="shared" si="3"/>
        <v>68.272862425805712</v>
      </c>
      <c r="O29">
        <v>0.20300000000000001</v>
      </c>
    </row>
    <row r="30" spans="9:15">
      <c r="I30" t="s">
        <v>170</v>
      </c>
      <c r="J30" t="s">
        <v>5</v>
      </c>
      <c r="K30">
        <v>255.36099999999999</v>
      </c>
      <c r="L30">
        <v>14.706</v>
      </c>
      <c r="M30">
        <f t="shared" si="2"/>
        <v>2.6025994697609645</v>
      </c>
      <c r="N30">
        <f t="shared" si="3"/>
        <v>70.875461895566673</v>
      </c>
      <c r="O30">
        <v>0.188</v>
      </c>
    </row>
    <row r="31" spans="9:15">
      <c r="I31" t="s">
        <v>171</v>
      </c>
      <c r="J31" t="s">
        <v>5</v>
      </c>
      <c r="K31">
        <v>252.911</v>
      </c>
      <c r="L31">
        <v>12.968999999999999</v>
      </c>
      <c r="M31">
        <f t="shared" si="2"/>
        <v>3.0032763775583402</v>
      </c>
      <c r="N31">
        <f t="shared" si="3"/>
        <v>73.878738273125009</v>
      </c>
      <c r="O31">
        <v>0.183</v>
      </c>
    </row>
    <row r="32" spans="9:15">
      <c r="I32" t="s">
        <v>172</v>
      </c>
      <c r="J32" t="s">
        <v>5</v>
      </c>
      <c r="K32">
        <v>250.37299999999999</v>
      </c>
      <c r="L32">
        <v>11.105</v>
      </c>
      <c r="M32">
        <f t="shared" si="2"/>
        <v>3.1489585579997796</v>
      </c>
      <c r="N32">
        <f t="shared" si="3"/>
        <v>77.027696831124786</v>
      </c>
      <c r="O32">
        <v>0.186</v>
      </c>
    </row>
    <row r="33" spans="9:15">
      <c r="I33" t="s">
        <v>173</v>
      </c>
      <c r="J33" t="s">
        <v>5</v>
      </c>
      <c r="K33">
        <v>247.977</v>
      </c>
      <c r="L33">
        <v>10.369</v>
      </c>
      <c r="M33">
        <f t="shared" si="2"/>
        <v>2.5064939656819316</v>
      </c>
      <c r="N33">
        <f t="shared" si="3"/>
        <v>79.534190796806712</v>
      </c>
      <c r="O33">
        <v>0.16200000000000001</v>
      </c>
    </row>
    <row r="34" spans="9:15">
      <c r="I34" t="s">
        <v>174</v>
      </c>
      <c r="J34" t="s">
        <v>5</v>
      </c>
      <c r="K34">
        <v>245.68299999999999</v>
      </c>
      <c r="L34">
        <v>9.5150000000000006</v>
      </c>
      <c r="M34">
        <f t="shared" si="2"/>
        <v>2.4478055478325991</v>
      </c>
      <c r="N34">
        <f t="shared" si="3"/>
        <v>81.981996344639313</v>
      </c>
      <c r="O34">
        <v>0.158</v>
      </c>
    </row>
    <row r="35" spans="9:15">
      <c r="I35" t="s">
        <v>175</v>
      </c>
      <c r="J35" t="s">
        <v>5</v>
      </c>
      <c r="K35">
        <v>243.029</v>
      </c>
      <c r="L35">
        <v>8.24</v>
      </c>
      <c r="M35">
        <f t="shared" si="2"/>
        <v>2.9443744666736911</v>
      </c>
      <c r="N35">
        <f t="shared" si="3"/>
        <v>84.926370811313006</v>
      </c>
      <c r="O35">
        <v>0.16700000000000001</v>
      </c>
    </row>
    <row r="36" spans="9:15">
      <c r="I36" t="s">
        <v>176</v>
      </c>
      <c r="J36" t="s">
        <v>5</v>
      </c>
      <c r="K36">
        <v>239.947</v>
      </c>
      <c r="L36">
        <v>6.5419999999999998</v>
      </c>
      <c r="M36">
        <f t="shared" si="2"/>
        <v>3.5187963851294324</v>
      </c>
      <c r="N36">
        <f t="shared" si="3"/>
        <v>88.445167196442441</v>
      </c>
      <c r="O36">
        <v>0.14699999999999999</v>
      </c>
    </row>
    <row r="37" spans="9:15">
      <c r="I37" t="s">
        <v>177</v>
      </c>
      <c r="J37" t="s">
        <v>5</v>
      </c>
      <c r="K37">
        <v>236.34200000000001</v>
      </c>
      <c r="L37">
        <v>4.5449999999999999</v>
      </c>
      <c r="M37">
        <f t="shared" si="2"/>
        <v>4.1211690089099626</v>
      </c>
      <c r="N37">
        <f t="shared" si="3"/>
        <v>92.5663362053524</v>
      </c>
      <c r="O37">
        <v>0.13700000000000001</v>
      </c>
    </row>
    <row r="38" spans="9:15">
      <c r="I38" t="s">
        <v>178</v>
      </c>
      <c r="J38" t="s">
        <v>5</v>
      </c>
      <c r="K38">
        <v>233.267</v>
      </c>
      <c r="L38">
        <v>2.87</v>
      </c>
      <c r="M38">
        <f t="shared" si="2"/>
        <v>3.5016067740396126</v>
      </c>
      <c r="N38">
        <f t="shared" si="3"/>
        <v>96.067942979392015</v>
      </c>
      <c r="O38">
        <v>0.13400000000000001</v>
      </c>
    </row>
    <row r="39" spans="9:15">
      <c r="I39" t="s">
        <v>179</v>
      </c>
      <c r="J39" t="s">
        <v>5</v>
      </c>
      <c r="K39">
        <v>229.68299999999999</v>
      </c>
      <c r="L39">
        <v>0.93799999999999994</v>
      </c>
      <c r="M39">
        <f t="shared" si="2"/>
        <v>4.0715697218640408</v>
      </c>
      <c r="N39">
        <f t="shared" si="3"/>
        <v>100.13951270125605</v>
      </c>
      <c r="O39">
        <v>0.128</v>
      </c>
    </row>
    <row r="40" spans="9:15">
      <c r="I40" t="s">
        <v>180</v>
      </c>
      <c r="J40" t="s">
        <v>5</v>
      </c>
      <c r="K40">
        <v>225.16499999999999</v>
      </c>
      <c r="L40">
        <v>-1.4630000000000001</v>
      </c>
      <c r="M40">
        <f t="shared" si="2"/>
        <v>5.1163585683569917</v>
      </c>
      <c r="N40">
        <f t="shared" si="3"/>
        <v>105.25587126961304</v>
      </c>
      <c r="O40">
        <v>0.108</v>
      </c>
    </row>
    <row r="41" spans="9:15">
      <c r="I41" t="s">
        <v>181</v>
      </c>
      <c r="J41" t="s">
        <v>5</v>
      </c>
      <c r="K41">
        <v>221.143</v>
      </c>
      <c r="L41">
        <v>-3.456</v>
      </c>
      <c r="M41">
        <f t="shared" si="2"/>
        <v>4.4887117305525344</v>
      </c>
      <c r="N41">
        <f t="shared" si="3"/>
        <v>109.74458300016558</v>
      </c>
      <c r="O41">
        <v>0.10100000000000001</v>
      </c>
    </row>
    <row r="42" spans="9:15">
      <c r="I42" t="s">
        <v>182</v>
      </c>
      <c r="J42" t="s">
        <v>5</v>
      </c>
      <c r="K42">
        <v>217.24600000000001</v>
      </c>
      <c r="L42">
        <v>-5.7279999999999998</v>
      </c>
      <c r="M42">
        <f t="shared" si="2"/>
        <v>4.5109414760114026</v>
      </c>
      <c r="N42">
        <f t="shared" si="3"/>
        <v>114.25552447617697</v>
      </c>
      <c r="O42">
        <v>9.4E-2</v>
      </c>
    </row>
    <row r="43" spans="9:15">
      <c r="I43" t="s">
        <v>183</v>
      </c>
      <c r="J43" t="s">
        <v>5</v>
      </c>
      <c r="K43">
        <v>213.84100000000001</v>
      </c>
      <c r="L43">
        <v>-7.5759999999999996</v>
      </c>
      <c r="M43">
        <f t="shared" si="2"/>
        <v>3.8741617157780088</v>
      </c>
      <c r="N43">
        <f t="shared" si="3"/>
        <v>118.12968619195499</v>
      </c>
      <c r="O43">
        <v>0.10100000000000001</v>
      </c>
    </row>
    <row r="44" spans="9:15">
      <c r="I44" t="s">
        <v>184</v>
      </c>
      <c r="J44" t="s">
        <v>5</v>
      </c>
      <c r="K44">
        <v>210.637</v>
      </c>
      <c r="L44">
        <v>-9.4960000000000004</v>
      </c>
      <c r="M44">
        <f t="shared" si="2"/>
        <v>3.7352397513412781</v>
      </c>
      <c r="N44">
        <f t="shared" si="3"/>
        <v>121.86492594329627</v>
      </c>
      <c r="O44">
        <v>6.2E-2</v>
      </c>
    </row>
    <row r="45" spans="9:15">
      <c r="I45" t="s">
        <v>185</v>
      </c>
      <c r="J45" t="s">
        <v>5</v>
      </c>
      <c r="K45">
        <v>207.292</v>
      </c>
      <c r="L45">
        <v>-11.055999999999999</v>
      </c>
      <c r="M45">
        <f t="shared" si="2"/>
        <v>3.690884040443426</v>
      </c>
      <c r="N45">
        <f t="shared" si="3"/>
        <v>125.55580998373969</v>
      </c>
      <c r="O45">
        <v>6.2E-2</v>
      </c>
    </row>
    <row r="46" spans="9:15">
      <c r="I46" t="s">
        <v>186</v>
      </c>
      <c r="J46" t="s">
        <v>5</v>
      </c>
      <c r="K46">
        <v>204.298</v>
      </c>
      <c r="L46">
        <v>-12.661</v>
      </c>
      <c r="M46">
        <f t="shared" si="2"/>
        <v>3.3970665286390846</v>
      </c>
      <c r="N46">
        <f t="shared" si="3"/>
        <v>128.95287651237877</v>
      </c>
      <c r="O46">
        <v>2.7E-2</v>
      </c>
    </row>
    <row r="47" spans="9:15">
      <c r="I47" t="s">
        <v>187</v>
      </c>
      <c r="J47" t="s">
        <v>5</v>
      </c>
      <c r="K47">
        <v>201.02199999999999</v>
      </c>
      <c r="L47">
        <v>-13.734</v>
      </c>
      <c r="M47">
        <f t="shared" si="2"/>
        <v>3.4472460022458606</v>
      </c>
      <c r="N47">
        <f t="shared" si="3"/>
        <v>132.40012251462463</v>
      </c>
      <c r="O47">
        <v>2.5999999999999999E-2</v>
      </c>
    </row>
    <row r="48" spans="9:15">
      <c r="I48" t="s">
        <v>188</v>
      </c>
      <c r="J48" t="s">
        <v>5</v>
      </c>
      <c r="K48">
        <v>197.036</v>
      </c>
      <c r="L48">
        <v>-15.071</v>
      </c>
      <c r="M48">
        <f t="shared" si="2"/>
        <v>4.2042555821453007</v>
      </c>
      <c r="N48">
        <f t="shared" si="3"/>
        <v>136.60437809676992</v>
      </c>
      <c r="O48">
        <v>-2.7E-2</v>
      </c>
    </row>
    <row r="49" spans="9:15">
      <c r="I49" t="s">
        <v>189</v>
      </c>
      <c r="J49" t="s">
        <v>5</v>
      </c>
      <c r="K49">
        <v>194.27600000000001</v>
      </c>
      <c r="L49">
        <v>-16.888999999999999</v>
      </c>
      <c r="M49">
        <f t="shared" si="2"/>
        <v>3.3049544626212248</v>
      </c>
      <c r="N49">
        <f t="shared" si="3"/>
        <v>139.90933255939115</v>
      </c>
      <c r="O49">
        <v>-1.4999999999999999E-2</v>
      </c>
    </row>
    <row r="50" spans="9:15">
      <c r="I50" t="s">
        <v>190</v>
      </c>
      <c r="J50" t="s">
        <v>5</v>
      </c>
      <c r="K50">
        <v>189.702</v>
      </c>
      <c r="L50">
        <v>-17.876000000000001</v>
      </c>
      <c r="M50">
        <f t="shared" si="2"/>
        <v>4.6792782563126245</v>
      </c>
      <c r="N50">
        <f t="shared" si="3"/>
        <v>144.58861081570376</v>
      </c>
      <c r="O50">
        <v>-3.6999999999999998E-2</v>
      </c>
    </row>
    <row r="51" spans="9:15">
      <c r="I51" t="s">
        <v>191</v>
      </c>
      <c r="J51" t="s">
        <v>5</v>
      </c>
      <c r="K51">
        <v>186.334</v>
      </c>
      <c r="L51">
        <v>-19.359000000000002</v>
      </c>
      <c r="M51">
        <f t="shared" si="2"/>
        <v>3.6800425269281831</v>
      </c>
      <c r="N51">
        <f t="shared" si="3"/>
        <v>148.26865334263195</v>
      </c>
      <c r="O51">
        <v>-5.8000000000000003E-2</v>
      </c>
    </row>
    <row r="52" spans="9:15">
      <c r="I52" t="s">
        <v>192</v>
      </c>
      <c r="J52" t="s">
        <v>5</v>
      </c>
      <c r="K52">
        <v>182.73400000000001</v>
      </c>
      <c r="L52">
        <v>-20.143000000000001</v>
      </c>
      <c r="M52">
        <f t="shared" si="2"/>
        <v>3.6843800021170394</v>
      </c>
      <c r="N52">
        <f t="shared" si="3"/>
        <v>151.953033344749</v>
      </c>
      <c r="O52">
        <v>-8.3000000000000004E-2</v>
      </c>
    </row>
    <row r="53" spans="9:15">
      <c r="I53" t="s">
        <v>193</v>
      </c>
      <c r="J53" t="s">
        <v>5</v>
      </c>
      <c r="K53">
        <v>178.99</v>
      </c>
      <c r="L53">
        <v>-20.041</v>
      </c>
      <c r="M53">
        <f t="shared" si="2"/>
        <v>3.7453891653605234</v>
      </c>
      <c r="N53">
        <f t="shared" si="3"/>
        <v>155.69842251010954</v>
      </c>
      <c r="O53">
        <v>-9.4E-2</v>
      </c>
    </row>
    <row r="54" spans="9:15">
      <c r="I54" t="s">
        <v>194</v>
      </c>
      <c r="J54" t="s">
        <v>5</v>
      </c>
      <c r="K54">
        <v>176.06399999999999</v>
      </c>
      <c r="L54">
        <v>-20.54</v>
      </c>
      <c r="M54">
        <f t="shared" si="2"/>
        <v>2.9682447675351997</v>
      </c>
      <c r="N54">
        <f t="shared" si="3"/>
        <v>158.66666727764473</v>
      </c>
      <c r="O54">
        <v>-0.105</v>
      </c>
    </row>
    <row r="55" spans="9:15">
      <c r="I55" t="s">
        <v>195</v>
      </c>
      <c r="J55" t="s">
        <v>5</v>
      </c>
      <c r="K55">
        <v>172.654</v>
      </c>
      <c r="L55">
        <v>-20.844000000000001</v>
      </c>
      <c r="M55">
        <f t="shared" si="2"/>
        <v>3.4235239154999308</v>
      </c>
      <c r="N55">
        <f t="shared" si="3"/>
        <v>162.09019119314468</v>
      </c>
      <c r="O55">
        <v>-0.128</v>
      </c>
    </row>
    <row r="56" spans="9:15">
      <c r="I56" t="s">
        <v>196</v>
      </c>
      <c r="J56" t="s">
        <v>5</v>
      </c>
      <c r="K56">
        <v>169.35400000000001</v>
      </c>
      <c r="L56">
        <v>-21.126000000000001</v>
      </c>
      <c r="M56">
        <f t="shared" si="2"/>
        <v>3.3120271738015505</v>
      </c>
      <c r="N56">
        <f t="shared" si="3"/>
        <v>165.40221836694622</v>
      </c>
      <c r="O56">
        <v>-0.155</v>
      </c>
    </row>
    <row r="57" spans="9:15">
      <c r="I57" t="s">
        <v>197</v>
      </c>
      <c r="J57" t="s">
        <v>5</v>
      </c>
      <c r="K57">
        <v>164.66800000000001</v>
      </c>
      <c r="L57">
        <v>-20.404</v>
      </c>
      <c r="M57">
        <f t="shared" si="2"/>
        <v>4.7412951816987805</v>
      </c>
      <c r="N57">
        <f t="shared" si="3"/>
        <v>170.14351354864499</v>
      </c>
      <c r="O57">
        <v>-0.22700000000000001</v>
      </c>
    </row>
    <row r="58" spans="9:15">
      <c r="I58" t="s">
        <v>198</v>
      </c>
      <c r="J58" t="s">
        <v>5</v>
      </c>
      <c r="K58">
        <v>161.084</v>
      </c>
      <c r="L58">
        <v>-20.741</v>
      </c>
      <c r="M58">
        <f t="shared" si="2"/>
        <v>3.5998090227121802</v>
      </c>
      <c r="N58">
        <f t="shared" si="3"/>
        <v>173.74332257135717</v>
      </c>
      <c r="O58">
        <v>-0.24099999999999999</v>
      </c>
    </row>
    <row r="59" spans="9:15">
      <c r="I59" t="s">
        <v>199</v>
      </c>
      <c r="J59" t="s">
        <v>5</v>
      </c>
      <c r="K59">
        <v>158.541</v>
      </c>
      <c r="L59">
        <v>-21.713000000000001</v>
      </c>
      <c r="M59">
        <f t="shared" si="2"/>
        <v>2.7224314500093545</v>
      </c>
      <c r="N59">
        <f t="shared" si="3"/>
        <v>176.46575402136654</v>
      </c>
      <c r="O59">
        <v>-0.23499999999999999</v>
      </c>
    </row>
    <row r="60" spans="9:15">
      <c r="I60" t="s">
        <v>200</v>
      </c>
      <c r="J60" t="s">
        <v>5</v>
      </c>
      <c r="K60">
        <v>155.185</v>
      </c>
      <c r="L60">
        <v>-23.974</v>
      </c>
      <c r="M60">
        <f t="shared" si="2"/>
        <v>4.0465858448820731</v>
      </c>
      <c r="N60">
        <f t="shared" si="3"/>
        <v>180.5123398662486</v>
      </c>
      <c r="O60">
        <v>-0.252</v>
      </c>
    </row>
    <row r="61" spans="9:15">
      <c r="I61" t="s">
        <v>201</v>
      </c>
      <c r="J61" t="s">
        <v>5</v>
      </c>
      <c r="K61">
        <v>151.92099999999999</v>
      </c>
      <c r="L61">
        <v>-26.012</v>
      </c>
      <c r="M61">
        <f t="shared" si="2"/>
        <v>3.8480046777518435</v>
      </c>
      <c r="N61">
        <f t="shared" si="3"/>
        <v>184.36034454400044</v>
      </c>
      <c r="O61">
        <v>-0.252</v>
      </c>
    </row>
    <row r="62" spans="9:15">
      <c r="I62" t="s">
        <v>202</v>
      </c>
      <c r="J62" t="s">
        <v>5</v>
      </c>
      <c r="K62">
        <v>149.01300000000001</v>
      </c>
      <c r="L62">
        <v>-29.009</v>
      </c>
      <c r="M62">
        <f t="shared" si="2"/>
        <v>4.1759397744699243</v>
      </c>
      <c r="N62">
        <f t="shared" si="3"/>
        <v>188.53628431847036</v>
      </c>
      <c r="O62">
        <v>-0.27900000000000003</v>
      </c>
    </row>
    <row r="63" spans="9:15">
      <c r="I63" t="s">
        <v>203</v>
      </c>
      <c r="J63" t="s">
        <v>5</v>
      </c>
      <c r="K63">
        <v>145.71899999999999</v>
      </c>
      <c r="L63">
        <v>-30.614000000000001</v>
      </c>
      <c r="M63">
        <f t="shared" si="2"/>
        <v>3.6642135581868143</v>
      </c>
      <c r="N63">
        <f t="shared" si="3"/>
        <v>192.20049787665718</v>
      </c>
      <c r="O63">
        <v>-0.27900000000000003</v>
      </c>
    </row>
    <row r="64" spans="9:15">
      <c r="I64" t="s">
        <v>204</v>
      </c>
      <c r="J64" t="s">
        <v>5</v>
      </c>
      <c r="K64">
        <v>143.22</v>
      </c>
      <c r="L64">
        <v>-32.843000000000004</v>
      </c>
      <c r="M64">
        <f t="shared" si="2"/>
        <v>3.3486477867939453</v>
      </c>
      <c r="N64">
        <f t="shared" si="3"/>
        <v>195.54914566345113</v>
      </c>
      <c r="O64">
        <v>-0.307</v>
      </c>
    </row>
    <row r="65" spans="9:15">
      <c r="I65" t="s">
        <v>205</v>
      </c>
      <c r="J65" t="s">
        <v>5</v>
      </c>
      <c r="K65">
        <v>140.89099999999999</v>
      </c>
      <c r="L65">
        <v>-34.244</v>
      </c>
      <c r="M65">
        <f t="shared" si="2"/>
        <v>2.7179113304153293</v>
      </c>
      <c r="N65">
        <f t="shared" si="3"/>
        <v>198.26705699386645</v>
      </c>
      <c r="O65">
        <v>-0.28899999999999998</v>
      </c>
    </row>
    <row r="66" spans="9:15">
      <c r="I66" t="s">
        <v>206</v>
      </c>
      <c r="J66" t="s">
        <v>5</v>
      </c>
      <c r="K66">
        <v>138.10499999999999</v>
      </c>
      <c r="L66">
        <v>-36.643999999999998</v>
      </c>
      <c r="M66">
        <f t="shared" si="2"/>
        <v>3.6771994778635553</v>
      </c>
      <c r="N66">
        <f t="shared" si="3"/>
        <v>201.94425647173</v>
      </c>
      <c r="O66">
        <v>-0.32800000000000001</v>
      </c>
    </row>
    <row r="67" spans="9:15">
      <c r="I67" t="s">
        <v>207</v>
      </c>
      <c r="J67" t="s">
        <v>5</v>
      </c>
      <c r="K67">
        <v>135.27000000000001</v>
      </c>
      <c r="L67">
        <v>-39.305999999999997</v>
      </c>
      <c r="M67">
        <f t="shared" si="2"/>
        <v>3.8888904587298265</v>
      </c>
      <c r="N67">
        <f t="shared" si="3"/>
        <v>205.83314693045983</v>
      </c>
      <c r="O67">
        <v>-0.36599999999999999</v>
      </c>
    </row>
    <row r="68" spans="9:15">
      <c r="I68" t="s">
        <v>208</v>
      </c>
      <c r="J68" t="s">
        <v>5</v>
      </c>
      <c r="K68">
        <v>133.934</v>
      </c>
      <c r="L68">
        <v>-42.813000000000002</v>
      </c>
      <c r="M68">
        <f t="shared" si="2"/>
        <v>3.7528582440587961</v>
      </c>
      <c r="N68">
        <f t="shared" si="3"/>
        <v>209.58600517451862</v>
      </c>
      <c r="O68">
        <v>-0.42</v>
      </c>
    </row>
    <row r="69" spans="9:15">
      <c r="I69" t="s">
        <v>209</v>
      </c>
      <c r="J69" t="s">
        <v>5</v>
      </c>
      <c r="K69">
        <v>132.31399999999999</v>
      </c>
      <c r="L69">
        <v>-44.701999999999998</v>
      </c>
      <c r="M69">
        <f t="shared" si="2"/>
        <v>2.4885178319634358</v>
      </c>
      <c r="N69">
        <f t="shared" si="3"/>
        <v>212.07452300648205</v>
      </c>
      <c r="O69">
        <v>-0.47099999999999997</v>
      </c>
    </row>
    <row r="70" spans="9:15">
      <c r="I70" t="s">
        <v>210</v>
      </c>
      <c r="J70" t="s">
        <v>5</v>
      </c>
      <c r="K70">
        <v>130.148</v>
      </c>
      <c r="L70">
        <v>-46.874000000000002</v>
      </c>
      <c r="M70">
        <f t="shared" si="2"/>
        <v>3.0674321508388744</v>
      </c>
      <c r="N70">
        <f t="shared" si="3"/>
        <v>215.14195515732092</v>
      </c>
      <c r="O70">
        <v>-0.49</v>
      </c>
    </row>
    <row r="71" spans="9:15">
      <c r="I71" t="s">
        <v>211</v>
      </c>
      <c r="J71" t="s">
        <v>5</v>
      </c>
      <c r="K71">
        <v>127.377</v>
      </c>
      <c r="L71">
        <v>-49.134999999999998</v>
      </c>
      <c r="M71">
        <f t="shared" si="2"/>
        <v>3.5763895201725422</v>
      </c>
      <c r="N71">
        <f t="shared" si="3"/>
        <v>218.71834467749346</v>
      </c>
      <c r="O71">
        <v>-0.50800000000000001</v>
      </c>
    </row>
    <row r="72" spans="9:15">
      <c r="I72" t="s">
        <v>212</v>
      </c>
      <c r="J72" t="s">
        <v>5</v>
      </c>
      <c r="K72">
        <v>124.848</v>
      </c>
      <c r="L72">
        <v>-50.719000000000001</v>
      </c>
      <c r="M72">
        <f t="shared" si="2"/>
        <v>2.9841074042332978</v>
      </c>
      <c r="N72">
        <f t="shared" si="3"/>
        <v>221.70245208172676</v>
      </c>
      <c r="O72">
        <v>-0.53400000000000003</v>
      </c>
    </row>
    <row r="73" spans="9:15">
      <c r="I73" t="s">
        <v>213</v>
      </c>
      <c r="J73" t="s">
        <v>5</v>
      </c>
      <c r="K73">
        <v>122.247</v>
      </c>
      <c r="L73">
        <v>-52.033000000000001</v>
      </c>
      <c r="M73">
        <f t="shared" ref="M73:M86" si="4">SQRT((K73-K72)^2+(L73-L72)^2)</f>
        <v>2.9140688049529637</v>
      </c>
      <c r="N73">
        <f t="shared" ref="N73:N86" si="5">M73+N72</f>
        <v>224.61652088667972</v>
      </c>
      <c r="O73">
        <v>-0.50900000000000001</v>
      </c>
    </row>
    <row r="74" spans="9:15">
      <c r="I74" t="s">
        <v>214</v>
      </c>
      <c r="J74" t="s">
        <v>5</v>
      </c>
      <c r="K74">
        <v>118.777</v>
      </c>
      <c r="L74">
        <v>-53.712000000000003</v>
      </c>
      <c r="M74">
        <f t="shared" si="4"/>
        <v>3.8548594008082837</v>
      </c>
      <c r="N74">
        <f t="shared" si="5"/>
        <v>228.47138028748802</v>
      </c>
      <c r="O74">
        <v>-0.51300000000000001</v>
      </c>
    </row>
    <row r="75" spans="9:15">
      <c r="I75" t="s">
        <v>215</v>
      </c>
      <c r="J75" t="s">
        <v>5</v>
      </c>
      <c r="K75">
        <v>116.107</v>
      </c>
      <c r="L75">
        <v>-54.771000000000001</v>
      </c>
      <c r="M75">
        <f t="shared" si="4"/>
        <v>2.8723476460902155</v>
      </c>
      <c r="N75">
        <f t="shared" si="5"/>
        <v>231.34372793357824</v>
      </c>
      <c r="O75">
        <v>-0.51600000000000001</v>
      </c>
    </row>
    <row r="76" spans="9:15">
      <c r="I76" t="s">
        <v>216</v>
      </c>
      <c r="J76" t="s">
        <v>5</v>
      </c>
      <c r="K76">
        <v>112.861</v>
      </c>
      <c r="L76">
        <v>-56.055999999999997</v>
      </c>
      <c r="M76">
        <f t="shared" si="4"/>
        <v>3.4910945275085234</v>
      </c>
      <c r="N76">
        <f t="shared" si="5"/>
        <v>234.83482246108676</v>
      </c>
      <c r="O76">
        <v>-0.53200000000000003</v>
      </c>
    </row>
    <row r="77" spans="9:15">
      <c r="I77" t="s">
        <v>217</v>
      </c>
      <c r="J77" t="s">
        <v>5</v>
      </c>
      <c r="K77">
        <v>110.28700000000001</v>
      </c>
      <c r="L77">
        <v>-57.256</v>
      </c>
      <c r="M77">
        <f t="shared" si="4"/>
        <v>2.8399781689301764</v>
      </c>
      <c r="N77">
        <f t="shared" si="5"/>
        <v>237.67480063001693</v>
      </c>
      <c r="O77">
        <v>-0.52600000000000002</v>
      </c>
    </row>
    <row r="78" spans="9:15">
      <c r="I78" t="s">
        <v>218</v>
      </c>
      <c r="J78" t="s">
        <v>5</v>
      </c>
      <c r="K78">
        <v>108.267</v>
      </c>
      <c r="L78">
        <v>-58.189</v>
      </c>
      <c r="M78">
        <f t="shared" si="4"/>
        <v>2.2250593250518156</v>
      </c>
      <c r="N78">
        <f t="shared" si="5"/>
        <v>239.89985995506873</v>
      </c>
      <c r="O78">
        <v>-0.50900000000000001</v>
      </c>
    </row>
    <row r="79" spans="9:15">
      <c r="I79" t="s">
        <v>219</v>
      </c>
      <c r="J79" t="s">
        <v>5</v>
      </c>
      <c r="K79">
        <v>105.803</v>
      </c>
      <c r="L79">
        <v>-59.128999999999998</v>
      </c>
      <c r="M79">
        <f t="shared" si="4"/>
        <v>2.6372136811415166</v>
      </c>
      <c r="N79">
        <f t="shared" si="5"/>
        <v>242.53707363621024</v>
      </c>
      <c r="O79">
        <v>-0.51300000000000001</v>
      </c>
    </row>
    <row r="80" spans="9:15">
      <c r="I80" t="s">
        <v>220</v>
      </c>
      <c r="J80" t="s">
        <v>5</v>
      </c>
      <c r="K80">
        <v>103.54</v>
      </c>
      <c r="L80">
        <v>-60.298000000000002</v>
      </c>
      <c r="M80">
        <f t="shared" si="4"/>
        <v>2.5471022751354075</v>
      </c>
      <c r="N80">
        <f t="shared" si="5"/>
        <v>245.08417591134565</v>
      </c>
      <c r="O80">
        <v>-0.53900000000000003</v>
      </c>
    </row>
    <row r="81" spans="9:15">
      <c r="I81" t="s">
        <v>221</v>
      </c>
      <c r="J81" t="s">
        <v>5</v>
      </c>
      <c r="K81">
        <v>101.056</v>
      </c>
      <c r="L81">
        <v>-61.343000000000004</v>
      </c>
      <c r="M81">
        <f t="shared" si="4"/>
        <v>2.6948619630697315</v>
      </c>
      <c r="N81">
        <f t="shared" si="5"/>
        <v>247.77903787441539</v>
      </c>
      <c r="O81">
        <v>-0.51800000000000002</v>
      </c>
    </row>
    <row r="82" spans="9:15">
      <c r="I82" t="s">
        <v>222</v>
      </c>
      <c r="J82" t="s">
        <v>5</v>
      </c>
      <c r="K82">
        <v>97.921999999999997</v>
      </c>
      <c r="L82">
        <v>-62.656999999999996</v>
      </c>
      <c r="M82">
        <f t="shared" si="4"/>
        <v>3.3983160535771217</v>
      </c>
      <c r="N82">
        <f t="shared" si="5"/>
        <v>251.17735392799253</v>
      </c>
      <c r="O82">
        <v>-0.53300000000000003</v>
      </c>
    </row>
    <row r="83" spans="9:15">
      <c r="I83" t="s">
        <v>223</v>
      </c>
      <c r="J83" t="s">
        <v>5</v>
      </c>
      <c r="K83">
        <v>94.852999999999994</v>
      </c>
      <c r="L83">
        <v>-64.23</v>
      </c>
      <c r="M83">
        <f t="shared" si="4"/>
        <v>3.44863596223203</v>
      </c>
      <c r="N83">
        <f t="shared" si="5"/>
        <v>254.62598989022456</v>
      </c>
      <c r="O83">
        <v>-0.52900000000000003</v>
      </c>
    </row>
    <row r="84" spans="9:15">
      <c r="I84" t="s">
        <v>224</v>
      </c>
      <c r="J84" t="s">
        <v>5</v>
      </c>
      <c r="K84">
        <v>92.001999999999995</v>
      </c>
      <c r="L84">
        <v>-65.92</v>
      </c>
      <c r="M84">
        <f t="shared" si="4"/>
        <v>3.31425723202047</v>
      </c>
      <c r="N84">
        <f t="shared" si="5"/>
        <v>257.94024712224501</v>
      </c>
      <c r="O84">
        <v>-0.53500000000000003</v>
      </c>
    </row>
    <row r="85" spans="9:15">
      <c r="I85" t="s">
        <v>225</v>
      </c>
      <c r="J85" t="s">
        <v>5</v>
      </c>
      <c r="K85">
        <v>89.823999999999998</v>
      </c>
      <c r="L85">
        <v>-66.91</v>
      </c>
      <c r="M85">
        <f t="shared" si="4"/>
        <v>2.3924431027717206</v>
      </c>
      <c r="N85">
        <f t="shared" si="5"/>
        <v>260.33269022501673</v>
      </c>
      <c r="O85">
        <v>-0.55100000000000005</v>
      </c>
    </row>
    <row r="86" spans="9:15">
      <c r="I86" t="s">
        <v>226</v>
      </c>
      <c r="J86" t="s">
        <v>5</v>
      </c>
      <c r="K86">
        <v>87.286000000000001</v>
      </c>
      <c r="L86">
        <v>-68.5</v>
      </c>
      <c r="M86">
        <f t="shared" si="4"/>
        <v>2.9949196984226463</v>
      </c>
      <c r="N86">
        <f t="shared" si="5"/>
        <v>263.32760992343935</v>
      </c>
      <c r="O86">
        <v>-0.55400000000000005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7"/>
  <sheetViews>
    <sheetView topLeftCell="A2" workbookViewId="0">
      <selection activeCell="B4" sqref="B4"/>
    </sheetView>
  </sheetViews>
  <sheetFormatPr defaultRowHeight="15"/>
  <sheetData>
    <row r="1" spans="1:16">
      <c r="A1" t="s">
        <v>0</v>
      </c>
      <c r="B1" t="s">
        <v>132</v>
      </c>
    </row>
    <row r="2" spans="1:16">
      <c r="A2" t="s">
        <v>3</v>
      </c>
      <c r="B2" s="1">
        <v>40367</v>
      </c>
      <c r="C2" t="s">
        <v>133</v>
      </c>
    </row>
    <row r="3" spans="1:16">
      <c r="A3" t="s">
        <v>144</v>
      </c>
      <c r="B3">
        <f>N17/SQRT((K17-K7)^2+(L17-L7)^2)</f>
        <v>1.0761928696219762</v>
      </c>
    </row>
    <row r="4" spans="1:16">
      <c r="B4" s="1"/>
    </row>
    <row r="5" spans="1:16">
      <c r="A5" t="s">
        <v>142</v>
      </c>
      <c r="B5" s="1"/>
      <c r="I5" t="s">
        <v>143</v>
      </c>
    </row>
    <row r="6" spans="1:16">
      <c r="A6" t="s">
        <v>134</v>
      </c>
      <c r="B6" t="s">
        <v>135</v>
      </c>
      <c r="C6" t="s">
        <v>136</v>
      </c>
      <c r="D6" t="s">
        <v>137</v>
      </c>
      <c r="E6" t="s">
        <v>140</v>
      </c>
      <c r="F6" t="s">
        <v>141</v>
      </c>
      <c r="G6" t="s">
        <v>139</v>
      </c>
      <c r="I6" t="s">
        <v>134</v>
      </c>
      <c r="J6" t="s">
        <v>135</v>
      </c>
      <c r="K6" t="s">
        <v>136</v>
      </c>
      <c r="L6" t="s">
        <v>137</v>
      </c>
      <c r="M6" t="s">
        <v>140</v>
      </c>
      <c r="N6" t="s">
        <v>141</v>
      </c>
      <c r="O6" t="s">
        <v>138</v>
      </c>
      <c r="P6" t="s">
        <v>139</v>
      </c>
    </row>
    <row r="7" spans="1:16">
      <c r="A7" t="s">
        <v>17</v>
      </c>
      <c r="B7" t="s">
        <v>5</v>
      </c>
      <c r="C7">
        <v>11.866</v>
      </c>
      <c r="D7">
        <v>16.552</v>
      </c>
      <c r="E7">
        <v>0</v>
      </c>
      <c r="F7">
        <f>0</f>
        <v>0</v>
      </c>
      <c r="G7">
        <v>-0.35299999999999998</v>
      </c>
      <c r="I7" t="s">
        <v>4</v>
      </c>
      <c r="J7" t="s">
        <v>5</v>
      </c>
      <c r="K7">
        <v>-19.928000000000001</v>
      </c>
      <c r="L7">
        <v>-11.491</v>
      </c>
      <c r="M7">
        <v>0</v>
      </c>
      <c r="N7">
        <f>0</f>
        <v>0</v>
      </c>
      <c r="O7">
        <f>N$17-N7</f>
        <v>47.852218892070681</v>
      </c>
      <c r="P7">
        <v>-0.65600000000000003</v>
      </c>
    </row>
    <row r="8" spans="1:16">
      <c r="A8" t="s">
        <v>18</v>
      </c>
      <c r="B8" t="s">
        <v>5</v>
      </c>
      <c r="C8">
        <v>8.6720000000000006</v>
      </c>
      <c r="D8">
        <v>14.087</v>
      </c>
      <c r="E8">
        <f>SQRT((C8-C7)^2+(D8-D7)^2)</f>
        <v>4.0345831259251552</v>
      </c>
      <c r="F8">
        <f>E8+F7</f>
        <v>4.0345831259251552</v>
      </c>
      <c r="G8">
        <v>-0.53200000000000003</v>
      </c>
      <c r="I8" t="s">
        <v>6</v>
      </c>
      <c r="J8" t="s">
        <v>5</v>
      </c>
      <c r="K8">
        <v>-15.313000000000001</v>
      </c>
      <c r="L8">
        <v>-10.994999999999999</v>
      </c>
      <c r="M8">
        <f>SQRT((K8-K7)^2+(L8-L7)^2)</f>
        <v>4.6415774258327316</v>
      </c>
      <c r="N8">
        <f>M8+N7</f>
        <v>4.6415774258327316</v>
      </c>
      <c r="O8">
        <f t="shared" ref="O8:O17" si="0">N$17-N8</f>
        <v>43.210641466237952</v>
      </c>
      <c r="P8">
        <v>-0.47</v>
      </c>
    </row>
    <row r="9" spans="1:16">
      <c r="A9" t="s">
        <v>19</v>
      </c>
      <c r="B9" t="s">
        <v>5</v>
      </c>
      <c r="C9">
        <v>5.2460000000000004</v>
      </c>
      <c r="D9">
        <v>11.347</v>
      </c>
      <c r="E9">
        <f t="shared" ref="E9:E15" si="1">SQRT((C9-C8)^2+(D9-D8)^2)</f>
        <v>4.3869210159290537</v>
      </c>
      <c r="F9">
        <f t="shared" ref="F9:F15" si="2">E9+F8</f>
        <v>8.4215041418542089</v>
      </c>
      <c r="G9">
        <v>-0.59599999999999997</v>
      </c>
      <c r="I9" t="s">
        <v>7</v>
      </c>
      <c r="J9" t="s">
        <v>5</v>
      </c>
      <c r="K9">
        <v>-12.455</v>
      </c>
      <c r="L9">
        <v>-8.1660000000000004</v>
      </c>
      <c r="M9">
        <f t="shared" ref="M9:M17" si="3">SQRT((K9-K8)^2+(L9-L8)^2)</f>
        <v>4.0213685481437782</v>
      </c>
      <c r="N9">
        <f t="shared" ref="N9:N17" si="4">M9+N8</f>
        <v>8.6629459739765089</v>
      </c>
      <c r="O9">
        <f t="shared" si="0"/>
        <v>39.189272918094176</v>
      </c>
      <c r="P9">
        <v>-0.48699999999999999</v>
      </c>
    </row>
    <row r="10" spans="1:16">
      <c r="A10" t="s">
        <v>20</v>
      </c>
      <c r="B10" t="s">
        <v>5</v>
      </c>
      <c r="C10">
        <v>1.3049999999999999</v>
      </c>
      <c r="D10">
        <v>8.3140000000000001</v>
      </c>
      <c r="E10">
        <f t="shared" si="1"/>
        <v>4.9729840136481442</v>
      </c>
      <c r="F10">
        <f t="shared" si="2"/>
        <v>13.394488155502353</v>
      </c>
      <c r="G10">
        <v>-0.67900000000000005</v>
      </c>
      <c r="I10" t="s">
        <v>8</v>
      </c>
      <c r="J10" t="s">
        <v>5</v>
      </c>
      <c r="K10">
        <v>-11.863</v>
      </c>
      <c r="L10">
        <v>-5.093</v>
      </c>
      <c r="M10">
        <f t="shared" si="3"/>
        <v>3.1295036347638265</v>
      </c>
      <c r="N10">
        <f t="shared" si="4"/>
        <v>11.792449608740336</v>
      </c>
      <c r="O10">
        <f t="shared" si="0"/>
        <v>36.059769283330347</v>
      </c>
      <c r="P10">
        <v>-0.42899999999999999</v>
      </c>
    </row>
    <row r="11" spans="1:16">
      <c r="A11" t="s">
        <v>21</v>
      </c>
      <c r="B11" t="s">
        <v>5</v>
      </c>
      <c r="C11">
        <v>-2.3239999999999998</v>
      </c>
      <c r="D11">
        <v>5.484</v>
      </c>
      <c r="E11">
        <f t="shared" si="1"/>
        <v>4.6020148848086091</v>
      </c>
      <c r="F11">
        <f t="shared" si="2"/>
        <v>17.996503040310962</v>
      </c>
      <c r="G11">
        <v>-0.78</v>
      </c>
      <c r="I11" t="s">
        <v>9</v>
      </c>
      <c r="J11" t="s">
        <v>5</v>
      </c>
      <c r="K11">
        <v>-8.0289999999999999</v>
      </c>
      <c r="L11">
        <v>-2.4969999999999999</v>
      </c>
      <c r="M11">
        <f t="shared" si="3"/>
        <v>4.6302021554139516</v>
      </c>
      <c r="N11">
        <f t="shared" si="4"/>
        <v>16.422651764154288</v>
      </c>
      <c r="O11">
        <f t="shared" si="0"/>
        <v>31.429567127916393</v>
      </c>
      <c r="P11">
        <v>-0.40400000000000003</v>
      </c>
    </row>
    <row r="12" spans="1:16">
      <c r="A12" t="s">
        <v>22</v>
      </c>
      <c r="B12" t="s">
        <v>5</v>
      </c>
      <c r="C12">
        <v>-4.8099999999999996</v>
      </c>
      <c r="D12">
        <v>3.3809999999999998</v>
      </c>
      <c r="E12">
        <f t="shared" si="1"/>
        <v>3.2561948651762229</v>
      </c>
      <c r="F12">
        <f t="shared" si="2"/>
        <v>21.252697905487185</v>
      </c>
      <c r="G12">
        <v>-0.83199999999999996</v>
      </c>
      <c r="I12" t="s">
        <v>10</v>
      </c>
      <c r="J12" t="s">
        <v>5</v>
      </c>
      <c r="K12">
        <v>-3.258</v>
      </c>
      <c r="L12">
        <v>0.84099999999999997</v>
      </c>
      <c r="M12">
        <f t="shared" si="3"/>
        <v>5.8227729648338515</v>
      </c>
      <c r="N12">
        <f t="shared" si="4"/>
        <v>22.245424728988141</v>
      </c>
      <c r="O12">
        <f t="shared" si="0"/>
        <v>25.60679416308254</v>
      </c>
      <c r="P12">
        <v>-0.39800000000000002</v>
      </c>
    </row>
    <row r="13" spans="1:16">
      <c r="A13" t="s">
        <v>23</v>
      </c>
      <c r="B13" t="s">
        <v>5</v>
      </c>
      <c r="C13">
        <v>-9.6240000000000006</v>
      </c>
      <c r="D13">
        <v>1.3089999999999999</v>
      </c>
      <c r="E13">
        <f t="shared" si="1"/>
        <v>5.2409712840274185</v>
      </c>
      <c r="F13">
        <f t="shared" si="2"/>
        <v>26.493669189514605</v>
      </c>
      <c r="G13">
        <v>-0.75800000000000001</v>
      </c>
      <c r="I13" t="s">
        <v>11</v>
      </c>
      <c r="J13" t="s">
        <v>5</v>
      </c>
      <c r="K13">
        <v>2.2040000000000002</v>
      </c>
      <c r="L13">
        <v>5.7560000000000002</v>
      </c>
      <c r="M13">
        <f t="shared" si="3"/>
        <v>7.3478343067872727</v>
      </c>
      <c r="N13">
        <f t="shared" si="4"/>
        <v>29.593259035775414</v>
      </c>
      <c r="O13">
        <f t="shared" si="0"/>
        <v>18.258959856295267</v>
      </c>
      <c r="P13">
        <v>-0.40899999999999997</v>
      </c>
    </row>
    <row r="14" spans="1:16">
      <c r="A14" t="s">
        <v>24</v>
      </c>
      <c r="B14" t="s">
        <v>5</v>
      </c>
      <c r="C14">
        <v>-15.416</v>
      </c>
      <c r="D14">
        <v>-1.792</v>
      </c>
      <c r="E14">
        <f t="shared" si="1"/>
        <v>6.5698907905687447</v>
      </c>
      <c r="F14">
        <f t="shared" si="2"/>
        <v>33.063559980083348</v>
      </c>
      <c r="G14">
        <v>-0.60799999999999998</v>
      </c>
      <c r="I14" t="s">
        <v>12</v>
      </c>
      <c r="J14" t="s">
        <v>5</v>
      </c>
      <c r="K14">
        <v>6.8959999999999999</v>
      </c>
      <c r="L14">
        <v>9.34</v>
      </c>
      <c r="M14">
        <f t="shared" si="3"/>
        <v>5.9042289928491085</v>
      </c>
      <c r="N14">
        <f t="shared" si="4"/>
        <v>35.497488028624524</v>
      </c>
      <c r="O14">
        <f t="shared" si="0"/>
        <v>12.354730863446157</v>
      </c>
      <c r="P14">
        <v>-0.27</v>
      </c>
    </row>
    <row r="15" spans="1:16">
      <c r="A15" t="s">
        <v>25</v>
      </c>
      <c r="B15" t="s">
        <v>5</v>
      </c>
      <c r="C15">
        <v>-19.754999999999999</v>
      </c>
      <c r="D15">
        <v>-1.4319999999999999</v>
      </c>
      <c r="E15">
        <f t="shared" si="1"/>
        <v>4.3539087036822428</v>
      </c>
      <c r="F15">
        <f t="shared" si="2"/>
        <v>37.417468683765591</v>
      </c>
      <c r="G15">
        <v>-0.72299999999999998</v>
      </c>
      <c r="I15" t="s">
        <v>13</v>
      </c>
      <c r="J15" t="s">
        <v>5</v>
      </c>
      <c r="K15">
        <v>11.379</v>
      </c>
      <c r="L15">
        <v>8.24</v>
      </c>
      <c r="M15">
        <f t="shared" si="3"/>
        <v>4.615981910709789</v>
      </c>
      <c r="N15">
        <f t="shared" si="4"/>
        <v>40.113469939334315</v>
      </c>
      <c r="O15">
        <f t="shared" si="0"/>
        <v>7.7387489527363655</v>
      </c>
      <c r="P15">
        <v>-2.1000000000000001E-2</v>
      </c>
    </row>
    <row r="16" spans="1:16">
      <c r="I16" t="s">
        <v>14</v>
      </c>
      <c r="J16" t="s">
        <v>5</v>
      </c>
      <c r="K16">
        <v>14.621</v>
      </c>
      <c r="L16">
        <v>9.6999999999999993</v>
      </c>
      <c r="M16">
        <f t="shared" si="3"/>
        <v>3.555582090178766</v>
      </c>
      <c r="N16">
        <f t="shared" si="4"/>
        <v>43.669052029513082</v>
      </c>
      <c r="O16">
        <f t="shared" si="0"/>
        <v>4.1831668625575986</v>
      </c>
      <c r="P16">
        <v>0.03</v>
      </c>
    </row>
    <row r="17" spans="9:16">
      <c r="I17" t="s">
        <v>15</v>
      </c>
      <c r="J17" t="s">
        <v>5</v>
      </c>
      <c r="K17">
        <v>17.175000000000001</v>
      </c>
      <c r="L17">
        <v>13.013</v>
      </c>
      <c r="M17">
        <f t="shared" si="3"/>
        <v>4.1831668625576013</v>
      </c>
      <c r="N17">
        <f t="shared" si="4"/>
        <v>47.852218892070681</v>
      </c>
      <c r="O17">
        <f t="shared" si="0"/>
        <v>0</v>
      </c>
      <c r="P17">
        <v>2.5999999999999999E-2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6"/>
  <sheetViews>
    <sheetView workbookViewId="0">
      <selection activeCell="B4" sqref="B4"/>
    </sheetView>
  </sheetViews>
  <sheetFormatPr defaultRowHeight="15"/>
  <sheetData>
    <row r="1" spans="1:16">
      <c r="A1" t="s">
        <v>0</v>
      </c>
      <c r="B1" t="s">
        <v>131</v>
      </c>
    </row>
    <row r="2" spans="1:16">
      <c r="A2" t="s">
        <v>3</v>
      </c>
      <c r="B2" s="1">
        <v>40366</v>
      </c>
    </row>
    <row r="3" spans="1:16">
      <c r="A3" t="s">
        <v>144</v>
      </c>
      <c r="B3">
        <f>N28/SQRT((K28-K7)^2+(L28-L7)^2)</f>
        <v>1.0175286150331688</v>
      </c>
    </row>
    <row r="4" spans="1:16">
      <c r="B4" s="1"/>
    </row>
    <row r="5" spans="1:16">
      <c r="A5" t="s">
        <v>142</v>
      </c>
      <c r="B5" s="1"/>
      <c r="I5" t="s">
        <v>143</v>
      </c>
    </row>
    <row r="6" spans="1:16">
      <c r="A6" t="s">
        <v>134</v>
      </c>
      <c r="B6" t="s">
        <v>135</v>
      </c>
      <c r="C6" t="s">
        <v>136</v>
      </c>
      <c r="D6" t="s">
        <v>137</v>
      </c>
      <c r="E6" t="s">
        <v>140</v>
      </c>
      <c r="F6" t="s">
        <v>141</v>
      </c>
      <c r="G6" t="s">
        <v>139</v>
      </c>
      <c r="I6" t="s">
        <v>134</v>
      </c>
      <c r="J6" t="s">
        <v>135</v>
      </c>
      <c r="K6" t="s">
        <v>136</v>
      </c>
      <c r="L6" t="s">
        <v>137</v>
      </c>
      <c r="M6" t="s">
        <v>140</v>
      </c>
      <c r="N6" t="s">
        <v>141</v>
      </c>
      <c r="O6" t="s">
        <v>138</v>
      </c>
      <c r="P6" t="s">
        <v>139</v>
      </c>
    </row>
    <row r="7" spans="1:16">
      <c r="A7" t="s">
        <v>84</v>
      </c>
      <c r="B7" t="s">
        <v>5</v>
      </c>
      <c r="C7">
        <v>-11.821</v>
      </c>
      <c r="D7">
        <v>-6.6150000000000002</v>
      </c>
      <c r="E7">
        <v>0</v>
      </c>
      <c r="F7">
        <f>0</f>
        <v>0</v>
      </c>
      <c r="G7">
        <v>-0.65600000000000003</v>
      </c>
      <c r="I7" t="s">
        <v>4</v>
      </c>
      <c r="J7" t="s">
        <v>5</v>
      </c>
      <c r="K7">
        <v>17.309999999999999</v>
      </c>
      <c r="L7">
        <v>-8.9890000000000008</v>
      </c>
      <c r="M7">
        <v>0</v>
      </c>
      <c r="N7">
        <f>0</f>
        <v>0</v>
      </c>
      <c r="O7">
        <f>N$28-N7</f>
        <v>31.741667121221894</v>
      </c>
      <c r="P7">
        <v>-0.80900000000000005</v>
      </c>
    </row>
    <row r="8" spans="1:16">
      <c r="A8" t="s">
        <v>17</v>
      </c>
      <c r="B8" t="s">
        <v>5</v>
      </c>
      <c r="C8">
        <v>-11.832000000000001</v>
      </c>
      <c r="D8">
        <v>-6.5919999999999996</v>
      </c>
      <c r="E8">
        <f>SQRT((C8-C7)^2+(D8-D7)^2)</f>
        <v>2.5495097567964881E-2</v>
      </c>
      <c r="F8">
        <f>E8+F7</f>
        <v>2.5495097567964881E-2</v>
      </c>
      <c r="G8">
        <v>-0.66400000000000003</v>
      </c>
      <c r="I8" t="s">
        <v>6</v>
      </c>
      <c r="J8" t="s">
        <v>5</v>
      </c>
      <c r="K8">
        <v>15.096</v>
      </c>
      <c r="L8">
        <v>-9.0060000000000002</v>
      </c>
      <c r="M8">
        <f>SQRT((K8-K7)^2+(L8-L7)^2)</f>
        <v>2.21406526552403</v>
      </c>
      <c r="N8">
        <f>M8+N7</f>
        <v>2.21406526552403</v>
      </c>
      <c r="O8">
        <f t="shared" ref="O8:O28" si="0">N$28-N8</f>
        <v>29.527601855697863</v>
      </c>
      <c r="P8">
        <v>-0.81399999999999995</v>
      </c>
    </row>
    <row r="9" spans="1:16">
      <c r="A9" t="s">
        <v>18</v>
      </c>
      <c r="B9" t="s">
        <v>5</v>
      </c>
      <c r="C9">
        <v>-10.509</v>
      </c>
      <c r="D9">
        <v>-6.7690000000000001</v>
      </c>
      <c r="E9">
        <f t="shared" ref="E9:E36" si="1">SQRT((C9-C8)^2+(D9-D8)^2)</f>
        <v>1.3347876235566472</v>
      </c>
      <c r="F9">
        <f t="shared" ref="F9:F36" si="2">E9+F8</f>
        <v>1.360282721124612</v>
      </c>
      <c r="G9">
        <v>-0.73699999999999999</v>
      </c>
      <c r="I9" t="s">
        <v>7</v>
      </c>
      <c r="J9" t="s">
        <v>5</v>
      </c>
      <c r="K9">
        <v>13.01</v>
      </c>
      <c r="L9">
        <v>-9.7370000000000001</v>
      </c>
      <c r="M9">
        <f t="shared" ref="M9:M28" si="3">SQRT((K9-K8)^2+(L9-L8)^2)</f>
        <v>2.2103748550868021</v>
      </c>
      <c r="N9">
        <f t="shared" ref="N9:N28" si="4">M9+N8</f>
        <v>4.4244401206108321</v>
      </c>
      <c r="O9">
        <f t="shared" si="0"/>
        <v>27.317227000611062</v>
      </c>
      <c r="P9">
        <v>-0.77900000000000003</v>
      </c>
    </row>
    <row r="10" spans="1:16">
      <c r="A10" t="s">
        <v>19</v>
      </c>
      <c r="B10" t="s">
        <v>5</v>
      </c>
      <c r="C10">
        <v>-8.2409999999999997</v>
      </c>
      <c r="D10">
        <v>-6.8440000000000003</v>
      </c>
      <c r="E10">
        <f t="shared" si="1"/>
        <v>2.269239740529855</v>
      </c>
      <c r="F10">
        <f t="shared" si="2"/>
        <v>3.6295224616544672</v>
      </c>
      <c r="G10">
        <v>-0.66600000000000004</v>
      </c>
      <c r="I10" t="s">
        <v>8</v>
      </c>
      <c r="J10" t="s">
        <v>5</v>
      </c>
      <c r="K10">
        <v>11.428000000000001</v>
      </c>
      <c r="L10">
        <v>-10.43</v>
      </c>
      <c r="M10">
        <f t="shared" si="3"/>
        <v>1.7271285418288924</v>
      </c>
      <c r="N10">
        <f t="shared" si="4"/>
        <v>6.1515686624397246</v>
      </c>
      <c r="O10">
        <f t="shared" si="0"/>
        <v>25.590098458782169</v>
      </c>
      <c r="P10">
        <v>-0.76800000000000002</v>
      </c>
    </row>
    <row r="11" spans="1:16">
      <c r="A11" t="s">
        <v>20</v>
      </c>
      <c r="B11" t="s">
        <v>5</v>
      </c>
      <c r="C11">
        <v>-7.3</v>
      </c>
      <c r="D11">
        <v>-6.8650000000000002</v>
      </c>
      <c r="E11">
        <f t="shared" si="1"/>
        <v>0.94123429601773423</v>
      </c>
      <c r="F11">
        <f t="shared" si="2"/>
        <v>4.5707567576722017</v>
      </c>
      <c r="G11">
        <v>-0.69099999999999995</v>
      </c>
      <c r="I11" t="s">
        <v>9</v>
      </c>
      <c r="J11" t="s">
        <v>5</v>
      </c>
      <c r="K11">
        <v>9.8450000000000006</v>
      </c>
      <c r="L11">
        <v>-10.307</v>
      </c>
      <c r="M11">
        <f t="shared" si="3"/>
        <v>1.5877713941244818</v>
      </c>
      <c r="N11">
        <f t="shared" si="4"/>
        <v>7.7393400565642061</v>
      </c>
      <c r="O11">
        <f t="shared" si="0"/>
        <v>24.002327064657688</v>
      </c>
      <c r="P11">
        <v>-0.76700000000000002</v>
      </c>
    </row>
    <row r="12" spans="1:16">
      <c r="A12" t="s">
        <v>21</v>
      </c>
      <c r="B12" t="s">
        <v>5</v>
      </c>
      <c r="C12">
        <v>-6.0179999999999998</v>
      </c>
      <c r="D12">
        <v>-7.0220000000000002</v>
      </c>
      <c r="E12">
        <f t="shared" si="1"/>
        <v>1.2915777173674063</v>
      </c>
      <c r="F12">
        <f t="shared" si="2"/>
        <v>5.8623344750396083</v>
      </c>
      <c r="G12">
        <v>-0.68799999999999994</v>
      </c>
      <c r="I12" t="s">
        <v>10</v>
      </c>
      <c r="J12" t="s">
        <v>5</v>
      </c>
      <c r="K12">
        <v>7.7249999999999996</v>
      </c>
      <c r="L12">
        <v>-10.112</v>
      </c>
      <c r="M12">
        <f t="shared" si="3"/>
        <v>2.1289492713542999</v>
      </c>
      <c r="N12">
        <f t="shared" si="4"/>
        <v>9.8682893279185055</v>
      </c>
      <c r="O12">
        <f t="shared" si="0"/>
        <v>21.873377793303391</v>
      </c>
      <c r="P12">
        <v>-0.76400000000000001</v>
      </c>
    </row>
    <row r="13" spans="1:16">
      <c r="A13" t="s">
        <v>22</v>
      </c>
      <c r="B13" t="s">
        <v>5</v>
      </c>
      <c r="C13">
        <v>-5.0460000000000003</v>
      </c>
      <c r="D13">
        <v>-7.2560000000000002</v>
      </c>
      <c r="E13">
        <f t="shared" si="1"/>
        <v>0.99976997354391428</v>
      </c>
      <c r="F13">
        <f t="shared" si="2"/>
        <v>6.8621044485835228</v>
      </c>
      <c r="G13">
        <v>-0.72899999999999998</v>
      </c>
      <c r="I13" t="s">
        <v>11</v>
      </c>
      <c r="J13" t="s">
        <v>5</v>
      </c>
      <c r="K13">
        <v>6.8129999999999997</v>
      </c>
      <c r="L13">
        <v>-10.087</v>
      </c>
      <c r="M13">
        <f t="shared" si="3"/>
        <v>0.91234258916264555</v>
      </c>
      <c r="N13">
        <f t="shared" si="4"/>
        <v>10.780631917081152</v>
      </c>
      <c r="O13">
        <f t="shared" si="0"/>
        <v>20.961035204140742</v>
      </c>
      <c r="P13">
        <v>-0.76600000000000001</v>
      </c>
    </row>
    <row r="14" spans="1:16">
      <c r="A14" t="s">
        <v>23</v>
      </c>
      <c r="B14" t="s">
        <v>5</v>
      </c>
      <c r="C14">
        <v>-3.8849999999999998</v>
      </c>
      <c r="D14">
        <v>-7.3689999999999998</v>
      </c>
      <c r="E14">
        <f t="shared" si="1"/>
        <v>1.1664861765147501</v>
      </c>
      <c r="F14">
        <f t="shared" si="2"/>
        <v>8.028590625098273</v>
      </c>
      <c r="G14">
        <v>-0.76900000000000002</v>
      </c>
      <c r="I14" t="s">
        <v>12</v>
      </c>
      <c r="J14" t="s">
        <v>5</v>
      </c>
      <c r="K14">
        <v>5.9020000000000001</v>
      </c>
      <c r="L14">
        <v>-10.068</v>
      </c>
      <c r="M14">
        <f t="shared" si="3"/>
        <v>0.91119811237732451</v>
      </c>
      <c r="N14">
        <f t="shared" si="4"/>
        <v>11.691830029458476</v>
      </c>
      <c r="O14">
        <f t="shared" si="0"/>
        <v>20.049837091763418</v>
      </c>
      <c r="P14">
        <v>-0.748</v>
      </c>
    </row>
    <row r="15" spans="1:16">
      <c r="A15" t="s">
        <v>24</v>
      </c>
      <c r="B15" t="s">
        <v>5</v>
      </c>
      <c r="C15">
        <v>-2.8559999999999999</v>
      </c>
      <c r="D15">
        <v>-7.4989999999999997</v>
      </c>
      <c r="E15">
        <f t="shared" si="1"/>
        <v>1.0371793480396723</v>
      </c>
      <c r="F15">
        <f t="shared" si="2"/>
        <v>9.0657699731379449</v>
      </c>
      <c r="G15">
        <v>-0.79300000000000004</v>
      </c>
      <c r="I15" t="s">
        <v>13</v>
      </c>
      <c r="J15" t="s">
        <v>5</v>
      </c>
      <c r="K15">
        <v>4.3319999999999999</v>
      </c>
      <c r="L15">
        <v>-10.053000000000001</v>
      </c>
      <c r="M15">
        <f t="shared" si="3"/>
        <v>1.5700716544158106</v>
      </c>
      <c r="N15">
        <f t="shared" si="4"/>
        <v>13.261901683874287</v>
      </c>
      <c r="O15">
        <f t="shared" si="0"/>
        <v>18.479765437347609</v>
      </c>
      <c r="P15">
        <v>-0.751</v>
      </c>
    </row>
    <row r="16" spans="1:16">
      <c r="A16" t="s">
        <v>25</v>
      </c>
      <c r="B16" t="s">
        <v>5</v>
      </c>
      <c r="C16">
        <v>-1.6910000000000001</v>
      </c>
      <c r="D16">
        <v>-7.5019999999999998</v>
      </c>
      <c r="E16">
        <f t="shared" si="1"/>
        <v>1.1650038626545405</v>
      </c>
      <c r="F16">
        <f t="shared" si="2"/>
        <v>10.230773835792485</v>
      </c>
      <c r="G16">
        <v>-0.745</v>
      </c>
      <c r="I16" t="s">
        <v>14</v>
      </c>
      <c r="J16" t="s">
        <v>5</v>
      </c>
      <c r="K16">
        <v>3.2519999999999998</v>
      </c>
      <c r="L16">
        <v>-9.8320000000000007</v>
      </c>
      <c r="M16">
        <f t="shared" si="3"/>
        <v>1.1023796986519665</v>
      </c>
      <c r="N16">
        <f t="shared" si="4"/>
        <v>14.364281382526254</v>
      </c>
      <c r="O16">
        <f t="shared" si="0"/>
        <v>17.37738573869564</v>
      </c>
      <c r="P16">
        <v>-0.71499999999999997</v>
      </c>
    </row>
    <row r="17" spans="1:16">
      <c r="A17" t="s">
        <v>26</v>
      </c>
      <c r="B17" t="s">
        <v>5</v>
      </c>
      <c r="C17">
        <v>-0.54500000000000004</v>
      </c>
      <c r="D17">
        <v>-7.3129999999999997</v>
      </c>
      <c r="E17">
        <f t="shared" si="1"/>
        <v>1.1614805207148331</v>
      </c>
      <c r="F17">
        <f t="shared" si="2"/>
        <v>11.392254356507319</v>
      </c>
      <c r="G17">
        <v>-0.73299999999999998</v>
      </c>
      <c r="I17" t="s">
        <v>15</v>
      </c>
      <c r="J17" t="s">
        <v>5</v>
      </c>
      <c r="K17">
        <v>2.1360000000000001</v>
      </c>
      <c r="L17">
        <v>-10.118</v>
      </c>
      <c r="M17">
        <f t="shared" si="3"/>
        <v>1.1520642343202914</v>
      </c>
      <c r="N17">
        <f t="shared" si="4"/>
        <v>15.516345616846547</v>
      </c>
      <c r="O17">
        <f t="shared" si="0"/>
        <v>16.225321504375348</v>
      </c>
      <c r="P17">
        <v>-0.69899999999999995</v>
      </c>
    </row>
    <row r="18" spans="1:16">
      <c r="A18" t="s">
        <v>27</v>
      </c>
      <c r="B18" t="s">
        <v>5</v>
      </c>
      <c r="C18">
        <v>0.53</v>
      </c>
      <c r="D18">
        <v>-7.625</v>
      </c>
      <c r="E18">
        <f t="shared" si="1"/>
        <v>1.1193609784158105</v>
      </c>
      <c r="F18">
        <f t="shared" si="2"/>
        <v>12.51161533492313</v>
      </c>
      <c r="G18">
        <v>-0.82299999999999995</v>
      </c>
      <c r="I18" t="s">
        <v>16</v>
      </c>
      <c r="J18" t="s">
        <v>5</v>
      </c>
      <c r="K18">
        <v>1.03</v>
      </c>
      <c r="L18">
        <v>-10.247</v>
      </c>
      <c r="M18">
        <f t="shared" si="3"/>
        <v>1.1134976425659824</v>
      </c>
      <c r="N18">
        <f t="shared" si="4"/>
        <v>16.629843259412528</v>
      </c>
      <c r="O18">
        <f t="shared" si="0"/>
        <v>15.111823861809366</v>
      </c>
      <c r="P18">
        <v>-0.71499999999999997</v>
      </c>
    </row>
    <row r="19" spans="1:16">
      <c r="A19" t="s">
        <v>28</v>
      </c>
      <c r="B19" t="s">
        <v>5</v>
      </c>
      <c r="C19">
        <v>1.4790000000000001</v>
      </c>
      <c r="D19">
        <v>-8.1539999999999999</v>
      </c>
      <c r="E19">
        <f t="shared" si="1"/>
        <v>1.0864814770625406</v>
      </c>
      <c r="F19">
        <f t="shared" si="2"/>
        <v>13.59809681198567</v>
      </c>
      <c r="G19">
        <v>-0.91500000000000004</v>
      </c>
      <c r="I19" t="s">
        <v>33</v>
      </c>
      <c r="J19" t="s">
        <v>5</v>
      </c>
      <c r="K19">
        <v>-0.17599999999999999</v>
      </c>
      <c r="L19">
        <v>-10.115</v>
      </c>
      <c r="M19">
        <f t="shared" si="3"/>
        <v>1.2132023738849178</v>
      </c>
      <c r="N19">
        <f t="shared" si="4"/>
        <v>17.843045633297447</v>
      </c>
      <c r="O19">
        <f t="shared" si="0"/>
        <v>13.898621487924448</v>
      </c>
      <c r="P19">
        <v>-0.64</v>
      </c>
    </row>
    <row r="20" spans="1:16">
      <c r="A20" t="s">
        <v>29</v>
      </c>
      <c r="B20" t="s">
        <v>5</v>
      </c>
      <c r="C20">
        <v>2.419</v>
      </c>
      <c r="D20">
        <v>-8.6999999999999993</v>
      </c>
      <c r="E20">
        <f t="shared" si="1"/>
        <v>1.0870676151923575</v>
      </c>
      <c r="F20">
        <f t="shared" si="2"/>
        <v>14.685164427178027</v>
      </c>
      <c r="G20">
        <v>-0.90800000000000003</v>
      </c>
      <c r="I20" t="s">
        <v>32</v>
      </c>
      <c r="J20" t="s">
        <v>5</v>
      </c>
      <c r="K20">
        <v>-1.5629999999999999</v>
      </c>
      <c r="L20">
        <v>-9.7569999999999997</v>
      </c>
      <c r="M20">
        <f t="shared" si="3"/>
        <v>1.4324569801568214</v>
      </c>
      <c r="N20">
        <f t="shared" si="4"/>
        <v>19.275502613454268</v>
      </c>
      <c r="O20">
        <f t="shared" si="0"/>
        <v>12.466164507767626</v>
      </c>
      <c r="P20">
        <v>-0.57199999999999995</v>
      </c>
    </row>
    <row r="21" spans="1:16">
      <c r="A21" t="s">
        <v>30</v>
      </c>
      <c r="B21" t="s">
        <v>5</v>
      </c>
      <c r="C21">
        <v>3.1629999999999998</v>
      </c>
      <c r="D21">
        <v>-8.9049999999999994</v>
      </c>
      <c r="E21">
        <f t="shared" si="1"/>
        <v>0.77172598764069078</v>
      </c>
      <c r="F21">
        <f t="shared" si="2"/>
        <v>15.456890414818718</v>
      </c>
      <c r="G21">
        <v>-0.97499999999999998</v>
      </c>
      <c r="I21" t="s">
        <v>31</v>
      </c>
      <c r="J21" t="s">
        <v>5</v>
      </c>
      <c r="K21">
        <v>-3.077</v>
      </c>
      <c r="L21">
        <v>-9.6690000000000005</v>
      </c>
      <c r="M21">
        <f t="shared" si="3"/>
        <v>1.5165553072670972</v>
      </c>
      <c r="N21">
        <f t="shared" si="4"/>
        <v>20.792057920721366</v>
      </c>
      <c r="O21">
        <f t="shared" si="0"/>
        <v>10.949609200500529</v>
      </c>
      <c r="P21">
        <v>-0.56000000000000005</v>
      </c>
    </row>
    <row r="22" spans="1:16">
      <c r="A22" t="s">
        <v>85</v>
      </c>
      <c r="B22" t="s">
        <v>5</v>
      </c>
      <c r="C22">
        <v>4.0890000000000004</v>
      </c>
      <c r="D22">
        <v>-8.843</v>
      </c>
      <c r="E22">
        <f t="shared" si="1"/>
        <v>0.92807327296932818</v>
      </c>
      <c r="F22">
        <f t="shared" si="2"/>
        <v>16.384963687788044</v>
      </c>
      <c r="G22">
        <v>-0.95699999999999996</v>
      </c>
      <c r="I22" t="s">
        <v>66</v>
      </c>
      <c r="J22" t="s">
        <v>5</v>
      </c>
      <c r="K22">
        <v>-4.5209999999999999</v>
      </c>
      <c r="L22">
        <v>-9.4260000000000002</v>
      </c>
      <c r="M22">
        <f t="shared" si="3"/>
        <v>1.464303588741078</v>
      </c>
      <c r="N22">
        <f t="shared" si="4"/>
        <v>22.256361509462444</v>
      </c>
      <c r="O22">
        <f t="shared" si="0"/>
        <v>9.4853056117594505</v>
      </c>
      <c r="P22">
        <v>-0.55300000000000005</v>
      </c>
    </row>
    <row r="23" spans="1:16">
      <c r="A23" t="s">
        <v>86</v>
      </c>
      <c r="B23" t="s">
        <v>5</v>
      </c>
      <c r="C23">
        <v>4.9180000000000001</v>
      </c>
      <c r="D23">
        <v>-8.8469999999999995</v>
      </c>
      <c r="E23">
        <f t="shared" si="1"/>
        <v>0.82900965012477357</v>
      </c>
      <c r="F23">
        <f t="shared" si="2"/>
        <v>17.213973337912819</v>
      </c>
      <c r="G23">
        <v>-0.98699999999999999</v>
      </c>
      <c r="I23" t="s">
        <v>100</v>
      </c>
      <c r="J23" t="s">
        <v>5</v>
      </c>
      <c r="K23">
        <v>-6.0359999999999996</v>
      </c>
      <c r="L23">
        <v>-9.0960000000000001</v>
      </c>
      <c r="M23">
        <f t="shared" si="3"/>
        <v>1.5505241049400036</v>
      </c>
      <c r="N23">
        <f t="shared" si="4"/>
        <v>23.806885614402447</v>
      </c>
      <c r="O23">
        <f t="shared" si="0"/>
        <v>7.9347815068194478</v>
      </c>
      <c r="P23">
        <v>-0.52</v>
      </c>
    </row>
    <row r="24" spans="1:16">
      <c r="A24" t="s">
        <v>87</v>
      </c>
      <c r="B24" t="s">
        <v>5</v>
      </c>
      <c r="C24">
        <v>6.0940000000000003</v>
      </c>
      <c r="D24">
        <v>-8.5869999999999997</v>
      </c>
      <c r="E24">
        <f t="shared" si="1"/>
        <v>1.2043986051137723</v>
      </c>
      <c r="F24">
        <f t="shared" si="2"/>
        <v>18.418371943026592</v>
      </c>
      <c r="G24">
        <v>-1.0309999999999999</v>
      </c>
      <c r="I24" t="s">
        <v>101</v>
      </c>
      <c r="J24" t="s">
        <v>5</v>
      </c>
      <c r="K24">
        <v>-7.0940000000000003</v>
      </c>
      <c r="L24">
        <v>-8.7810000000000006</v>
      </c>
      <c r="M24">
        <f t="shared" si="3"/>
        <v>1.1038971872416385</v>
      </c>
      <c r="N24">
        <f t="shared" si="4"/>
        <v>24.910782801644086</v>
      </c>
      <c r="O24">
        <f t="shared" si="0"/>
        <v>6.8308843195778088</v>
      </c>
      <c r="P24">
        <v>-0.495</v>
      </c>
    </row>
    <row r="25" spans="1:16">
      <c r="A25" t="s">
        <v>88</v>
      </c>
      <c r="B25" t="s">
        <v>5</v>
      </c>
      <c r="C25">
        <v>7.4029999999999996</v>
      </c>
      <c r="D25">
        <v>-8.5820000000000007</v>
      </c>
      <c r="E25">
        <f t="shared" si="1"/>
        <v>1.3090095492394231</v>
      </c>
      <c r="F25">
        <f t="shared" si="2"/>
        <v>19.727381492266016</v>
      </c>
      <c r="G25">
        <v>-1.014</v>
      </c>
      <c r="I25" t="s">
        <v>102</v>
      </c>
      <c r="J25" t="s">
        <v>5</v>
      </c>
      <c r="K25">
        <v>-8.2309999999999999</v>
      </c>
      <c r="L25">
        <v>-8.7140000000000004</v>
      </c>
      <c r="M25">
        <f t="shared" si="3"/>
        <v>1.1389723438257835</v>
      </c>
      <c r="N25">
        <f t="shared" si="4"/>
        <v>26.04975514546987</v>
      </c>
      <c r="O25">
        <f t="shared" si="0"/>
        <v>5.6919119757520242</v>
      </c>
      <c r="P25">
        <v>-0.47299999999999998</v>
      </c>
    </row>
    <row r="26" spans="1:16">
      <c r="A26" t="s">
        <v>89</v>
      </c>
      <c r="B26" t="s">
        <v>5</v>
      </c>
      <c r="C26">
        <v>8.6470000000000002</v>
      </c>
      <c r="D26">
        <v>-8.4009999999999998</v>
      </c>
      <c r="E26">
        <f t="shared" si="1"/>
        <v>1.2570986437030316</v>
      </c>
      <c r="F26">
        <f t="shared" si="2"/>
        <v>20.984480135969047</v>
      </c>
      <c r="G26">
        <v>-0.94899999999999995</v>
      </c>
      <c r="I26" t="s">
        <v>103</v>
      </c>
      <c r="J26" t="s">
        <v>5</v>
      </c>
      <c r="K26">
        <v>-10.036</v>
      </c>
      <c r="L26">
        <v>-8.7780000000000005</v>
      </c>
      <c r="M26">
        <f t="shared" si="3"/>
        <v>1.806134269648854</v>
      </c>
      <c r="N26">
        <f t="shared" si="4"/>
        <v>27.855889415118725</v>
      </c>
      <c r="O26">
        <f t="shared" si="0"/>
        <v>3.8857777061031697</v>
      </c>
      <c r="P26">
        <v>-0.44800000000000001</v>
      </c>
    </row>
    <row r="27" spans="1:16">
      <c r="A27" t="s">
        <v>90</v>
      </c>
      <c r="B27" t="s">
        <v>5</v>
      </c>
      <c r="C27">
        <v>10.377000000000001</v>
      </c>
      <c r="D27">
        <v>-8.2149999999999999</v>
      </c>
      <c r="E27">
        <f t="shared" si="1"/>
        <v>1.7399701146858821</v>
      </c>
      <c r="F27">
        <f t="shared" si="2"/>
        <v>22.724450250654929</v>
      </c>
      <c r="G27">
        <v>-0.95199999999999996</v>
      </c>
      <c r="I27" t="s">
        <v>104</v>
      </c>
      <c r="J27" t="s">
        <v>5</v>
      </c>
      <c r="K27">
        <v>-10.708</v>
      </c>
      <c r="L27">
        <v>-8.9139999999999997</v>
      </c>
      <c r="M27">
        <f t="shared" si="3"/>
        <v>0.6856238035541069</v>
      </c>
      <c r="N27">
        <f t="shared" si="4"/>
        <v>28.541513218672833</v>
      </c>
      <c r="O27">
        <f t="shared" si="0"/>
        <v>3.2001539025490615</v>
      </c>
      <c r="P27">
        <v>-0.435</v>
      </c>
    </row>
    <row r="28" spans="1:16">
      <c r="A28" t="s">
        <v>91</v>
      </c>
      <c r="B28" t="s">
        <v>5</v>
      </c>
      <c r="C28">
        <v>11.805999999999999</v>
      </c>
      <c r="D28">
        <v>-8.3089999999999993</v>
      </c>
      <c r="E28">
        <f t="shared" si="1"/>
        <v>1.4320883352642726</v>
      </c>
      <c r="F28">
        <f t="shared" si="2"/>
        <v>24.156538585919201</v>
      </c>
      <c r="G28">
        <v>-1.0129999999999999</v>
      </c>
      <c r="I28" t="s">
        <v>105</v>
      </c>
      <c r="J28" t="s">
        <v>5</v>
      </c>
      <c r="K28">
        <v>-13.881</v>
      </c>
      <c r="L28">
        <v>-8.4979999999999993</v>
      </c>
      <c r="M28">
        <f t="shared" si="3"/>
        <v>3.2001539025490633</v>
      </c>
      <c r="N28">
        <f t="shared" si="4"/>
        <v>31.741667121221894</v>
      </c>
      <c r="O28">
        <f t="shared" si="0"/>
        <v>0</v>
      </c>
      <c r="P28">
        <v>-0.38700000000000001</v>
      </c>
    </row>
    <row r="29" spans="1:16">
      <c r="A29" t="s">
        <v>92</v>
      </c>
      <c r="B29" t="s">
        <v>5</v>
      </c>
      <c r="C29">
        <v>13.129</v>
      </c>
      <c r="D29">
        <v>-8.4149999999999991</v>
      </c>
      <c r="E29">
        <f t="shared" si="1"/>
        <v>1.3272396166480267</v>
      </c>
      <c r="F29">
        <f t="shared" si="2"/>
        <v>25.483778202567226</v>
      </c>
      <c r="G29">
        <v>-0.95499999999999996</v>
      </c>
    </row>
    <row r="30" spans="1:16">
      <c r="A30" t="s">
        <v>93</v>
      </c>
      <c r="B30" t="s">
        <v>5</v>
      </c>
      <c r="C30">
        <v>14.641</v>
      </c>
      <c r="D30">
        <v>-7.8280000000000003</v>
      </c>
      <c r="E30">
        <f t="shared" si="1"/>
        <v>1.6219472864430582</v>
      </c>
      <c r="F30">
        <f t="shared" si="2"/>
        <v>27.105725489010283</v>
      </c>
      <c r="G30">
        <v>-0.97799999999999998</v>
      </c>
    </row>
    <row r="31" spans="1:16">
      <c r="A31" t="s">
        <v>94</v>
      </c>
      <c r="B31" t="s">
        <v>5</v>
      </c>
      <c r="C31">
        <v>15.416</v>
      </c>
      <c r="D31">
        <v>-7.5709999999999997</v>
      </c>
      <c r="E31">
        <f t="shared" si="1"/>
        <v>0.81650107164657215</v>
      </c>
      <c r="F31">
        <f t="shared" si="2"/>
        <v>27.922226560656856</v>
      </c>
      <c r="G31">
        <v>-1.0569999999999999</v>
      </c>
    </row>
    <row r="32" spans="1:16">
      <c r="A32" t="s">
        <v>95</v>
      </c>
      <c r="B32" t="s">
        <v>5</v>
      </c>
      <c r="C32">
        <v>16.727</v>
      </c>
      <c r="D32">
        <v>-7.0970000000000004</v>
      </c>
      <c r="E32">
        <f t="shared" si="1"/>
        <v>1.3940577462931725</v>
      </c>
      <c r="F32">
        <f t="shared" si="2"/>
        <v>29.316284306950028</v>
      </c>
      <c r="G32">
        <v>-1.0269999999999999</v>
      </c>
    </row>
    <row r="33" spans="1:7">
      <c r="A33" t="s">
        <v>96</v>
      </c>
      <c r="B33" t="s">
        <v>5</v>
      </c>
      <c r="C33">
        <v>18.047999999999998</v>
      </c>
      <c r="D33">
        <v>-6.6849999999999996</v>
      </c>
      <c r="E33">
        <f t="shared" si="1"/>
        <v>1.3837575654716383</v>
      </c>
      <c r="F33">
        <f t="shared" si="2"/>
        <v>30.700041872421664</v>
      </c>
      <c r="G33">
        <v>-1.0069999999999999</v>
      </c>
    </row>
    <row r="34" spans="1:7">
      <c r="A34" t="s">
        <v>97</v>
      </c>
      <c r="B34" t="s">
        <v>5</v>
      </c>
      <c r="C34">
        <v>19.131</v>
      </c>
      <c r="D34">
        <v>-6.0380000000000003</v>
      </c>
      <c r="E34">
        <f t="shared" si="1"/>
        <v>1.2615458770889005</v>
      </c>
      <c r="F34">
        <f t="shared" si="2"/>
        <v>31.961587749510564</v>
      </c>
      <c r="G34">
        <v>-0.98099999999999998</v>
      </c>
    </row>
    <row r="35" spans="1:7">
      <c r="A35" t="s">
        <v>98</v>
      </c>
      <c r="B35" t="s">
        <v>5</v>
      </c>
      <c r="C35">
        <v>20.279</v>
      </c>
      <c r="D35">
        <v>-5.0209999999999999</v>
      </c>
      <c r="E35">
        <f t="shared" si="1"/>
        <v>1.5336860826127359</v>
      </c>
      <c r="F35">
        <f t="shared" si="2"/>
        <v>33.495273832123303</v>
      </c>
      <c r="G35">
        <v>-1.109</v>
      </c>
    </row>
    <row r="36" spans="1:7">
      <c r="A36" t="s">
        <v>99</v>
      </c>
      <c r="B36" t="s">
        <v>5</v>
      </c>
      <c r="C36">
        <v>21.06</v>
      </c>
      <c r="D36">
        <v>-4.2699999999999996</v>
      </c>
      <c r="E36">
        <f t="shared" si="1"/>
        <v>1.0834952699481426</v>
      </c>
      <c r="F36">
        <f t="shared" si="2"/>
        <v>34.578769102071448</v>
      </c>
      <c r="G36">
        <v>-1.2529999999999999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49"/>
  <sheetViews>
    <sheetView topLeftCell="A7" workbookViewId="0">
      <selection activeCell="E7" sqref="E7:F8"/>
    </sheetView>
  </sheetViews>
  <sheetFormatPr defaultRowHeight="15"/>
  <cols>
    <col min="9" max="9" width="13.5703125" bestFit="1" customWidth="1"/>
  </cols>
  <sheetData>
    <row r="1" spans="1:16">
      <c r="A1" t="s">
        <v>0</v>
      </c>
      <c r="B1" t="s">
        <v>130</v>
      </c>
    </row>
    <row r="2" spans="1:16">
      <c r="A2" t="s">
        <v>3</v>
      </c>
      <c r="B2" s="1">
        <v>40367</v>
      </c>
    </row>
    <row r="3" spans="1:16">
      <c r="A3" t="s">
        <v>144</v>
      </c>
      <c r="B3">
        <f>N35/SQRT((K35-K7)^2+(L35-L7)^2)</f>
        <v>1.1134613716300399</v>
      </c>
    </row>
    <row r="4" spans="1:16">
      <c r="B4" s="1"/>
    </row>
    <row r="5" spans="1:16">
      <c r="A5" t="s">
        <v>142</v>
      </c>
      <c r="B5" s="1"/>
      <c r="I5" t="s">
        <v>143</v>
      </c>
    </row>
    <row r="6" spans="1:16">
      <c r="A6" t="s">
        <v>134</v>
      </c>
      <c r="B6" t="s">
        <v>135</v>
      </c>
      <c r="C6" t="s">
        <v>136</v>
      </c>
      <c r="D6" t="s">
        <v>137</v>
      </c>
      <c r="E6" t="s">
        <v>140</v>
      </c>
      <c r="F6" t="s">
        <v>141</v>
      </c>
      <c r="G6" t="s">
        <v>139</v>
      </c>
      <c r="I6" t="s">
        <v>134</v>
      </c>
      <c r="J6" t="s">
        <v>135</v>
      </c>
      <c r="K6" t="s">
        <v>136</v>
      </c>
      <c r="L6" t="s">
        <v>137</v>
      </c>
      <c r="M6" t="s">
        <v>140</v>
      </c>
      <c r="N6" t="s">
        <v>141</v>
      </c>
      <c r="O6" t="s">
        <v>138</v>
      </c>
      <c r="P6" t="s">
        <v>139</v>
      </c>
    </row>
    <row r="7" spans="1:16">
      <c r="A7" t="s">
        <v>17</v>
      </c>
      <c r="B7" t="s">
        <v>5</v>
      </c>
      <c r="C7">
        <v>-3.6059999999999999</v>
      </c>
      <c r="D7">
        <v>11.71</v>
      </c>
      <c r="E7">
        <v>0</v>
      </c>
      <c r="F7">
        <f>0</f>
        <v>0</v>
      </c>
      <c r="G7">
        <v>-2.6970000000000001</v>
      </c>
      <c r="I7" t="s">
        <v>4</v>
      </c>
      <c r="J7" t="s">
        <v>5</v>
      </c>
      <c r="K7">
        <v>-46.015999999999998</v>
      </c>
      <c r="L7">
        <v>-3.75</v>
      </c>
      <c r="M7">
        <v>0</v>
      </c>
      <c r="N7">
        <f>0</f>
        <v>0</v>
      </c>
      <c r="O7">
        <f>N$35-N7</f>
        <v>47.443302850487072</v>
      </c>
      <c r="P7">
        <v>-6.8159999999999998</v>
      </c>
    </row>
    <row r="8" spans="1:16">
      <c r="A8" t="s">
        <v>18</v>
      </c>
      <c r="B8" t="s">
        <v>5</v>
      </c>
      <c r="C8">
        <v>-3.75</v>
      </c>
      <c r="D8">
        <v>11.459</v>
      </c>
      <c r="E8">
        <f>SQRT((C8-C7)^2+(D8-D7)^2)</f>
        <v>0.2893734611190194</v>
      </c>
      <c r="F8">
        <f>E8+F7</f>
        <v>0.2893734611190194</v>
      </c>
      <c r="G8">
        <v>-2.722</v>
      </c>
      <c r="I8" t="s">
        <v>6</v>
      </c>
      <c r="J8" t="s">
        <v>5</v>
      </c>
      <c r="K8">
        <v>-44.109000000000002</v>
      </c>
      <c r="L8">
        <v>-3.9809999999999999</v>
      </c>
      <c r="M8">
        <f>SQRT((K8-K7)^2+(L8-L7)^2)</f>
        <v>1.920939874124119</v>
      </c>
      <c r="N8">
        <f>M8+N7</f>
        <v>1.920939874124119</v>
      </c>
      <c r="O8">
        <f t="shared" ref="O8:O35" si="0">N$35-N8</f>
        <v>45.522362976362956</v>
      </c>
      <c r="P8">
        <v>-6.7290000000000001</v>
      </c>
    </row>
    <row r="9" spans="1:16">
      <c r="A9" t="s">
        <v>19</v>
      </c>
      <c r="B9" t="s">
        <v>5</v>
      </c>
      <c r="C9">
        <v>-4.5129999999999999</v>
      </c>
      <c r="D9">
        <v>11.013999999999999</v>
      </c>
      <c r="E9">
        <f t="shared" ref="E9:E49" si="1">SQRT((C9-C8)^2+(D9-D8)^2)</f>
        <v>0.88328591067671858</v>
      </c>
      <c r="F9">
        <f t="shared" ref="F9:F49" si="2">E9+F8</f>
        <v>1.1726593717957381</v>
      </c>
      <c r="G9">
        <v>-2.7839999999999998</v>
      </c>
      <c r="I9" t="s">
        <v>7</v>
      </c>
      <c r="J9" t="s">
        <v>5</v>
      </c>
      <c r="K9">
        <v>-42.786000000000001</v>
      </c>
      <c r="L9">
        <v>-4.4160000000000004</v>
      </c>
      <c r="M9">
        <f t="shared" ref="M9:M35" si="3">SQRT((K9-K8)^2+(L9-L8)^2)</f>
        <v>1.3926787138460908</v>
      </c>
      <c r="N9">
        <f t="shared" ref="N9:N35" si="4">M9+N8</f>
        <v>3.3136185879702098</v>
      </c>
      <c r="O9">
        <f t="shared" si="0"/>
        <v>44.129684262516861</v>
      </c>
      <c r="P9">
        <v>-6.7839999999999998</v>
      </c>
    </row>
    <row r="10" spans="1:16">
      <c r="A10" t="s">
        <v>20</v>
      </c>
      <c r="B10" t="s">
        <v>5</v>
      </c>
      <c r="C10">
        <v>-5.2549999999999999</v>
      </c>
      <c r="D10">
        <v>9.0069999999999997</v>
      </c>
      <c r="E10">
        <f t="shared" si="1"/>
        <v>2.139769380096836</v>
      </c>
      <c r="F10">
        <f t="shared" si="2"/>
        <v>3.3124287518925741</v>
      </c>
      <c r="G10">
        <v>-2.8849999999999998</v>
      </c>
      <c r="I10" t="s">
        <v>8</v>
      </c>
      <c r="J10" t="s">
        <v>5</v>
      </c>
      <c r="K10">
        <v>-41.314</v>
      </c>
      <c r="L10">
        <v>-5.3819999999999997</v>
      </c>
      <c r="M10">
        <f t="shared" si="3"/>
        <v>1.7606646472284273</v>
      </c>
      <c r="N10">
        <f t="shared" si="4"/>
        <v>5.0742832351986369</v>
      </c>
      <c r="O10">
        <f t="shared" si="0"/>
        <v>42.369019615288437</v>
      </c>
      <c r="P10">
        <v>-6.2649999999999997</v>
      </c>
    </row>
    <row r="11" spans="1:16">
      <c r="A11" t="s">
        <v>21</v>
      </c>
      <c r="B11" t="s">
        <v>5</v>
      </c>
      <c r="C11">
        <v>-6.6509999999999998</v>
      </c>
      <c r="D11">
        <v>7.6360000000000001</v>
      </c>
      <c r="E11">
        <f t="shared" si="1"/>
        <v>1.9566443212806968</v>
      </c>
      <c r="F11">
        <f t="shared" si="2"/>
        <v>5.2690730731732707</v>
      </c>
      <c r="G11">
        <v>-2.6779999999999999</v>
      </c>
      <c r="I11" t="s">
        <v>9</v>
      </c>
      <c r="J11" t="s">
        <v>5</v>
      </c>
      <c r="K11">
        <v>-39.892000000000003</v>
      </c>
      <c r="L11">
        <v>-4.6890000000000001</v>
      </c>
      <c r="M11">
        <f t="shared" si="3"/>
        <v>1.5818764174233053</v>
      </c>
      <c r="N11">
        <f t="shared" si="4"/>
        <v>6.656159652621942</v>
      </c>
      <c r="O11">
        <f t="shared" si="0"/>
        <v>40.787143197865127</v>
      </c>
      <c r="P11">
        <v>-6.0490000000000004</v>
      </c>
    </row>
    <row r="12" spans="1:16">
      <c r="A12" t="s">
        <v>22</v>
      </c>
      <c r="B12" t="s">
        <v>5</v>
      </c>
      <c r="C12">
        <v>-6.9320000000000004</v>
      </c>
      <c r="D12">
        <v>5.9649999999999999</v>
      </c>
      <c r="E12">
        <f t="shared" si="1"/>
        <v>1.6944621565558795</v>
      </c>
      <c r="F12">
        <f t="shared" si="2"/>
        <v>6.9635352297291497</v>
      </c>
      <c r="G12">
        <v>-2.863</v>
      </c>
      <c r="I12" t="s">
        <v>10</v>
      </c>
      <c r="J12" t="s">
        <v>5</v>
      </c>
      <c r="K12">
        <v>-39.067</v>
      </c>
      <c r="L12">
        <v>-4.4320000000000004</v>
      </c>
      <c r="M12">
        <f t="shared" si="3"/>
        <v>0.86410300311942234</v>
      </c>
      <c r="N12">
        <f t="shared" si="4"/>
        <v>7.5202626557413641</v>
      </c>
      <c r="O12">
        <f t="shared" si="0"/>
        <v>39.92304019474571</v>
      </c>
      <c r="P12">
        <v>-6.0279999999999996</v>
      </c>
    </row>
    <row r="13" spans="1:16">
      <c r="A13" t="s">
        <v>23</v>
      </c>
      <c r="B13" t="s">
        <v>5</v>
      </c>
      <c r="C13">
        <v>-7.8840000000000003</v>
      </c>
      <c r="D13">
        <v>5.2789999999999999</v>
      </c>
      <c r="E13">
        <f t="shared" si="1"/>
        <v>1.1734138229968145</v>
      </c>
      <c r="F13">
        <f t="shared" si="2"/>
        <v>8.1369490527259636</v>
      </c>
      <c r="G13">
        <v>-3.0459999999999998</v>
      </c>
      <c r="I13" t="s">
        <v>11</v>
      </c>
      <c r="J13" t="s">
        <v>5</v>
      </c>
      <c r="K13">
        <v>-36.710999999999999</v>
      </c>
      <c r="L13">
        <v>-4.2149999999999999</v>
      </c>
      <c r="M13">
        <f t="shared" si="3"/>
        <v>2.3659723159834325</v>
      </c>
      <c r="N13">
        <f t="shared" si="4"/>
        <v>9.8862349717247966</v>
      </c>
      <c r="O13">
        <f t="shared" si="0"/>
        <v>37.557067878762275</v>
      </c>
      <c r="P13">
        <v>-5.484</v>
      </c>
    </row>
    <row r="14" spans="1:16">
      <c r="A14" t="s">
        <v>24</v>
      </c>
      <c r="B14" t="s">
        <v>5</v>
      </c>
      <c r="C14">
        <v>-8.9359999999999999</v>
      </c>
      <c r="D14">
        <v>5.2119999999999997</v>
      </c>
      <c r="E14">
        <f t="shared" si="1"/>
        <v>1.0541313959843901</v>
      </c>
      <c r="F14">
        <f t="shared" si="2"/>
        <v>9.1910804487103537</v>
      </c>
      <c r="G14">
        <v>-3.2090000000000001</v>
      </c>
      <c r="I14" t="s">
        <v>12</v>
      </c>
      <c r="J14" t="s">
        <v>5</v>
      </c>
      <c r="K14">
        <v>-35.085000000000001</v>
      </c>
      <c r="L14">
        <v>-2.6469999999999998</v>
      </c>
      <c r="M14">
        <f t="shared" si="3"/>
        <v>2.2588713996153018</v>
      </c>
      <c r="N14">
        <f t="shared" si="4"/>
        <v>12.145106371340098</v>
      </c>
      <c r="O14">
        <f t="shared" si="0"/>
        <v>35.298196479146974</v>
      </c>
      <c r="P14">
        <v>-5.39</v>
      </c>
    </row>
    <row r="15" spans="1:16">
      <c r="A15" t="s">
        <v>25</v>
      </c>
      <c r="B15" t="s">
        <v>106</v>
      </c>
      <c r="C15">
        <v>-9.5749999999999993</v>
      </c>
      <c r="D15">
        <v>5.2430000000000003</v>
      </c>
      <c r="E15">
        <f t="shared" si="1"/>
        <v>0.63975151426159138</v>
      </c>
      <c r="F15">
        <f t="shared" si="2"/>
        <v>9.8308319629719456</v>
      </c>
      <c r="G15">
        <v>-3.3109999999999999</v>
      </c>
      <c r="I15" t="s">
        <v>13</v>
      </c>
      <c r="J15" t="s">
        <v>5</v>
      </c>
      <c r="K15">
        <v>-33.953000000000003</v>
      </c>
      <c r="L15">
        <v>-2.5030000000000001</v>
      </c>
      <c r="M15">
        <f t="shared" si="3"/>
        <v>1.1411222546248037</v>
      </c>
      <c r="N15">
        <f t="shared" si="4"/>
        <v>13.286228625964903</v>
      </c>
      <c r="O15">
        <f t="shared" si="0"/>
        <v>34.157074224522169</v>
      </c>
      <c r="P15">
        <v>-5.3650000000000002</v>
      </c>
    </row>
    <row r="16" spans="1:16">
      <c r="A16" t="s">
        <v>26</v>
      </c>
      <c r="B16" t="s">
        <v>5</v>
      </c>
      <c r="C16">
        <v>-10.874000000000001</v>
      </c>
      <c r="D16">
        <v>5.09</v>
      </c>
      <c r="E16">
        <f t="shared" si="1"/>
        <v>1.3079793576352814</v>
      </c>
      <c r="F16">
        <f t="shared" si="2"/>
        <v>11.138811320607227</v>
      </c>
      <c r="G16">
        <v>-3.4129999999999998</v>
      </c>
      <c r="I16" t="s">
        <v>14</v>
      </c>
      <c r="J16" t="s">
        <v>5</v>
      </c>
      <c r="K16">
        <v>-32.066000000000003</v>
      </c>
      <c r="L16">
        <v>-2.0289999999999999</v>
      </c>
      <c r="M16">
        <f t="shared" si="3"/>
        <v>1.9456220085103895</v>
      </c>
      <c r="N16">
        <f t="shared" si="4"/>
        <v>15.231850634475292</v>
      </c>
      <c r="O16">
        <f t="shared" si="0"/>
        <v>32.211452216011779</v>
      </c>
      <c r="P16">
        <v>-5.0389999999999997</v>
      </c>
    </row>
    <row r="17" spans="1:16">
      <c r="A17" t="s">
        <v>27</v>
      </c>
      <c r="B17" t="s">
        <v>5</v>
      </c>
      <c r="C17">
        <v>-11.541</v>
      </c>
      <c r="D17">
        <v>4.5359999999999996</v>
      </c>
      <c r="E17">
        <f t="shared" si="1"/>
        <v>0.86706689476648802</v>
      </c>
      <c r="F17">
        <f t="shared" si="2"/>
        <v>12.005878215373714</v>
      </c>
      <c r="G17">
        <v>-3.4049999999999998</v>
      </c>
      <c r="I17" t="s">
        <v>15</v>
      </c>
      <c r="J17" t="s">
        <v>5</v>
      </c>
      <c r="K17">
        <v>-29.815999999999999</v>
      </c>
      <c r="L17">
        <v>-2.88</v>
      </c>
      <c r="M17">
        <f t="shared" si="3"/>
        <v>2.4055562766229386</v>
      </c>
      <c r="N17">
        <f t="shared" si="4"/>
        <v>17.637406911098232</v>
      </c>
      <c r="O17">
        <f t="shared" si="0"/>
        <v>29.80589593938884</v>
      </c>
      <c r="P17">
        <v>-4.74</v>
      </c>
    </row>
    <row r="18" spans="1:16">
      <c r="A18" t="s">
        <v>28</v>
      </c>
      <c r="B18" t="s">
        <v>5</v>
      </c>
      <c r="C18">
        <v>-13.087</v>
      </c>
      <c r="D18">
        <v>4.0140000000000002</v>
      </c>
      <c r="E18">
        <f t="shared" si="1"/>
        <v>1.6317475294910049</v>
      </c>
      <c r="F18">
        <f t="shared" si="2"/>
        <v>13.637625744864719</v>
      </c>
      <c r="G18">
        <v>-3.3980000000000001</v>
      </c>
      <c r="I18" t="s">
        <v>16</v>
      </c>
      <c r="J18" t="s">
        <v>5</v>
      </c>
      <c r="K18">
        <v>-28.364999999999998</v>
      </c>
      <c r="L18">
        <v>-2.645</v>
      </c>
      <c r="M18">
        <f t="shared" si="3"/>
        <v>1.4699067997665707</v>
      </c>
      <c r="N18">
        <f t="shared" si="4"/>
        <v>19.107313710864801</v>
      </c>
      <c r="O18">
        <f t="shared" si="0"/>
        <v>28.335989139622271</v>
      </c>
      <c r="P18">
        <v>-4.7709999999999999</v>
      </c>
    </row>
    <row r="19" spans="1:16">
      <c r="A19" t="s">
        <v>29</v>
      </c>
      <c r="B19" t="s">
        <v>5</v>
      </c>
      <c r="C19">
        <v>-14.148</v>
      </c>
      <c r="D19">
        <v>2.806</v>
      </c>
      <c r="E19">
        <f t="shared" si="1"/>
        <v>1.607788854296484</v>
      </c>
      <c r="F19">
        <f t="shared" si="2"/>
        <v>15.245414599161203</v>
      </c>
      <c r="G19">
        <v>-3.5409999999999999</v>
      </c>
      <c r="I19" t="s">
        <v>33</v>
      </c>
      <c r="J19" t="s">
        <v>5</v>
      </c>
      <c r="K19">
        <v>-27.129000000000001</v>
      </c>
      <c r="L19">
        <v>-2.2530000000000001</v>
      </c>
      <c r="M19">
        <f t="shared" si="3"/>
        <v>1.2966726649389939</v>
      </c>
      <c r="N19">
        <f t="shared" si="4"/>
        <v>20.403986375803797</v>
      </c>
      <c r="O19">
        <f t="shared" si="0"/>
        <v>27.039316474683275</v>
      </c>
      <c r="P19">
        <v>-4.742</v>
      </c>
    </row>
    <row r="20" spans="1:16">
      <c r="A20" t="s">
        <v>30</v>
      </c>
      <c r="B20" t="s">
        <v>5</v>
      </c>
      <c r="C20">
        <v>-14.544</v>
      </c>
      <c r="D20">
        <v>2.6389999999999998</v>
      </c>
      <c r="E20">
        <f t="shared" si="1"/>
        <v>0.42977319599993752</v>
      </c>
      <c r="F20">
        <f t="shared" si="2"/>
        <v>15.67518779516114</v>
      </c>
      <c r="G20">
        <v>-3.6680000000000001</v>
      </c>
      <c r="I20" t="s">
        <v>32</v>
      </c>
      <c r="J20" t="s">
        <v>5</v>
      </c>
      <c r="K20">
        <v>-25.303999999999998</v>
      </c>
      <c r="L20">
        <v>-1.944</v>
      </c>
      <c r="M20">
        <f t="shared" si="3"/>
        <v>1.8509743380176857</v>
      </c>
      <c r="N20">
        <f t="shared" si="4"/>
        <v>22.254960713821482</v>
      </c>
      <c r="O20">
        <f t="shared" si="0"/>
        <v>25.18834213666559</v>
      </c>
      <c r="P20">
        <v>-4.3449999999999998</v>
      </c>
    </row>
    <row r="21" spans="1:16">
      <c r="A21" t="s">
        <v>85</v>
      </c>
      <c r="B21" t="s">
        <v>5</v>
      </c>
      <c r="C21">
        <v>-14.981999999999999</v>
      </c>
      <c r="D21">
        <v>2.548</v>
      </c>
      <c r="E21">
        <f t="shared" si="1"/>
        <v>0.44735332791877042</v>
      </c>
      <c r="F21">
        <f t="shared" si="2"/>
        <v>16.122541123079909</v>
      </c>
      <c r="G21">
        <v>-4.0030000000000001</v>
      </c>
      <c r="I21" t="s">
        <v>31</v>
      </c>
      <c r="J21" t="s">
        <v>5</v>
      </c>
      <c r="K21">
        <v>-24.213000000000001</v>
      </c>
      <c r="L21">
        <v>-1.5609999999999999</v>
      </c>
      <c r="M21">
        <f t="shared" si="3"/>
        <v>1.1562741889361687</v>
      </c>
      <c r="N21">
        <f t="shared" si="4"/>
        <v>23.411234902757652</v>
      </c>
      <c r="O21">
        <f t="shared" si="0"/>
        <v>24.03206794772942</v>
      </c>
      <c r="P21">
        <v>-4.3550000000000004</v>
      </c>
    </row>
    <row r="22" spans="1:16">
      <c r="A22" t="s">
        <v>86</v>
      </c>
      <c r="B22" t="s">
        <v>5</v>
      </c>
      <c r="C22">
        <v>-15.747</v>
      </c>
      <c r="D22">
        <v>2.9209999999999998</v>
      </c>
      <c r="E22">
        <f t="shared" si="1"/>
        <v>0.85108988949464126</v>
      </c>
      <c r="F22">
        <f t="shared" si="2"/>
        <v>16.97363101257455</v>
      </c>
      <c r="G22">
        <v>-4.1310000000000002</v>
      </c>
      <c r="I22" t="s">
        <v>66</v>
      </c>
      <c r="J22" t="s">
        <v>5</v>
      </c>
      <c r="K22">
        <v>-22.891999999999999</v>
      </c>
      <c r="L22">
        <v>-0.47399999999999998</v>
      </c>
      <c r="M22">
        <f t="shared" si="3"/>
        <v>1.7107337607003621</v>
      </c>
      <c r="N22">
        <f t="shared" si="4"/>
        <v>25.121968663458013</v>
      </c>
      <c r="O22">
        <f t="shared" si="0"/>
        <v>22.321334187029059</v>
      </c>
      <c r="P22">
        <v>-4.1479999999999997</v>
      </c>
    </row>
    <row r="23" spans="1:16">
      <c r="A23" t="s">
        <v>87</v>
      </c>
      <c r="B23" t="s">
        <v>5</v>
      </c>
      <c r="C23">
        <v>-15.993</v>
      </c>
      <c r="D23">
        <v>2.7330000000000001</v>
      </c>
      <c r="E23">
        <f t="shared" si="1"/>
        <v>0.30961266123981446</v>
      </c>
      <c r="F23">
        <f t="shared" si="2"/>
        <v>17.283243673814365</v>
      </c>
      <c r="G23">
        <v>-4.0970000000000004</v>
      </c>
      <c r="I23" t="s">
        <v>100</v>
      </c>
      <c r="J23" t="s">
        <v>5</v>
      </c>
      <c r="K23">
        <v>-22.716999999999999</v>
      </c>
      <c r="L23">
        <v>0.60199999999999998</v>
      </c>
      <c r="M23">
        <f t="shared" si="3"/>
        <v>1.0901380646505288</v>
      </c>
      <c r="N23">
        <f t="shared" si="4"/>
        <v>26.212106728108541</v>
      </c>
      <c r="O23">
        <f t="shared" si="0"/>
        <v>21.231196122378531</v>
      </c>
      <c r="P23">
        <v>-4.0940000000000003</v>
      </c>
    </row>
    <row r="24" spans="1:16">
      <c r="A24" t="s">
        <v>88</v>
      </c>
      <c r="B24" t="s">
        <v>5</v>
      </c>
      <c r="C24">
        <v>-16.760999999999999</v>
      </c>
      <c r="D24">
        <v>2.1720000000000002</v>
      </c>
      <c r="E24">
        <f t="shared" si="1"/>
        <v>0.95107570676576436</v>
      </c>
      <c r="F24">
        <f t="shared" si="2"/>
        <v>18.234319380580128</v>
      </c>
      <c r="G24">
        <v>-4.157</v>
      </c>
      <c r="I24" t="s">
        <v>101</v>
      </c>
      <c r="J24" t="s">
        <v>5</v>
      </c>
      <c r="K24">
        <v>-21.298999999999999</v>
      </c>
      <c r="L24">
        <v>1.8149999999999999</v>
      </c>
      <c r="M24">
        <f t="shared" si="3"/>
        <v>1.866036709178037</v>
      </c>
      <c r="N24">
        <f t="shared" si="4"/>
        <v>28.078143437286577</v>
      </c>
      <c r="O24">
        <f t="shared" si="0"/>
        <v>19.365159413200494</v>
      </c>
      <c r="P24">
        <v>-4.1040000000000001</v>
      </c>
    </row>
    <row r="25" spans="1:16">
      <c r="A25" t="s">
        <v>89</v>
      </c>
      <c r="B25" t="s">
        <v>5</v>
      </c>
      <c r="C25">
        <v>-19.366</v>
      </c>
      <c r="D25">
        <v>1.603</v>
      </c>
      <c r="E25">
        <f t="shared" si="1"/>
        <v>2.6664181967575908</v>
      </c>
      <c r="F25">
        <f t="shared" si="2"/>
        <v>20.900737577337718</v>
      </c>
      <c r="G25">
        <v>-4.0869999999999997</v>
      </c>
      <c r="I25" t="s">
        <v>103</v>
      </c>
      <c r="J25" t="s">
        <v>5</v>
      </c>
      <c r="K25">
        <v>-20.585999999999999</v>
      </c>
      <c r="L25">
        <v>3.3740000000000001</v>
      </c>
      <c r="M25">
        <f t="shared" si="3"/>
        <v>1.7143074403385181</v>
      </c>
      <c r="N25">
        <f t="shared" si="4"/>
        <v>29.792450877625097</v>
      </c>
      <c r="O25">
        <f t="shared" si="0"/>
        <v>17.650851972861975</v>
      </c>
      <c r="P25">
        <v>-3.9990000000000001</v>
      </c>
    </row>
    <row r="26" spans="1:16">
      <c r="A26" t="s">
        <v>90</v>
      </c>
      <c r="B26" t="s">
        <v>5</v>
      </c>
      <c r="C26">
        <v>-20.541</v>
      </c>
      <c r="D26">
        <v>0.87</v>
      </c>
      <c r="E26">
        <f t="shared" si="1"/>
        <v>1.3848877210806665</v>
      </c>
      <c r="F26">
        <f t="shared" si="2"/>
        <v>22.285625298418385</v>
      </c>
      <c r="G26">
        <v>-4.1680000000000001</v>
      </c>
      <c r="I26" t="s">
        <v>105</v>
      </c>
      <c r="J26" t="s">
        <v>5</v>
      </c>
      <c r="K26">
        <v>-19.664000000000001</v>
      </c>
      <c r="L26">
        <v>3.2250000000000001</v>
      </c>
      <c r="M26">
        <f t="shared" si="3"/>
        <v>0.93396199066128727</v>
      </c>
      <c r="N26">
        <f t="shared" si="4"/>
        <v>30.726412868286385</v>
      </c>
      <c r="O26">
        <f t="shared" si="0"/>
        <v>16.716889982200687</v>
      </c>
      <c r="P26">
        <v>-4.0179999999999998</v>
      </c>
    </row>
    <row r="27" spans="1:16">
      <c r="A27" t="s">
        <v>91</v>
      </c>
      <c r="B27" t="s">
        <v>5</v>
      </c>
      <c r="C27">
        <v>-21.192</v>
      </c>
      <c r="D27">
        <v>0.28199999999999997</v>
      </c>
      <c r="E27">
        <f t="shared" si="1"/>
        <v>0.87723714011662768</v>
      </c>
      <c r="F27">
        <f t="shared" si="2"/>
        <v>23.162862438535011</v>
      </c>
      <c r="G27">
        <v>-4.2679999999999998</v>
      </c>
      <c r="I27" t="s">
        <v>121</v>
      </c>
      <c r="J27" t="s">
        <v>5</v>
      </c>
      <c r="K27">
        <v>-17.605</v>
      </c>
      <c r="L27">
        <v>2.9380000000000002</v>
      </c>
      <c r="M27">
        <f t="shared" si="3"/>
        <v>2.0789059622791992</v>
      </c>
      <c r="N27">
        <f t="shared" si="4"/>
        <v>32.805318830565582</v>
      </c>
      <c r="O27">
        <f t="shared" si="0"/>
        <v>14.63798401992149</v>
      </c>
      <c r="P27">
        <v>-3.9590000000000001</v>
      </c>
    </row>
    <row r="28" spans="1:16">
      <c r="A28" t="s">
        <v>92</v>
      </c>
      <c r="B28" t="s">
        <v>5</v>
      </c>
      <c r="C28">
        <v>-22.228000000000002</v>
      </c>
      <c r="D28">
        <v>-8.5999999999999993E-2</v>
      </c>
      <c r="E28">
        <f t="shared" si="1"/>
        <v>1.0994180278674726</v>
      </c>
      <c r="F28">
        <f t="shared" si="2"/>
        <v>24.262280466402483</v>
      </c>
      <c r="G28">
        <v>-4.2220000000000004</v>
      </c>
      <c r="I28" t="s">
        <v>122</v>
      </c>
      <c r="J28" t="s">
        <v>5</v>
      </c>
      <c r="K28">
        <v>-15.428000000000001</v>
      </c>
      <c r="L28">
        <v>3.581</v>
      </c>
      <c r="M28">
        <f t="shared" si="3"/>
        <v>2.2699731275942447</v>
      </c>
      <c r="N28">
        <f t="shared" si="4"/>
        <v>35.075291958159823</v>
      </c>
      <c r="O28">
        <f t="shared" si="0"/>
        <v>12.368010892327248</v>
      </c>
      <c r="P28">
        <v>-3.7730000000000001</v>
      </c>
    </row>
    <row r="29" spans="1:16">
      <c r="A29" t="s">
        <v>93</v>
      </c>
      <c r="B29" t="s">
        <v>5</v>
      </c>
      <c r="C29">
        <v>-23.414999999999999</v>
      </c>
      <c r="D29">
        <v>-1.2390000000000001</v>
      </c>
      <c r="E29">
        <f t="shared" si="1"/>
        <v>1.6548045201775328</v>
      </c>
      <c r="F29">
        <f t="shared" si="2"/>
        <v>25.917084986580015</v>
      </c>
      <c r="G29">
        <v>-4.4119999999999999</v>
      </c>
      <c r="I29" t="s">
        <v>123</v>
      </c>
      <c r="J29" t="s">
        <v>5</v>
      </c>
      <c r="K29">
        <v>-14.436999999999999</v>
      </c>
      <c r="L29">
        <v>4.5869999999999997</v>
      </c>
      <c r="M29">
        <f t="shared" si="3"/>
        <v>1.4121320759758991</v>
      </c>
      <c r="N29">
        <f t="shared" si="4"/>
        <v>36.487424034135721</v>
      </c>
      <c r="O29">
        <f t="shared" si="0"/>
        <v>10.955878816351351</v>
      </c>
      <c r="P29">
        <v>-3.403</v>
      </c>
    </row>
    <row r="30" spans="1:16">
      <c r="A30" t="s">
        <v>94</v>
      </c>
      <c r="B30" t="s">
        <v>5</v>
      </c>
      <c r="C30">
        <v>-23.946000000000002</v>
      </c>
      <c r="D30">
        <v>-1.788</v>
      </c>
      <c r="E30">
        <f t="shared" si="1"/>
        <v>0.76378138233397808</v>
      </c>
      <c r="F30">
        <f t="shared" si="2"/>
        <v>26.680866368913993</v>
      </c>
      <c r="G30">
        <v>-4.5350000000000001</v>
      </c>
      <c r="I30" t="s">
        <v>124</v>
      </c>
      <c r="J30" t="s">
        <v>5</v>
      </c>
      <c r="K30">
        <v>-11.044</v>
      </c>
      <c r="L30">
        <v>5.6050000000000004</v>
      </c>
      <c r="M30">
        <f t="shared" si="3"/>
        <v>3.5424247345568252</v>
      </c>
      <c r="N30">
        <f t="shared" si="4"/>
        <v>40.029848768692545</v>
      </c>
      <c r="O30">
        <f t="shared" si="0"/>
        <v>7.4134540817945265</v>
      </c>
      <c r="P30">
        <v>-3.1720000000000002</v>
      </c>
    </row>
    <row r="31" spans="1:16">
      <c r="A31" t="s">
        <v>95</v>
      </c>
      <c r="B31" t="s">
        <v>5</v>
      </c>
      <c r="C31">
        <v>-24.58</v>
      </c>
      <c r="D31">
        <v>-2.0910000000000002</v>
      </c>
      <c r="E31">
        <f t="shared" si="1"/>
        <v>0.70268413956769793</v>
      </c>
      <c r="F31">
        <f t="shared" si="2"/>
        <v>27.38355050848169</v>
      </c>
      <c r="G31">
        <v>-4.5549999999999997</v>
      </c>
      <c r="I31" t="s">
        <v>125</v>
      </c>
      <c r="J31" t="s">
        <v>5</v>
      </c>
      <c r="K31">
        <v>-8.6419999999999995</v>
      </c>
      <c r="L31">
        <v>7.9249999999999998</v>
      </c>
      <c r="M31">
        <f t="shared" si="3"/>
        <v>3.3394616332576725</v>
      </c>
      <c r="N31">
        <f t="shared" si="4"/>
        <v>43.369310401950216</v>
      </c>
      <c r="O31">
        <f t="shared" si="0"/>
        <v>4.0739924485368562</v>
      </c>
      <c r="P31">
        <v>-2.532</v>
      </c>
    </row>
    <row r="32" spans="1:16">
      <c r="A32" t="s">
        <v>96</v>
      </c>
      <c r="B32" t="s">
        <v>5</v>
      </c>
      <c r="C32">
        <v>-25.614000000000001</v>
      </c>
      <c r="D32">
        <v>-2.6970000000000001</v>
      </c>
      <c r="E32">
        <f t="shared" si="1"/>
        <v>1.198495723813817</v>
      </c>
      <c r="F32">
        <f t="shared" si="2"/>
        <v>28.582046232295507</v>
      </c>
      <c r="G32">
        <v>-4.8040000000000003</v>
      </c>
      <c r="I32" t="s">
        <v>126</v>
      </c>
      <c r="J32" t="s">
        <v>5</v>
      </c>
      <c r="K32">
        <v>-7.6639999999999997</v>
      </c>
      <c r="L32">
        <v>8.8689999999999998</v>
      </c>
      <c r="M32">
        <f t="shared" si="3"/>
        <v>1.3592718639036121</v>
      </c>
      <c r="N32">
        <f t="shared" si="4"/>
        <v>44.728582265853831</v>
      </c>
      <c r="O32">
        <f t="shared" si="0"/>
        <v>2.7147205846332412</v>
      </c>
      <c r="P32">
        <v>-2.6309999999999998</v>
      </c>
    </row>
    <row r="33" spans="1:16">
      <c r="A33" t="s">
        <v>97</v>
      </c>
      <c r="B33" t="s">
        <v>5</v>
      </c>
      <c r="C33">
        <v>-26.867999999999999</v>
      </c>
      <c r="D33">
        <v>-2.7989999999999999</v>
      </c>
      <c r="E33">
        <f t="shared" si="1"/>
        <v>1.2581414864791616</v>
      </c>
      <c r="F33">
        <f t="shared" si="2"/>
        <v>29.840187718774668</v>
      </c>
      <c r="G33">
        <v>-5.0250000000000004</v>
      </c>
      <c r="I33" t="s">
        <v>127</v>
      </c>
      <c r="J33" t="s">
        <v>5</v>
      </c>
      <c r="K33">
        <v>-6.9349999999999996</v>
      </c>
      <c r="L33">
        <v>9.5259999999999998</v>
      </c>
      <c r="M33">
        <f t="shared" si="3"/>
        <v>0.98137148929444662</v>
      </c>
      <c r="N33">
        <f t="shared" si="4"/>
        <v>45.709953755148277</v>
      </c>
      <c r="O33">
        <f t="shared" si="0"/>
        <v>1.7333490953387951</v>
      </c>
      <c r="P33">
        <v>-2.59</v>
      </c>
    </row>
    <row r="34" spans="1:16">
      <c r="A34" t="s">
        <v>98</v>
      </c>
      <c r="B34" t="s">
        <v>5</v>
      </c>
      <c r="C34">
        <v>-28.654</v>
      </c>
      <c r="D34">
        <v>-3.2679999999999998</v>
      </c>
      <c r="E34">
        <f t="shared" si="1"/>
        <v>1.8465527341508567</v>
      </c>
      <c r="F34">
        <f t="shared" si="2"/>
        <v>31.686740452925527</v>
      </c>
      <c r="G34">
        <v>-5.1100000000000003</v>
      </c>
      <c r="I34" t="s">
        <v>128</v>
      </c>
      <c r="J34" t="s">
        <v>5</v>
      </c>
      <c r="K34">
        <v>-6.4</v>
      </c>
      <c r="L34">
        <v>9.9949999999999992</v>
      </c>
      <c r="M34">
        <f t="shared" si="3"/>
        <v>0.71146749750076332</v>
      </c>
      <c r="N34">
        <f t="shared" si="4"/>
        <v>46.42142125264904</v>
      </c>
      <c r="O34">
        <f t="shared" si="0"/>
        <v>1.021881597838032</v>
      </c>
      <c r="P34">
        <v>-2.5859999999999999</v>
      </c>
    </row>
    <row r="35" spans="1:16">
      <c r="A35" t="s">
        <v>99</v>
      </c>
      <c r="B35" t="s">
        <v>5</v>
      </c>
      <c r="C35">
        <v>-29.736999999999998</v>
      </c>
      <c r="D35">
        <v>-3.8370000000000002</v>
      </c>
      <c r="E35">
        <f t="shared" si="1"/>
        <v>1.2233764751702547</v>
      </c>
      <c r="F35">
        <f t="shared" si="2"/>
        <v>32.910116928095782</v>
      </c>
      <c r="G35">
        <v>-5.0129999999999999</v>
      </c>
      <c r="I35" t="s">
        <v>129</v>
      </c>
      <c r="J35" t="s">
        <v>5</v>
      </c>
      <c r="K35">
        <v>-6.0209999999999999</v>
      </c>
      <c r="L35">
        <v>10.944000000000001</v>
      </c>
      <c r="M35">
        <f t="shared" si="3"/>
        <v>1.0218815978380291</v>
      </c>
      <c r="N35">
        <f t="shared" si="4"/>
        <v>47.443302850487072</v>
      </c>
      <c r="O35">
        <f t="shared" si="0"/>
        <v>0</v>
      </c>
      <c r="P35">
        <v>-2.6179999999999999</v>
      </c>
    </row>
    <row r="36" spans="1:16">
      <c r="A36" t="s">
        <v>107</v>
      </c>
      <c r="B36" t="s">
        <v>5</v>
      </c>
      <c r="C36">
        <v>-31.318999999999999</v>
      </c>
      <c r="D36">
        <v>-3.9620000000000002</v>
      </c>
      <c r="E36">
        <f t="shared" si="1"/>
        <v>1.5869306853167855</v>
      </c>
      <c r="F36">
        <f t="shared" si="2"/>
        <v>34.497047613412569</v>
      </c>
      <c r="G36">
        <v>-4.8380000000000001</v>
      </c>
    </row>
    <row r="37" spans="1:16">
      <c r="A37" t="s">
        <v>108</v>
      </c>
      <c r="B37" t="s">
        <v>5</v>
      </c>
      <c r="C37">
        <v>-32.566000000000003</v>
      </c>
      <c r="D37">
        <v>-4</v>
      </c>
      <c r="E37">
        <f t="shared" si="1"/>
        <v>1.2475788552231912</v>
      </c>
      <c r="F37">
        <f t="shared" si="2"/>
        <v>35.744626468635758</v>
      </c>
      <c r="G37">
        <v>-5.0350000000000001</v>
      </c>
    </row>
    <row r="38" spans="1:16">
      <c r="A38" t="s">
        <v>109</v>
      </c>
      <c r="B38" t="s">
        <v>5</v>
      </c>
      <c r="C38">
        <v>-33.250999999999998</v>
      </c>
      <c r="D38">
        <v>-4.0599999999999996</v>
      </c>
      <c r="E38">
        <f t="shared" si="1"/>
        <v>0.68762271632050764</v>
      </c>
      <c r="F38">
        <f t="shared" si="2"/>
        <v>36.432249184956262</v>
      </c>
      <c r="G38">
        <v>-5.548</v>
      </c>
    </row>
    <row r="39" spans="1:16">
      <c r="A39" t="s">
        <v>110</v>
      </c>
      <c r="B39" t="s">
        <v>5</v>
      </c>
      <c r="C39">
        <v>-33.762</v>
      </c>
      <c r="D39">
        <v>-4.0759999999999996</v>
      </c>
      <c r="E39">
        <f t="shared" si="1"/>
        <v>0.51125042787268438</v>
      </c>
      <c r="F39">
        <f t="shared" si="2"/>
        <v>36.943499612828944</v>
      </c>
      <c r="G39">
        <v>-5.5670000000000002</v>
      </c>
    </row>
    <row r="40" spans="1:16">
      <c r="A40" t="s">
        <v>111</v>
      </c>
      <c r="B40" t="s">
        <v>5</v>
      </c>
      <c r="C40">
        <v>-35.18</v>
      </c>
      <c r="D40">
        <v>-4.1459999999999999</v>
      </c>
      <c r="E40">
        <f t="shared" si="1"/>
        <v>1.4197267342696616</v>
      </c>
      <c r="F40">
        <f t="shared" si="2"/>
        <v>38.363226347098603</v>
      </c>
      <c r="G40">
        <v>-5.4710000000000001</v>
      </c>
    </row>
    <row r="41" spans="1:16">
      <c r="A41" t="s">
        <v>112</v>
      </c>
      <c r="B41" t="s">
        <v>5</v>
      </c>
      <c r="C41">
        <v>-36.125999999999998</v>
      </c>
      <c r="D41">
        <v>-4.407</v>
      </c>
      <c r="E41">
        <f t="shared" si="1"/>
        <v>0.98134448589677026</v>
      </c>
      <c r="F41">
        <f t="shared" si="2"/>
        <v>39.344570832995373</v>
      </c>
      <c r="G41">
        <v>-5.5819999999999999</v>
      </c>
    </row>
    <row r="42" spans="1:16">
      <c r="A42" t="s">
        <v>113</v>
      </c>
      <c r="B42" t="s">
        <v>5</v>
      </c>
      <c r="C42">
        <v>-37.195</v>
      </c>
      <c r="D42">
        <v>-4.66</v>
      </c>
      <c r="E42">
        <f t="shared" si="1"/>
        <v>1.0985308370728633</v>
      </c>
      <c r="F42">
        <f t="shared" si="2"/>
        <v>40.443101670068238</v>
      </c>
      <c r="G42">
        <v>-5.859</v>
      </c>
    </row>
    <row r="43" spans="1:16">
      <c r="A43" t="s">
        <v>114</v>
      </c>
      <c r="B43" t="s">
        <v>5</v>
      </c>
      <c r="C43">
        <v>-38.26</v>
      </c>
      <c r="D43">
        <v>-4.9800000000000004</v>
      </c>
      <c r="E43">
        <f t="shared" si="1"/>
        <v>1.1120364202668882</v>
      </c>
      <c r="F43">
        <f t="shared" si="2"/>
        <v>41.555138090335127</v>
      </c>
      <c r="G43">
        <v>-5.8639999999999999</v>
      </c>
    </row>
    <row r="44" spans="1:16">
      <c r="A44" t="s">
        <v>115</v>
      </c>
      <c r="B44" t="s">
        <v>5</v>
      </c>
      <c r="C44">
        <v>-38.637</v>
      </c>
      <c r="D44">
        <v>-4.968</v>
      </c>
      <c r="E44">
        <f t="shared" si="1"/>
        <v>0.37719093308297036</v>
      </c>
      <c r="F44">
        <f t="shared" si="2"/>
        <v>41.932329023418099</v>
      </c>
      <c r="G44">
        <v>-6.0110000000000001</v>
      </c>
    </row>
    <row r="45" spans="1:16">
      <c r="A45" t="s">
        <v>116</v>
      </c>
      <c r="B45" t="s">
        <v>5</v>
      </c>
      <c r="C45">
        <v>-39.713999999999999</v>
      </c>
      <c r="D45">
        <v>-5.2249999999999996</v>
      </c>
      <c r="E45">
        <f t="shared" si="1"/>
        <v>1.1072389082758949</v>
      </c>
      <c r="F45">
        <f t="shared" si="2"/>
        <v>43.039567931693995</v>
      </c>
      <c r="G45">
        <v>-6.141</v>
      </c>
    </row>
    <row r="46" spans="1:16">
      <c r="A46" t="s">
        <v>117</v>
      </c>
      <c r="B46" t="s">
        <v>5</v>
      </c>
      <c r="C46">
        <v>-42.247999999999998</v>
      </c>
      <c r="D46">
        <v>-4.6459999999999999</v>
      </c>
      <c r="E46">
        <f t="shared" si="1"/>
        <v>2.5993070230351769</v>
      </c>
      <c r="F46">
        <f t="shared" si="2"/>
        <v>45.638874954729175</v>
      </c>
      <c r="G46">
        <v>-6.7140000000000004</v>
      </c>
    </row>
    <row r="47" spans="1:16">
      <c r="A47" t="s">
        <v>118</v>
      </c>
      <c r="B47" t="s">
        <v>5</v>
      </c>
      <c r="C47">
        <v>-43.665999999999997</v>
      </c>
      <c r="D47">
        <v>-4.4180000000000001</v>
      </c>
      <c r="E47">
        <f t="shared" si="1"/>
        <v>1.4362130761137075</v>
      </c>
      <c r="F47">
        <f t="shared" si="2"/>
        <v>47.075088030842885</v>
      </c>
      <c r="G47">
        <v>-6.9939999999999998</v>
      </c>
    </row>
    <row r="48" spans="1:16">
      <c r="A48" t="s">
        <v>119</v>
      </c>
      <c r="B48" t="s">
        <v>5</v>
      </c>
      <c r="C48">
        <v>-45.718000000000004</v>
      </c>
      <c r="D48">
        <v>-4.2619999999999996</v>
      </c>
      <c r="E48">
        <f t="shared" si="1"/>
        <v>2.0579212812933414</v>
      </c>
      <c r="F48">
        <f t="shared" si="2"/>
        <v>49.133009312136224</v>
      </c>
      <c r="G48">
        <v>-6.9779999999999998</v>
      </c>
    </row>
    <row r="49" spans="1:7">
      <c r="A49" t="s">
        <v>120</v>
      </c>
      <c r="B49" t="s">
        <v>5</v>
      </c>
      <c r="C49">
        <v>-46.667999999999999</v>
      </c>
      <c r="D49">
        <v>-4.2089999999999996</v>
      </c>
      <c r="E49">
        <f t="shared" si="1"/>
        <v>0.95147727245583313</v>
      </c>
      <c r="F49">
        <f t="shared" si="2"/>
        <v>50.084486584592057</v>
      </c>
      <c r="G49">
        <v>-6.9820000000000002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24"/>
  <sheetViews>
    <sheetView workbookViewId="0">
      <selection activeCell="C7" sqref="C7"/>
    </sheetView>
  </sheetViews>
  <sheetFormatPr defaultRowHeight="15"/>
  <sheetData>
    <row r="1" spans="1:16">
      <c r="A1" t="s">
        <v>0</v>
      </c>
      <c r="B1" t="s">
        <v>146</v>
      </c>
    </row>
    <row r="2" spans="1:16">
      <c r="A2" t="s">
        <v>3</v>
      </c>
      <c r="B2" s="1">
        <v>40368</v>
      </c>
    </row>
    <row r="3" spans="1:16">
      <c r="A3" t="s">
        <v>144</v>
      </c>
      <c r="B3">
        <f>O21/SQRT((L21-L7)^2+(M21-M7)^2)</f>
        <v>1.1054234894712647</v>
      </c>
    </row>
    <row r="4" spans="1:16">
      <c r="B4" s="1"/>
    </row>
    <row r="5" spans="1:16">
      <c r="A5" t="s">
        <v>142</v>
      </c>
      <c r="B5" s="1"/>
      <c r="J5" t="s">
        <v>143</v>
      </c>
    </row>
    <row r="6" spans="1:16">
      <c r="A6" t="s">
        <v>134</v>
      </c>
      <c r="B6" t="s">
        <v>135</v>
      </c>
      <c r="C6" t="s">
        <v>136</v>
      </c>
      <c r="D6" t="s">
        <v>137</v>
      </c>
      <c r="E6" t="s">
        <v>140</v>
      </c>
      <c r="F6" t="s">
        <v>141</v>
      </c>
      <c r="G6" t="s">
        <v>138</v>
      </c>
      <c r="H6" t="s">
        <v>139</v>
      </c>
      <c r="J6" t="s">
        <v>134</v>
      </c>
      <c r="K6" t="s">
        <v>135</v>
      </c>
      <c r="L6" t="s">
        <v>136</v>
      </c>
      <c r="M6" t="s">
        <v>137</v>
      </c>
      <c r="N6" t="s">
        <v>140</v>
      </c>
      <c r="O6" t="s">
        <v>141</v>
      </c>
      <c r="P6" t="s">
        <v>139</v>
      </c>
    </row>
    <row r="7" spans="1:16">
      <c r="A7" t="s">
        <v>17</v>
      </c>
      <c r="B7" t="s">
        <v>5</v>
      </c>
      <c r="C7">
        <v>-5.6130000000000004</v>
      </c>
      <c r="D7">
        <v>5.1159999999999997</v>
      </c>
      <c r="E7">
        <v>0</v>
      </c>
      <c r="F7">
        <f>0</f>
        <v>0</v>
      </c>
      <c r="G7">
        <f>F$24-F7</f>
        <v>14.53417624839226</v>
      </c>
      <c r="H7">
        <v>-1.84</v>
      </c>
      <c r="J7" t="s">
        <v>4</v>
      </c>
      <c r="K7" t="s">
        <v>5</v>
      </c>
      <c r="L7">
        <v>-14.185</v>
      </c>
      <c r="M7">
        <v>-6.3639999999999999</v>
      </c>
      <c r="N7">
        <v>0</v>
      </c>
      <c r="O7">
        <f>0</f>
        <v>0</v>
      </c>
      <c r="P7">
        <v>2.907</v>
      </c>
    </row>
    <row r="8" spans="1:16">
      <c r="A8" t="s">
        <v>18</v>
      </c>
      <c r="B8" t="s">
        <v>5</v>
      </c>
      <c r="C8">
        <v>-5.6840000000000002</v>
      </c>
      <c r="D8">
        <v>4.5010000000000003</v>
      </c>
      <c r="E8">
        <f>SQRT((C8-C7)^2+(D8-D7)^2)</f>
        <v>0.61908480840673119</v>
      </c>
      <c r="F8">
        <f>E8+F7</f>
        <v>0.61908480840673119</v>
      </c>
      <c r="G8">
        <f t="shared" ref="G8:G24" si="0">F$24-F8</f>
        <v>13.915091439985529</v>
      </c>
      <c r="H8">
        <v>-1.869</v>
      </c>
      <c r="J8" t="s">
        <v>6</v>
      </c>
      <c r="K8" t="s">
        <v>5</v>
      </c>
      <c r="L8">
        <v>-14.045999999999999</v>
      </c>
      <c r="M8">
        <v>-5.3250000000000002</v>
      </c>
      <c r="N8">
        <f t="shared" ref="N8:N21" si="1">SQRT((L8-L7)^2+(M8-M7)^2)</f>
        <v>1.0482566479636557</v>
      </c>
      <c r="O8">
        <f t="shared" ref="O8:O21" si="2">N8+O7</f>
        <v>1.0482566479636557</v>
      </c>
      <c r="P8">
        <v>2.371</v>
      </c>
    </row>
    <row r="9" spans="1:16">
      <c r="A9" t="s">
        <v>19</v>
      </c>
      <c r="B9" t="s">
        <v>5</v>
      </c>
      <c r="C9">
        <v>-5.8010000000000002</v>
      </c>
      <c r="D9">
        <v>3.762</v>
      </c>
      <c r="E9">
        <f t="shared" ref="E9:E24" si="3">SQRT((C9-C8)^2+(D9-D8)^2)</f>
        <v>0.7482045174950499</v>
      </c>
      <c r="F9">
        <f t="shared" ref="F9:F24" si="4">E9+F8</f>
        <v>1.3672893259017811</v>
      </c>
      <c r="G9">
        <f t="shared" si="0"/>
        <v>13.166886922490479</v>
      </c>
      <c r="H9">
        <v>-1.7949999999999999</v>
      </c>
      <c r="J9" t="s">
        <v>7</v>
      </c>
      <c r="K9" t="s">
        <v>5</v>
      </c>
      <c r="L9">
        <v>-13.765000000000001</v>
      </c>
      <c r="M9">
        <v>-4.7779999999999996</v>
      </c>
      <c r="N9">
        <f t="shared" si="1"/>
        <v>0.61495528292714097</v>
      </c>
      <c r="O9">
        <f t="shared" si="2"/>
        <v>1.6632119308907967</v>
      </c>
      <c r="P9">
        <v>2.0259999999999998</v>
      </c>
    </row>
    <row r="10" spans="1:16">
      <c r="A10" t="s">
        <v>20</v>
      </c>
      <c r="B10" t="s">
        <v>5</v>
      </c>
      <c r="C10">
        <v>-6.1710000000000003</v>
      </c>
      <c r="D10">
        <v>3.161</v>
      </c>
      <c r="E10">
        <f t="shared" si="3"/>
        <v>0.70576270799752527</v>
      </c>
      <c r="F10">
        <f t="shared" si="4"/>
        <v>2.0730520338993061</v>
      </c>
      <c r="G10">
        <f t="shared" si="0"/>
        <v>12.461124214492955</v>
      </c>
      <c r="H10">
        <v>-1.631</v>
      </c>
      <c r="J10" t="s">
        <v>8</v>
      </c>
      <c r="K10" t="s">
        <v>5</v>
      </c>
      <c r="L10">
        <v>-13.305</v>
      </c>
      <c r="M10">
        <v>-3.8570000000000002</v>
      </c>
      <c r="N10">
        <f t="shared" si="1"/>
        <v>1.0294857939767792</v>
      </c>
      <c r="O10">
        <f t="shared" si="2"/>
        <v>2.6926977248675756</v>
      </c>
      <c r="P10">
        <v>1.853</v>
      </c>
    </row>
    <row r="11" spans="1:16">
      <c r="A11" t="s">
        <v>21</v>
      </c>
      <c r="B11" t="s">
        <v>5</v>
      </c>
      <c r="C11">
        <v>-7.0640000000000001</v>
      </c>
      <c r="D11">
        <v>2.6859999999999999</v>
      </c>
      <c r="E11">
        <f t="shared" si="3"/>
        <v>1.0114712057196684</v>
      </c>
      <c r="F11">
        <f t="shared" si="4"/>
        <v>3.0845232396189743</v>
      </c>
      <c r="G11">
        <f t="shared" si="0"/>
        <v>11.449653008773286</v>
      </c>
      <c r="H11">
        <v>-1.3640000000000001</v>
      </c>
      <c r="J11" t="s">
        <v>9</v>
      </c>
      <c r="K11" t="s">
        <v>5</v>
      </c>
      <c r="L11">
        <v>-12.824999999999999</v>
      </c>
      <c r="M11">
        <v>-3.653</v>
      </c>
      <c r="N11">
        <f t="shared" si="1"/>
        <v>0.521551531490418</v>
      </c>
      <c r="O11">
        <f t="shared" si="2"/>
        <v>3.2142492563579936</v>
      </c>
      <c r="P11">
        <v>1.7310000000000001</v>
      </c>
    </row>
    <row r="12" spans="1:16">
      <c r="A12" t="s">
        <v>22</v>
      </c>
      <c r="B12" t="s">
        <v>5</v>
      </c>
      <c r="C12">
        <v>-7.6959999999999997</v>
      </c>
      <c r="D12">
        <v>2.29</v>
      </c>
      <c r="E12">
        <f t="shared" si="3"/>
        <v>0.74581499046345234</v>
      </c>
      <c r="F12">
        <f t="shared" si="4"/>
        <v>3.8303382300824267</v>
      </c>
      <c r="G12">
        <f t="shared" si="0"/>
        <v>10.703838018309833</v>
      </c>
      <c r="H12">
        <v>-1.05</v>
      </c>
      <c r="J12" t="s">
        <v>10</v>
      </c>
      <c r="K12" t="s">
        <v>5</v>
      </c>
      <c r="L12">
        <v>-11.682</v>
      </c>
      <c r="M12">
        <v>-3.34</v>
      </c>
      <c r="N12">
        <f t="shared" si="1"/>
        <v>1.1850814318012066</v>
      </c>
      <c r="O12">
        <f t="shared" si="2"/>
        <v>4.3993306881591998</v>
      </c>
      <c r="P12">
        <v>1.415</v>
      </c>
    </row>
    <row r="13" spans="1:16">
      <c r="A13" t="s">
        <v>23</v>
      </c>
      <c r="B13" t="s">
        <v>5</v>
      </c>
      <c r="C13">
        <v>-8.7159999999999993</v>
      </c>
      <c r="D13">
        <v>1.591</v>
      </c>
      <c r="E13">
        <f t="shared" si="3"/>
        <v>1.2365277999301103</v>
      </c>
      <c r="F13">
        <f t="shared" si="4"/>
        <v>5.0668660300125374</v>
      </c>
      <c r="G13">
        <f t="shared" si="0"/>
        <v>9.4673102183797226</v>
      </c>
      <c r="H13">
        <v>-0.873</v>
      </c>
      <c r="J13" t="s">
        <v>11</v>
      </c>
      <c r="K13" t="s">
        <v>5</v>
      </c>
      <c r="L13">
        <v>-11.175000000000001</v>
      </c>
      <c r="M13">
        <v>-3.0830000000000002</v>
      </c>
      <c r="N13">
        <f t="shared" si="1"/>
        <v>0.56841710037612303</v>
      </c>
      <c r="O13">
        <f t="shared" si="2"/>
        <v>4.9677477885353225</v>
      </c>
      <c r="P13">
        <v>1.2809999999999999</v>
      </c>
    </row>
    <row r="14" spans="1:16">
      <c r="A14" t="s">
        <v>24</v>
      </c>
      <c r="B14" t="s">
        <v>5</v>
      </c>
      <c r="C14">
        <v>-9.423</v>
      </c>
      <c r="D14">
        <v>1.069</v>
      </c>
      <c r="E14">
        <f t="shared" si="3"/>
        <v>0.8788247834466214</v>
      </c>
      <c r="F14">
        <f t="shared" si="4"/>
        <v>5.9456908134591586</v>
      </c>
      <c r="G14">
        <f t="shared" si="0"/>
        <v>8.5884854349331015</v>
      </c>
      <c r="H14">
        <v>-0.34699999999999998</v>
      </c>
      <c r="J14" t="s">
        <v>12</v>
      </c>
      <c r="K14" t="s">
        <v>5</v>
      </c>
      <c r="L14">
        <v>-11.074</v>
      </c>
      <c r="M14">
        <v>-0.95699999999999996</v>
      </c>
      <c r="N14">
        <f t="shared" si="1"/>
        <v>2.1283977541803605</v>
      </c>
      <c r="O14">
        <f t="shared" si="2"/>
        <v>7.096145542715683</v>
      </c>
      <c r="P14">
        <v>0.42499999999999999</v>
      </c>
    </row>
    <row r="15" spans="1:16">
      <c r="A15" t="s">
        <v>25</v>
      </c>
      <c r="B15" t="s">
        <v>5</v>
      </c>
      <c r="C15">
        <v>-9.3390000000000004</v>
      </c>
      <c r="D15">
        <v>0.45100000000000001</v>
      </c>
      <c r="E15">
        <f t="shared" si="3"/>
        <v>0.62368261159022209</v>
      </c>
      <c r="F15">
        <f t="shared" si="4"/>
        <v>6.5693734250493812</v>
      </c>
      <c r="G15">
        <f t="shared" si="0"/>
        <v>7.9648028233428789</v>
      </c>
      <c r="H15">
        <v>-0.02</v>
      </c>
      <c r="J15" t="s">
        <v>13</v>
      </c>
      <c r="K15" t="s">
        <v>5</v>
      </c>
      <c r="L15">
        <v>-10.919</v>
      </c>
      <c r="M15">
        <v>7.4999999999999997E-2</v>
      </c>
      <c r="N15">
        <f t="shared" si="1"/>
        <v>1.0435751051074378</v>
      </c>
      <c r="O15">
        <f t="shared" si="2"/>
        <v>8.1397206478231201</v>
      </c>
      <c r="P15">
        <v>7.4999999999999997E-2</v>
      </c>
    </row>
    <row r="16" spans="1:16">
      <c r="A16" t="s">
        <v>26</v>
      </c>
      <c r="B16" t="s">
        <v>5</v>
      </c>
      <c r="C16">
        <v>-9.6479999999999997</v>
      </c>
      <c r="D16">
        <v>-0.192</v>
      </c>
      <c r="E16">
        <f t="shared" si="3"/>
        <v>0.71339329966015208</v>
      </c>
      <c r="F16">
        <f t="shared" si="4"/>
        <v>7.2827667247095329</v>
      </c>
      <c r="G16">
        <f t="shared" si="0"/>
        <v>7.2514095236827272</v>
      </c>
      <c r="H16">
        <v>0.16400000000000001</v>
      </c>
      <c r="J16" t="s">
        <v>14</v>
      </c>
      <c r="K16" t="s">
        <v>5</v>
      </c>
      <c r="L16">
        <v>-10.484999999999999</v>
      </c>
      <c r="M16">
        <v>1.1040000000000001</v>
      </c>
      <c r="N16">
        <f t="shared" si="1"/>
        <v>1.1167797455183368</v>
      </c>
      <c r="O16">
        <f t="shared" si="2"/>
        <v>9.2565003933414562</v>
      </c>
      <c r="P16">
        <v>-0.10199999999999999</v>
      </c>
    </row>
    <row r="17" spans="1:16">
      <c r="A17" t="s">
        <v>27</v>
      </c>
      <c r="B17" t="s">
        <v>5</v>
      </c>
      <c r="C17">
        <v>-9.2270000000000003</v>
      </c>
      <c r="D17">
        <v>-1.3540000000000001</v>
      </c>
      <c r="E17">
        <f t="shared" si="3"/>
        <v>1.2359146410654742</v>
      </c>
      <c r="F17">
        <f t="shared" si="4"/>
        <v>8.5186813657750076</v>
      </c>
      <c r="G17">
        <f t="shared" si="0"/>
        <v>6.0154948826172525</v>
      </c>
      <c r="H17">
        <v>0.20599999999999999</v>
      </c>
      <c r="J17" t="s">
        <v>15</v>
      </c>
      <c r="K17" t="s">
        <v>5</v>
      </c>
      <c r="L17">
        <v>-9.2590000000000003</v>
      </c>
      <c r="M17">
        <v>1.587</v>
      </c>
      <c r="N17">
        <f t="shared" si="1"/>
        <v>1.3177120322741225</v>
      </c>
      <c r="O17">
        <f t="shared" si="2"/>
        <v>10.574212425615579</v>
      </c>
      <c r="P17">
        <v>-0.66200000000000003</v>
      </c>
    </row>
    <row r="18" spans="1:16">
      <c r="A18" t="s">
        <v>28</v>
      </c>
      <c r="B18" t="s">
        <v>5</v>
      </c>
      <c r="C18">
        <v>-9.5739999999999998</v>
      </c>
      <c r="D18">
        <v>-1.901</v>
      </c>
      <c r="E18">
        <f t="shared" si="3"/>
        <v>0.64777928339828805</v>
      </c>
      <c r="F18">
        <f t="shared" si="4"/>
        <v>9.1664606491732954</v>
      </c>
      <c r="G18">
        <f t="shared" si="0"/>
        <v>5.3677155992189647</v>
      </c>
      <c r="H18">
        <v>0.38500000000000001</v>
      </c>
      <c r="J18" t="s">
        <v>16</v>
      </c>
      <c r="K18" t="s">
        <v>5</v>
      </c>
      <c r="L18">
        <v>-9.1319999999999997</v>
      </c>
      <c r="M18">
        <v>2.673</v>
      </c>
      <c r="N18">
        <f t="shared" si="1"/>
        <v>1.093400658496235</v>
      </c>
      <c r="O18">
        <f t="shared" si="2"/>
        <v>11.667613084111814</v>
      </c>
      <c r="P18">
        <v>-0.76200000000000001</v>
      </c>
    </row>
    <row r="19" spans="1:16">
      <c r="A19" t="s">
        <v>30</v>
      </c>
      <c r="B19" t="s">
        <v>5</v>
      </c>
      <c r="C19">
        <v>-9.6329999999999991</v>
      </c>
      <c r="D19">
        <v>-2.407</v>
      </c>
      <c r="E19">
        <f t="shared" si="3"/>
        <v>0.50942811072809857</v>
      </c>
      <c r="F19">
        <f t="shared" si="4"/>
        <v>9.6758887599013939</v>
      </c>
      <c r="G19">
        <f t="shared" si="0"/>
        <v>4.8582874884908662</v>
      </c>
      <c r="H19">
        <v>0.40600000000000003</v>
      </c>
      <c r="J19" t="s">
        <v>33</v>
      </c>
      <c r="K19" t="s">
        <v>5</v>
      </c>
      <c r="L19">
        <v>-7.665</v>
      </c>
      <c r="M19">
        <v>3.5579999999999998</v>
      </c>
      <c r="N19">
        <f t="shared" si="1"/>
        <v>1.7132758096698846</v>
      </c>
      <c r="O19">
        <f t="shared" si="2"/>
        <v>13.380888893781698</v>
      </c>
      <c r="P19">
        <v>-1.25</v>
      </c>
    </row>
    <row r="20" spans="1:16">
      <c r="A20" t="s">
        <v>85</v>
      </c>
      <c r="B20" t="s">
        <v>5</v>
      </c>
      <c r="C20">
        <v>-10.217000000000001</v>
      </c>
      <c r="D20">
        <v>-2.8650000000000002</v>
      </c>
      <c r="E20">
        <f t="shared" si="3"/>
        <v>0.74217248669025848</v>
      </c>
      <c r="F20">
        <f t="shared" si="4"/>
        <v>10.418061246591652</v>
      </c>
      <c r="G20">
        <f t="shared" si="0"/>
        <v>4.1161150018006083</v>
      </c>
      <c r="H20">
        <v>0.61099999999999999</v>
      </c>
      <c r="J20" t="s">
        <v>32</v>
      </c>
      <c r="K20" t="s">
        <v>5</v>
      </c>
      <c r="L20">
        <v>-6.4880000000000004</v>
      </c>
      <c r="M20">
        <v>5.2889999999999997</v>
      </c>
      <c r="N20">
        <f t="shared" si="1"/>
        <v>2.0932486713240737</v>
      </c>
      <c r="O20">
        <f t="shared" si="2"/>
        <v>15.474137565105771</v>
      </c>
      <c r="P20">
        <v>-1.788</v>
      </c>
    </row>
    <row r="21" spans="1:16">
      <c r="A21" t="s">
        <v>86</v>
      </c>
      <c r="B21" t="s">
        <v>5</v>
      </c>
      <c r="C21">
        <v>-11.253</v>
      </c>
      <c r="D21">
        <v>-3.355</v>
      </c>
      <c r="E21">
        <f t="shared" si="3"/>
        <v>1.1460349034824371</v>
      </c>
      <c r="F21">
        <f t="shared" si="4"/>
        <v>11.564096150074089</v>
      </c>
      <c r="G21">
        <f t="shared" si="0"/>
        <v>2.9700800983181708</v>
      </c>
      <c r="H21">
        <v>1.266</v>
      </c>
      <c r="J21" t="s">
        <v>31</v>
      </c>
      <c r="K21" t="s">
        <v>5</v>
      </c>
      <c r="L21">
        <v>-5.6959999999999997</v>
      </c>
      <c r="M21">
        <v>5.8570000000000002</v>
      </c>
      <c r="N21">
        <f t="shared" si="1"/>
        <v>0.97462197799967643</v>
      </c>
      <c r="O21">
        <f t="shared" si="2"/>
        <v>16.448759543105446</v>
      </c>
      <c r="P21">
        <v>-1.804</v>
      </c>
    </row>
    <row r="22" spans="1:16">
      <c r="A22" t="s">
        <v>87</v>
      </c>
      <c r="B22" t="s">
        <v>5</v>
      </c>
      <c r="C22">
        <v>-12.558</v>
      </c>
      <c r="D22">
        <v>-3.4630000000000001</v>
      </c>
      <c r="E22">
        <f t="shared" si="3"/>
        <v>1.3094613396355004</v>
      </c>
      <c r="F22">
        <f t="shared" si="4"/>
        <v>12.87355748970959</v>
      </c>
      <c r="G22">
        <f t="shared" si="0"/>
        <v>1.6606187586826699</v>
      </c>
      <c r="H22">
        <v>1.4279999999999999</v>
      </c>
    </row>
    <row r="23" spans="1:16">
      <c r="A23" t="s">
        <v>88</v>
      </c>
      <c r="B23" t="s">
        <v>5</v>
      </c>
      <c r="C23">
        <v>-13.253</v>
      </c>
      <c r="D23">
        <v>-4.0330000000000004</v>
      </c>
      <c r="E23">
        <f t="shared" si="3"/>
        <v>0.89884648299918302</v>
      </c>
      <c r="F23">
        <f t="shared" si="4"/>
        <v>13.772403972708773</v>
      </c>
      <c r="G23">
        <f t="shared" si="0"/>
        <v>0.76177227568348727</v>
      </c>
      <c r="H23">
        <v>1.7709999999999999</v>
      </c>
    </row>
    <row r="24" spans="1:16">
      <c r="A24" t="s">
        <v>89</v>
      </c>
      <c r="B24" t="s">
        <v>5</v>
      </c>
      <c r="C24">
        <v>-13.696999999999999</v>
      </c>
      <c r="D24">
        <v>-4.6520000000000001</v>
      </c>
      <c r="E24">
        <f t="shared" si="3"/>
        <v>0.76177227568348727</v>
      </c>
      <c r="F24">
        <f t="shared" si="4"/>
        <v>14.53417624839226</v>
      </c>
      <c r="G24">
        <f t="shared" si="0"/>
        <v>0</v>
      </c>
      <c r="H24">
        <v>1.923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ARZO1</vt:lpstr>
      <vt:lpstr>BECH1</vt:lpstr>
      <vt:lpstr>BOLZ1</vt:lpstr>
      <vt:lpstr>BELG1</vt:lpstr>
      <vt:lpstr>ISLA1</vt:lpstr>
      <vt:lpstr>RESI1</vt:lpstr>
      <vt:lpstr>RESI2</vt:lpstr>
      <vt:lpstr>RESI3</vt:lpstr>
      <vt:lpstr>RESI4</vt:lpstr>
      <vt:lpstr>RESI5</vt:lpstr>
      <vt:lpstr>CORN1</vt:lpstr>
      <vt:lpstr>FELL1</vt:lpstr>
    </vt:vector>
  </TitlesOfParts>
  <Company>The University of North Carolina at Chapel Hill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2010-07-06T14:58:53Z</dcterms:created>
  <dcterms:modified xsi:type="dcterms:W3CDTF">2013-01-07T16:12:40Z</dcterms:modified>
</cp:coreProperties>
</file>