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abbott\Desktop\"/>
    </mc:Choice>
  </mc:AlternateContent>
  <bookViews>
    <workbookView xWindow="-75" yWindow="4245" windowWidth="19305" windowHeight="4470" tabRatio="929" firstSheet="1" activeTab="16"/>
  </bookViews>
  <sheets>
    <sheet name="COVER &amp; CERTIFICATION" sheetId="2" r:id="rId1"/>
    <sheet name="DW-ADM" sheetId="48" r:id="rId2"/>
    <sheet name="DW-CC" sheetId="47" r:id="rId3"/>
    <sheet name="DW-IS" sheetId="45" r:id="rId4"/>
    <sheet name="DW-RN" sheetId="42" r:id="rId5"/>
    <sheet name="DW-MD" sheetId="44" r:id="rId6"/>
    <sheet name="DW-PGSP" sheetId="41" r:id="rId7"/>
    <sheet name="DW-PSY" sheetId="40" r:id="rId8"/>
    <sheet name="DW-SW" sheetId="39" r:id="rId9"/>
    <sheet name="DW-MSW" sheetId="43" r:id="rId10"/>
    <sheet name="DW-SS" sheetId="38" r:id="rId11"/>
    <sheet name="DW-TCM" sheetId="46" r:id="rId12"/>
    <sheet name="DW-TP" sheetId="37" r:id="rId13"/>
    <sheet name="DW-UD" sheetId="49" r:id="rId14"/>
    <sheet name="DW-G&amp;A" sheetId="35" r:id="rId15"/>
    <sheet name="FINANCIALS" sheetId="6" r:id="rId16"/>
    <sheet name="Links" sheetId="50" r:id="rId17"/>
  </sheets>
  <definedNames>
    <definedName name="_xlnm._FilterDatabase" localSheetId="10" hidden="1">'DW-SS'!$A$29:$A$52</definedName>
    <definedName name="Cover">'COVER &amp; CERTIFICATION'!$A$2:$G$40</definedName>
    <definedName name="Enter1">Links!$D$10:$G$22</definedName>
    <definedName name="Enter2">Links!$I$10:$J$22</definedName>
    <definedName name="Enter3">Links!$O$10:$P$24</definedName>
    <definedName name="Enter4">Links!$U$10:$W$24</definedName>
    <definedName name="Import" localSheetId="1">'DW-ADM'!$A$7:$Q$57</definedName>
    <definedName name="Import" localSheetId="2">'DW-CC'!$A$7:$Q$57</definedName>
    <definedName name="Import" localSheetId="14">'DW-G&amp;A'!$A$7:$Q$56</definedName>
    <definedName name="Import" localSheetId="3">'DW-IS'!$A$7:$Q$57</definedName>
    <definedName name="Import" localSheetId="5">'DW-MD'!$A$7:$Q$57</definedName>
    <definedName name="Import" localSheetId="9">'DW-MSW'!$A$7:$Q$56</definedName>
    <definedName name="Import" localSheetId="6">'DW-PGSP'!$A$7:$Q$57</definedName>
    <definedName name="Import" localSheetId="7">'DW-PSY'!$A$7:$Q$57</definedName>
    <definedName name="Import" localSheetId="4">'DW-RN'!$A$7:$Q$57</definedName>
    <definedName name="Import" localSheetId="10">'DW-SS'!$A$7:$Q$56</definedName>
    <definedName name="Import" localSheetId="8">'DW-SW'!$A$7:$Q$56</definedName>
    <definedName name="Import" localSheetId="11">'DW-TCM'!$A$7:$Q$56</definedName>
    <definedName name="Import" localSheetId="12">'DW-TP'!$A$7:$Q$56</definedName>
    <definedName name="Import" localSheetId="13">'DW-UD'!$A$7:$Q$56</definedName>
    <definedName name="Import" localSheetId="15">FINANCIALS!$C$6:$L$63</definedName>
    <definedName name="Import">#REF!</definedName>
    <definedName name="MER" localSheetId="1">#REF!</definedName>
    <definedName name="MER" localSheetId="2">#REF!</definedName>
    <definedName name="MER" localSheetId="14">#REF!</definedName>
    <definedName name="MER" localSheetId="3">#REF!</definedName>
    <definedName name="MER" localSheetId="5">#REF!</definedName>
    <definedName name="MER" localSheetId="9">#REF!</definedName>
    <definedName name="MER" localSheetId="6">#REF!</definedName>
    <definedName name="MER" localSheetId="7">#REF!</definedName>
    <definedName name="MER" localSheetId="4">#REF!</definedName>
    <definedName name="MER" localSheetId="10">#REF!</definedName>
    <definedName name="MER" localSheetId="8">#REF!</definedName>
    <definedName name="MER" localSheetId="11">#REF!</definedName>
    <definedName name="MER" localSheetId="12">#REF!</definedName>
    <definedName name="MER" localSheetId="13">#REF!</definedName>
    <definedName name="MER">#REF!</definedName>
    <definedName name="_xlnm.Print_Area" localSheetId="1">'DW-ADM'!$A$1:$W$57</definedName>
    <definedName name="_xlnm.Print_Area" localSheetId="2">'DW-CC'!$A$1:$W$57</definedName>
    <definedName name="_xlnm.Print_Area" localSheetId="14">'DW-G&amp;A'!$A$1:$W$56</definedName>
    <definedName name="_xlnm.Print_Area" localSheetId="3">'DW-IS'!$A$1:$W$57</definedName>
    <definedName name="_xlnm.Print_Area" localSheetId="5">'DW-MD'!$A$1:$W$57</definedName>
    <definedName name="_xlnm.Print_Area" localSheetId="9">'DW-MSW'!$A$1:$W$56</definedName>
    <definedName name="_xlnm.Print_Area" localSheetId="6">'DW-PGSP'!$A$1:$W$57</definedName>
    <definedName name="_xlnm.Print_Area" localSheetId="7">'DW-PSY'!$A$1:$W$57</definedName>
    <definedName name="_xlnm.Print_Area" localSheetId="4">'DW-RN'!$A$1:$W$57</definedName>
    <definedName name="_xlnm.Print_Area" localSheetId="10">'DW-SS'!$A$1:$W$56</definedName>
    <definedName name="_xlnm.Print_Area" localSheetId="8">'DW-SW'!$A$1:$W$56</definedName>
    <definedName name="_xlnm.Print_Area" localSheetId="11">'DW-TCM'!$A$1:$W$56</definedName>
    <definedName name="_xlnm.Print_Area" localSheetId="12">'DW-TP'!$A$1:$W$56</definedName>
    <definedName name="_xlnm.Print_Area" localSheetId="13">'DW-UD'!$A$1:$W$56</definedName>
    <definedName name="_xlnm.Print_Area" localSheetId="15">FINANCIALS!$C$1:$M$85</definedName>
    <definedName name="_xlnm.Print_Area" localSheetId="16">Links!$A$1:$U$27</definedName>
    <definedName name="Revenue" localSheetId="1">'DW-ADM'!#REF!</definedName>
    <definedName name="Revenue" localSheetId="2">'DW-CC'!#REF!</definedName>
    <definedName name="Revenue" localSheetId="14">'DW-G&amp;A'!#REF!</definedName>
    <definedName name="Revenue" localSheetId="3">'DW-IS'!#REF!</definedName>
    <definedName name="Revenue" localSheetId="5">'DW-MD'!#REF!</definedName>
    <definedName name="Revenue" localSheetId="9">'DW-MSW'!#REF!</definedName>
    <definedName name="Revenue" localSheetId="6">'DW-PGSP'!#REF!</definedName>
    <definedName name="Revenue" localSheetId="7">'DW-PSY'!#REF!</definedName>
    <definedName name="Revenue" localSheetId="4">'DW-RN'!#REF!</definedName>
    <definedName name="Revenue" localSheetId="10">'DW-SS'!#REF!</definedName>
    <definedName name="Revenue" localSheetId="8">'DW-SW'!#REF!</definedName>
    <definedName name="Revenue" localSheetId="11">'DW-TCM'!#REF!</definedName>
    <definedName name="Revenue" localSheetId="12">'DW-TP'!#REF!</definedName>
    <definedName name="Revenue" localSheetId="13">'DW-UD'!#REF!</definedName>
    <definedName name="Revenue" localSheetId="15">FINANCIALS!#REF!</definedName>
    <definedName name="Revenue">#REF!</definedName>
    <definedName name="Worksheet" localSheetId="1">'DW-ADM'!$A$1:$Q$57</definedName>
    <definedName name="Worksheet" localSheetId="2">'DW-CC'!$A$1:$Q$57</definedName>
    <definedName name="Worksheet" localSheetId="14">'DW-G&amp;A'!$A$1:$Q$56</definedName>
    <definedName name="Worksheet" localSheetId="3">'DW-IS'!$A$1:$Q$57</definedName>
    <definedName name="Worksheet" localSheetId="5">'DW-MD'!$A$1:$Q$57</definedName>
    <definedName name="Worksheet" localSheetId="9">'DW-MSW'!$A$1:$Q$56</definedName>
    <definedName name="Worksheet" localSheetId="6">'DW-PGSP'!$A$1:$Q$57</definedName>
    <definedName name="Worksheet" localSheetId="7">'DW-PSY'!$A$1:$Q$57</definedName>
    <definedName name="Worksheet" localSheetId="4">'DW-RN'!$A$1:$Q$57</definedName>
    <definedName name="Worksheet" localSheetId="10">'DW-SS'!$A$1:$Q$56</definedName>
    <definedName name="Worksheet" localSheetId="8">'DW-SW'!$A$1:$Q$56</definedName>
    <definedName name="Worksheet" localSheetId="11">'DW-TCM'!$A$1:$Q$56</definedName>
    <definedName name="Worksheet" localSheetId="12">'DW-TP'!$A$1:$Q$56</definedName>
    <definedName name="Worksheet" localSheetId="13">'DW-UD'!$A$1:$Q$56</definedName>
    <definedName name="Worksheet" localSheetId="15">FINANCIALS!$C$1:$L$64</definedName>
    <definedName name="Worksheet">#REF!</definedName>
  </definedNames>
  <calcPr calcId="152511"/>
</workbook>
</file>

<file path=xl/calcChain.xml><?xml version="1.0" encoding="utf-8"?>
<calcChain xmlns="http://schemas.openxmlformats.org/spreadsheetml/2006/main">
  <c r="Q52" i="46" l="1"/>
  <c r="Q15" i="46" l="1"/>
  <c r="W15" i="46" s="1"/>
  <c r="Q16" i="46"/>
  <c r="W16" i="46" s="1"/>
  <c r="Q17" i="46"/>
  <c r="W17" i="46" s="1"/>
  <c r="Q18" i="46"/>
  <c r="W18" i="46" s="1"/>
  <c r="Q19" i="46"/>
  <c r="W19" i="46" s="1"/>
  <c r="Q20" i="46"/>
  <c r="W20" i="46"/>
  <c r="Q21" i="46"/>
  <c r="W21" i="46" s="1"/>
  <c r="Q22" i="46"/>
  <c r="W22" i="46" s="1"/>
  <c r="Q23" i="46"/>
  <c r="W23" i="46" s="1"/>
  <c r="Q24" i="46"/>
  <c r="W24" i="46" s="1"/>
  <c r="Q25" i="46"/>
  <c r="W25" i="46" s="1"/>
  <c r="Q26" i="46"/>
  <c r="W26" i="46" s="1"/>
  <c r="Q27" i="46"/>
  <c r="W27" i="46" s="1"/>
  <c r="B54" i="46"/>
  <c r="W11" i="37" l="1"/>
  <c r="W15" i="37"/>
  <c r="W23" i="37"/>
  <c r="W31" i="37"/>
  <c r="W39" i="37"/>
  <c r="W43" i="37"/>
  <c r="Q11" i="37"/>
  <c r="Q12" i="37"/>
  <c r="W12" i="37" s="1"/>
  <c r="Q13" i="37"/>
  <c r="W13" i="37" s="1"/>
  <c r="Q14" i="37"/>
  <c r="W14" i="37" s="1"/>
  <c r="Q15" i="37"/>
  <c r="Q16" i="37"/>
  <c r="W16" i="37" s="1"/>
  <c r="Q17" i="37"/>
  <c r="W17" i="37" s="1"/>
  <c r="Q18" i="37"/>
  <c r="W18" i="37" s="1"/>
  <c r="Q19" i="37"/>
  <c r="W19" i="37" s="1"/>
  <c r="Q20" i="37"/>
  <c r="W20" i="37" s="1"/>
  <c r="Q21" i="37"/>
  <c r="W21" i="37" s="1"/>
  <c r="Q22" i="37"/>
  <c r="W22" i="37" s="1"/>
  <c r="Q23" i="37"/>
  <c r="Q24" i="37"/>
  <c r="W24" i="37" s="1"/>
  <c r="Q25" i="37"/>
  <c r="W25" i="37" s="1"/>
  <c r="Q26" i="37"/>
  <c r="W26" i="37" s="1"/>
  <c r="Q27" i="37"/>
  <c r="W27" i="37" s="1"/>
  <c r="Q28" i="37"/>
  <c r="W28" i="37" s="1"/>
  <c r="Q29" i="37"/>
  <c r="W29" i="37" s="1"/>
  <c r="Q30" i="37"/>
  <c r="W30" i="37" s="1"/>
  <c r="Q31" i="37"/>
  <c r="Q32" i="37"/>
  <c r="W32" i="37" s="1"/>
  <c r="Q33" i="37"/>
  <c r="W33" i="37" s="1"/>
  <c r="Q34" i="37"/>
  <c r="W34" i="37" s="1"/>
  <c r="Q35" i="37"/>
  <c r="W35" i="37" s="1"/>
  <c r="Q36" i="37"/>
  <c r="W36" i="37" s="1"/>
  <c r="Q37" i="37"/>
  <c r="W37" i="37" s="1"/>
  <c r="Q38" i="37"/>
  <c r="W38" i="37" s="1"/>
  <c r="Q39" i="37"/>
  <c r="Q40" i="37"/>
  <c r="W40" i="37" s="1"/>
  <c r="Q41" i="37"/>
  <c r="W41" i="37" s="1"/>
  <c r="Q42" i="37"/>
  <c r="W42" i="37" s="1"/>
  <c r="Q43" i="37"/>
  <c r="Q44" i="37"/>
  <c r="W44" i="37" s="1"/>
  <c r="Q45" i="37"/>
  <c r="W45" i="37" s="1"/>
  <c r="W11" i="49"/>
  <c r="W34" i="49"/>
  <c r="W38" i="49"/>
  <c r="W42" i="49"/>
  <c r="Q11" i="49"/>
  <c r="Q12" i="49"/>
  <c r="W12" i="49"/>
  <c r="Q13" i="49"/>
  <c r="W13" i="49" s="1"/>
  <c r="Q14" i="49"/>
  <c r="W14" i="49"/>
  <c r="Q15" i="49"/>
  <c r="W15" i="49" s="1"/>
  <c r="Q16" i="49"/>
  <c r="W16" i="49" s="1"/>
  <c r="Q17" i="49"/>
  <c r="W17" i="49" s="1"/>
  <c r="Q18" i="49"/>
  <c r="W18" i="49"/>
  <c r="Q19" i="49"/>
  <c r="W19" i="49" s="1"/>
  <c r="Q20" i="49"/>
  <c r="W20" i="49"/>
  <c r="Q21" i="49"/>
  <c r="W21" i="49" s="1"/>
  <c r="Q22" i="49"/>
  <c r="W22" i="49"/>
  <c r="Q23" i="49"/>
  <c r="W23" i="49" s="1"/>
  <c r="Q24" i="49"/>
  <c r="W24" i="49" s="1"/>
  <c r="Q25" i="49"/>
  <c r="W25" i="49" s="1"/>
  <c r="Q26" i="49"/>
  <c r="W26" i="49" s="1"/>
  <c r="Q27" i="49"/>
  <c r="W27" i="49" s="1"/>
  <c r="Q28" i="49"/>
  <c r="W28" i="49" s="1"/>
  <c r="Q29" i="49"/>
  <c r="W29" i="49" s="1"/>
  <c r="Q30" i="49"/>
  <c r="W30" i="49" s="1"/>
  <c r="Q31" i="49"/>
  <c r="W31" i="49" s="1"/>
  <c r="Q32" i="49"/>
  <c r="W32" i="49" s="1"/>
  <c r="Q33" i="49"/>
  <c r="W33" i="49" s="1"/>
  <c r="Q34" i="49"/>
  <c r="Q35" i="49"/>
  <c r="W35" i="49" s="1"/>
  <c r="Q36" i="49"/>
  <c r="W36" i="49" s="1"/>
  <c r="Q37" i="49"/>
  <c r="W37" i="49" s="1"/>
  <c r="Q38" i="49"/>
  <c r="Q39" i="49"/>
  <c r="W39" i="49" s="1"/>
  <c r="Q40" i="49"/>
  <c r="W40" i="49" s="1"/>
  <c r="Q41" i="49"/>
  <c r="W41" i="49" s="1"/>
  <c r="Q42" i="49"/>
  <c r="Q43" i="49"/>
  <c r="W43" i="49" s="1"/>
  <c r="Q44" i="49"/>
  <c r="W44" i="49" s="1"/>
  <c r="Q30" i="38"/>
  <c r="W30" i="38" s="1"/>
  <c r="Q31" i="38"/>
  <c r="W31" i="38"/>
  <c r="Q32" i="38"/>
  <c r="W32" i="38" s="1"/>
  <c r="Q33" i="38"/>
  <c r="W33" i="38" s="1"/>
  <c r="Q34" i="38"/>
  <c r="W34" i="38" s="1"/>
  <c r="Q35" i="38"/>
  <c r="W35" i="38" s="1"/>
  <c r="Q36" i="38"/>
  <c r="W36" i="38" s="1"/>
  <c r="Q37" i="38"/>
  <c r="W37" i="38" s="1"/>
  <c r="Q38" i="38"/>
  <c r="W38" i="38" s="1"/>
  <c r="Q39" i="38"/>
  <c r="W39" i="38"/>
  <c r="Q40" i="38"/>
  <c r="W40" i="38" s="1"/>
  <c r="Q41" i="38"/>
  <c r="W41" i="38"/>
  <c r="Q42" i="38"/>
  <c r="W42" i="38" s="1"/>
  <c r="Q43" i="38"/>
  <c r="W43" i="38" s="1"/>
  <c r="Q44" i="38"/>
  <c r="W44" i="38" s="1"/>
  <c r="Q45" i="38"/>
  <c r="W45" i="38"/>
  <c r="Q46" i="38"/>
  <c r="W46" i="38" s="1"/>
  <c r="Q47" i="38"/>
  <c r="W47" i="38" s="1"/>
  <c r="Q48" i="38"/>
  <c r="W48" i="38" s="1"/>
  <c r="Q49" i="38"/>
  <c r="W49" i="38"/>
  <c r="Q50" i="38"/>
  <c r="W50" i="38" s="1"/>
  <c r="Q51" i="38"/>
  <c r="W51" i="38" s="1"/>
  <c r="Q52" i="38"/>
  <c r="W52" i="38" s="1"/>
  <c r="B54" i="38"/>
  <c r="Q43" i="46"/>
  <c r="W43" i="46" s="1"/>
  <c r="Q44" i="46"/>
  <c r="W44" i="46" s="1"/>
  <c r="Q45" i="46"/>
  <c r="W45" i="46"/>
  <c r="Q46" i="46"/>
  <c r="W46" i="46" s="1"/>
  <c r="Q47" i="46"/>
  <c r="W47" i="46" s="1"/>
  <c r="Q48" i="46"/>
  <c r="W48" i="46" s="1"/>
  <c r="Q49" i="46"/>
  <c r="W49" i="46" s="1"/>
  <c r="Q50" i="46"/>
  <c r="W50" i="46" s="1"/>
  <c r="Q51" i="46"/>
  <c r="W51" i="46"/>
  <c r="W52" i="46"/>
  <c r="Q48" i="45"/>
  <c r="W48" i="45" s="1"/>
  <c r="Q49" i="45"/>
  <c r="W49" i="45" s="1"/>
  <c r="Q50" i="45"/>
  <c r="W50" i="45" s="1"/>
  <c r="Q51" i="45"/>
  <c r="W51" i="45" s="1"/>
  <c r="Q52" i="45"/>
  <c r="W52" i="45" s="1"/>
  <c r="Q53" i="45"/>
  <c r="W53" i="45"/>
  <c r="Q41" i="35"/>
  <c r="W41" i="35" s="1"/>
  <c r="Q42" i="35"/>
  <c r="W42" i="35"/>
  <c r="Q43" i="35"/>
  <c r="W43" i="35" s="1"/>
  <c r="Q44" i="35"/>
  <c r="W44" i="35" s="1"/>
  <c r="Q45" i="35"/>
  <c r="W45" i="35" s="1"/>
  <c r="Q46" i="35"/>
  <c r="W46" i="35"/>
  <c r="Q47" i="35"/>
  <c r="W47" i="35" s="1"/>
  <c r="Q48" i="35"/>
  <c r="W48" i="35"/>
  <c r="Q49" i="35"/>
  <c r="W49" i="35" s="1"/>
  <c r="Q50" i="35"/>
  <c r="W50" i="35"/>
  <c r="Q51" i="35"/>
  <c r="W51" i="35" s="1"/>
  <c r="Q52" i="35"/>
  <c r="W52" i="35" s="1"/>
  <c r="Q41" i="43"/>
  <c r="W41" i="43" s="1"/>
  <c r="Q42" i="43"/>
  <c r="W42" i="43"/>
  <c r="Q43" i="43"/>
  <c r="W43" i="43" s="1"/>
  <c r="Q44" i="43"/>
  <c r="W44" i="43"/>
  <c r="Q45" i="43"/>
  <c r="W45" i="43" s="1"/>
  <c r="Q46" i="43"/>
  <c r="W46" i="43"/>
  <c r="Q47" i="43"/>
  <c r="W47" i="43" s="1"/>
  <c r="Q48" i="43"/>
  <c r="W48" i="43" s="1"/>
  <c r="Q49" i="43"/>
  <c r="W49" i="43" s="1"/>
  <c r="Q50" i="43"/>
  <c r="W50" i="43"/>
  <c r="Q51" i="43"/>
  <c r="W51" i="43" s="1"/>
  <c r="Q52" i="43"/>
  <c r="W52" i="43" s="1"/>
  <c r="A9" i="43"/>
  <c r="A10" i="43" s="1"/>
  <c r="A11" i="43" s="1"/>
  <c r="A12" i="43" s="1"/>
  <c r="A13" i="43" s="1"/>
  <c r="A14" i="43" s="1"/>
  <c r="A15" i="43" s="1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26" i="43" s="1"/>
  <c r="A27" i="43" s="1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38" i="43" s="1"/>
  <c r="A39" i="43" s="1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50" i="43" s="1"/>
  <c r="A51" i="43" s="1"/>
  <c r="A52" i="43" s="1"/>
  <c r="Q41" i="39"/>
  <c r="W41" i="39"/>
  <c r="Q42" i="39"/>
  <c r="W42" i="39" s="1"/>
  <c r="Q43" i="39"/>
  <c r="W43" i="39" s="1"/>
  <c r="Q44" i="39"/>
  <c r="W44" i="39" s="1"/>
  <c r="Q45" i="39"/>
  <c r="W45" i="39" s="1"/>
  <c r="Q46" i="39"/>
  <c r="W46" i="39" s="1"/>
  <c r="Q47" i="39"/>
  <c r="W47" i="39"/>
  <c r="Q48" i="39"/>
  <c r="W48" i="39" s="1"/>
  <c r="Q49" i="39"/>
  <c r="W49" i="39"/>
  <c r="Q50" i="39"/>
  <c r="W50" i="39" s="1"/>
  <c r="Q51" i="39"/>
  <c r="W51" i="39" s="1"/>
  <c r="Q52" i="39"/>
  <c r="W52" i="39" s="1"/>
  <c r="A9" i="39"/>
  <c r="A10" i="39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38" i="39" s="1"/>
  <c r="A39" i="39" s="1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50" i="39" s="1"/>
  <c r="A51" i="39" s="1"/>
  <c r="A52" i="39" s="1"/>
  <c r="Q41" i="40"/>
  <c r="W41" i="40" s="1"/>
  <c r="Q42" i="40"/>
  <c r="W42" i="40"/>
  <c r="Q43" i="40"/>
  <c r="W43" i="40" s="1"/>
  <c r="Q44" i="40"/>
  <c r="W44" i="40"/>
  <c r="Q45" i="40"/>
  <c r="W45" i="40" s="1"/>
  <c r="Q46" i="40"/>
  <c r="W46" i="40" s="1"/>
  <c r="Q47" i="40"/>
  <c r="W47" i="40" s="1"/>
  <c r="Q48" i="40"/>
  <c r="W48" i="40"/>
  <c r="Q49" i="40"/>
  <c r="W49" i="40" s="1"/>
  <c r="Q50" i="40"/>
  <c r="W50" i="40"/>
  <c r="Q51" i="40"/>
  <c r="W51" i="40" s="1"/>
  <c r="Q52" i="40"/>
  <c r="W52" i="40"/>
  <c r="Q53" i="40"/>
  <c r="W53" i="40" s="1"/>
  <c r="Q41" i="41"/>
  <c r="W41" i="41" s="1"/>
  <c r="Q42" i="41"/>
  <c r="W42" i="41" s="1"/>
  <c r="Q43" i="41"/>
  <c r="W43" i="41"/>
  <c r="Q44" i="41"/>
  <c r="W44" i="41" s="1"/>
  <c r="Q45" i="41"/>
  <c r="W45" i="41" s="1"/>
  <c r="Q46" i="41"/>
  <c r="W46" i="41" s="1"/>
  <c r="Q47" i="41"/>
  <c r="W47" i="41" s="1"/>
  <c r="Q48" i="41"/>
  <c r="W48" i="41"/>
  <c r="Q49" i="41"/>
  <c r="W49" i="41" s="1"/>
  <c r="Q50" i="41"/>
  <c r="W50" i="41" s="1"/>
  <c r="Q51" i="41"/>
  <c r="W51" i="41" s="1"/>
  <c r="Q52" i="41"/>
  <c r="W52" i="41" s="1"/>
  <c r="Q53" i="41"/>
  <c r="W53" i="41" s="1"/>
  <c r="Q41" i="44"/>
  <c r="W41" i="44" s="1"/>
  <c r="Q42" i="44"/>
  <c r="W42" i="44" s="1"/>
  <c r="Q43" i="44"/>
  <c r="W43" i="44"/>
  <c r="Q44" i="44"/>
  <c r="W44" i="44" s="1"/>
  <c r="Q45" i="44"/>
  <c r="W45" i="44" s="1"/>
  <c r="Q46" i="44"/>
  <c r="W46" i="44" s="1"/>
  <c r="Q47" i="44"/>
  <c r="W47" i="44" s="1"/>
  <c r="Q48" i="44"/>
  <c r="W48" i="44" s="1"/>
  <c r="Q49" i="44"/>
  <c r="W49" i="44" s="1"/>
  <c r="Q50" i="44"/>
  <c r="W50" i="44" s="1"/>
  <c r="Q51" i="44"/>
  <c r="W51" i="44"/>
  <c r="Q52" i="44"/>
  <c r="W52" i="44" s="1"/>
  <c r="Q53" i="44"/>
  <c r="W53" i="44" s="1"/>
  <c r="Q41" i="42"/>
  <c r="W41" i="42" s="1"/>
  <c r="Q42" i="42"/>
  <c r="W42" i="42"/>
  <c r="Q43" i="42"/>
  <c r="W43" i="42" s="1"/>
  <c r="Q44" i="42"/>
  <c r="W44" i="42" s="1"/>
  <c r="Q45" i="42"/>
  <c r="W45" i="42" s="1"/>
  <c r="Q46" i="42"/>
  <c r="W46" i="42" s="1"/>
  <c r="Q47" i="42"/>
  <c r="W47" i="42" s="1"/>
  <c r="Q48" i="42"/>
  <c r="W48" i="42" s="1"/>
  <c r="Q49" i="42"/>
  <c r="W49" i="42" s="1"/>
  <c r="Q50" i="42"/>
  <c r="W50" i="42" s="1"/>
  <c r="Q51" i="42"/>
  <c r="W51" i="42" s="1"/>
  <c r="Q52" i="42"/>
  <c r="W52" i="42" s="1"/>
  <c r="Q53" i="42"/>
  <c r="W53" i="42" s="1"/>
  <c r="Q41" i="45"/>
  <c r="W41" i="45"/>
  <c r="Q42" i="45"/>
  <c r="W42" i="45" s="1"/>
  <c r="Q43" i="45"/>
  <c r="W43" i="45" s="1"/>
  <c r="Q44" i="45"/>
  <c r="W44" i="45" s="1"/>
  <c r="Q45" i="45"/>
  <c r="W45" i="45" s="1"/>
  <c r="Q46" i="45"/>
  <c r="W46" i="45" s="1"/>
  <c r="Q47" i="45"/>
  <c r="W47" i="45" s="1"/>
  <c r="Q41" i="47"/>
  <c r="W41" i="47" s="1"/>
  <c r="Q42" i="47"/>
  <c r="W42" i="47"/>
  <c r="Q43" i="47"/>
  <c r="W43" i="47" s="1"/>
  <c r="Q44" i="47"/>
  <c r="W44" i="47" s="1"/>
  <c r="Q45" i="47"/>
  <c r="W45" i="47" s="1"/>
  <c r="Q46" i="47"/>
  <c r="W46" i="47" s="1"/>
  <c r="Q47" i="47"/>
  <c r="W47" i="47" s="1"/>
  <c r="Q48" i="47"/>
  <c r="W48" i="47" s="1"/>
  <c r="Q49" i="47"/>
  <c r="W49" i="47" s="1"/>
  <c r="Q50" i="47"/>
  <c r="W50" i="47"/>
  <c r="Q51" i="47"/>
  <c r="W51" i="47" s="1"/>
  <c r="Q52" i="47"/>
  <c r="W52" i="47" s="1"/>
  <c r="Q53" i="47"/>
  <c r="W53" i="47" s="1"/>
  <c r="Q41" i="48"/>
  <c r="W41" i="48" s="1"/>
  <c r="Q42" i="48"/>
  <c r="W42" i="48" s="1"/>
  <c r="Q43" i="48"/>
  <c r="W43" i="48" s="1"/>
  <c r="Q44" i="48"/>
  <c r="W44" i="48" s="1"/>
  <c r="Q45" i="48"/>
  <c r="W45" i="48" s="1"/>
  <c r="Q46" i="48"/>
  <c r="W46" i="48" s="1"/>
  <c r="Q47" i="48"/>
  <c r="W47" i="48" s="1"/>
  <c r="Q48" i="48"/>
  <c r="W48" i="48" s="1"/>
  <c r="Q49" i="48"/>
  <c r="W49" i="48" s="1"/>
  <c r="Q50" i="48"/>
  <c r="W50" i="48" s="1"/>
  <c r="Q51" i="48"/>
  <c r="W51" i="48" s="1"/>
  <c r="Q52" i="48"/>
  <c r="W52" i="48" s="1"/>
  <c r="Q53" i="48"/>
  <c r="W53" i="48"/>
  <c r="J53" i="39"/>
  <c r="J53" i="43"/>
  <c r="L53" i="43"/>
  <c r="N53" i="43"/>
  <c r="K53" i="43"/>
  <c r="E18" i="50"/>
  <c r="K53" i="39"/>
  <c r="E17" i="50" s="1"/>
  <c r="A9" i="46"/>
  <c r="A10" i="46" s="1"/>
  <c r="A11" i="46" s="1"/>
  <c r="A12" i="46" s="1"/>
  <c r="A13" i="46" s="1"/>
  <c r="A14" i="46" s="1"/>
  <c r="G53" i="46"/>
  <c r="H53" i="46"/>
  <c r="I53" i="46"/>
  <c r="J53" i="46"/>
  <c r="K53" i="46"/>
  <c r="E20" i="50" s="1"/>
  <c r="L53" i="46"/>
  <c r="M53" i="46"/>
  <c r="F20" i="50" s="1"/>
  <c r="N53" i="46"/>
  <c r="O53" i="46"/>
  <c r="U20" i="50" s="1"/>
  <c r="P53" i="46"/>
  <c r="A9" i="47"/>
  <c r="A10" i="47" s="1"/>
  <c r="A11" i="47"/>
  <c r="A12" i="47" s="1"/>
  <c r="A13" i="47" s="1"/>
  <c r="A14" i="47" s="1"/>
  <c r="A15" i="47" s="1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38" i="47" s="1"/>
  <c r="A39" i="47" s="1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50" i="47" s="1"/>
  <c r="A51" i="47" s="1"/>
  <c r="A52" i="47" s="1"/>
  <c r="A53" i="47" s="1"/>
  <c r="G54" i="48"/>
  <c r="H54" i="48"/>
  <c r="I54" i="48"/>
  <c r="J54" i="48"/>
  <c r="K54" i="48"/>
  <c r="E10" i="50" s="1"/>
  <c r="L54" i="48"/>
  <c r="G10" i="50" s="1"/>
  <c r="M54" i="48"/>
  <c r="N54" i="48"/>
  <c r="O54" i="48"/>
  <c r="P54" i="48"/>
  <c r="G54" i="47"/>
  <c r="H54" i="47"/>
  <c r="D11" i="50" s="1"/>
  <c r="I54" i="47"/>
  <c r="V11" i="50" s="1"/>
  <c r="W11" i="50" s="1"/>
  <c r="J54" i="47"/>
  <c r="K54" i="47"/>
  <c r="E11" i="50"/>
  <c r="L54" i="47"/>
  <c r="M54" i="47"/>
  <c r="N54" i="47"/>
  <c r="O54" i="47"/>
  <c r="U11" i="50" s="1"/>
  <c r="P54" i="47"/>
  <c r="G54" i="45"/>
  <c r="H54" i="45"/>
  <c r="I54" i="45"/>
  <c r="V12" i="50" s="1"/>
  <c r="J54" i="45"/>
  <c r="K54" i="45"/>
  <c r="E12" i="50"/>
  <c r="L54" i="45"/>
  <c r="G12" i="50" s="1"/>
  <c r="M54" i="45"/>
  <c r="N54" i="45"/>
  <c r="O54" i="45"/>
  <c r="P54" i="45"/>
  <c r="G54" i="42"/>
  <c r="H54" i="42"/>
  <c r="Q54" i="42" s="1"/>
  <c r="F11" i="6" s="1"/>
  <c r="L11" i="6" s="1"/>
  <c r="I54" i="42"/>
  <c r="J54" i="42"/>
  <c r="K54" i="42"/>
  <c r="E13" i="50"/>
  <c r="L54" i="42"/>
  <c r="M54" i="42"/>
  <c r="N54" i="42"/>
  <c r="O54" i="42"/>
  <c r="U13" i="50" s="1"/>
  <c r="P54" i="42"/>
  <c r="G54" i="44"/>
  <c r="H54" i="44"/>
  <c r="V14" i="50" s="1"/>
  <c r="W14" i="50" s="1"/>
  <c r="I54" i="44"/>
  <c r="J54" i="44"/>
  <c r="K54" i="44"/>
  <c r="E14" i="50" s="1"/>
  <c r="L54" i="44"/>
  <c r="M54" i="44"/>
  <c r="F14" i="50" s="1"/>
  <c r="N54" i="44"/>
  <c r="O54" i="44"/>
  <c r="P54" i="44"/>
  <c r="G54" i="41"/>
  <c r="H54" i="41"/>
  <c r="I54" i="41"/>
  <c r="J54" i="41"/>
  <c r="K54" i="41"/>
  <c r="E15" i="50" s="1"/>
  <c r="L54" i="41"/>
  <c r="G15" i="50" s="1"/>
  <c r="M54" i="41"/>
  <c r="N54" i="41"/>
  <c r="O54" i="41"/>
  <c r="P54" i="41"/>
  <c r="V15" i="50" s="1"/>
  <c r="G54" i="40"/>
  <c r="H54" i="40"/>
  <c r="V16" i="50" s="1"/>
  <c r="W16" i="50" s="1"/>
  <c r="I54" i="40"/>
  <c r="J54" i="40"/>
  <c r="K54" i="40"/>
  <c r="E16" i="50" s="1"/>
  <c r="L54" i="40"/>
  <c r="M54" i="40"/>
  <c r="N54" i="40"/>
  <c r="O54" i="40"/>
  <c r="P54" i="40"/>
  <c r="G53" i="39"/>
  <c r="H53" i="39"/>
  <c r="I53" i="39"/>
  <c r="L53" i="39"/>
  <c r="M53" i="39"/>
  <c r="N53" i="39"/>
  <c r="O53" i="39"/>
  <c r="P53" i="39"/>
  <c r="G53" i="43"/>
  <c r="H53" i="43"/>
  <c r="I53" i="43"/>
  <c r="M53" i="43"/>
  <c r="F18" i="50" s="1"/>
  <c r="O53" i="43"/>
  <c r="P53" i="43"/>
  <c r="G53" i="38"/>
  <c r="H53" i="38"/>
  <c r="I53" i="38"/>
  <c r="J53" i="38"/>
  <c r="G19" i="50" s="1"/>
  <c r="K53" i="38"/>
  <c r="E19" i="50"/>
  <c r="L53" i="38"/>
  <c r="M53" i="38"/>
  <c r="N53" i="38"/>
  <c r="O53" i="38"/>
  <c r="P53" i="38"/>
  <c r="G53" i="37"/>
  <c r="H53" i="37"/>
  <c r="I53" i="37"/>
  <c r="J53" i="37"/>
  <c r="K53" i="37"/>
  <c r="E21" i="50"/>
  <c r="L53" i="37"/>
  <c r="M53" i="37"/>
  <c r="F21" i="50" s="1"/>
  <c r="N53" i="37"/>
  <c r="O53" i="37"/>
  <c r="U21" i="50" s="1"/>
  <c r="P53" i="37"/>
  <c r="G53" i="49"/>
  <c r="D22" i="50" s="1"/>
  <c r="H53" i="49"/>
  <c r="I53" i="49"/>
  <c r="J53" i="49"/>
  <c r="K53" i="49"/>
  <c r="E22" i="50" s="1"/>
  <c r="L53" i="49"/>
  <c r="M53" i="49"/>
  <c r="N53" i="49"/>
  <c r="O53" i="49"/>
  <c r="P53" i="49"/>
  <c r="G53" i="35"/>
  <c r="H53" i="35"/>
  <c r="I53" i="35"/>
  <c r="J53" i="35"/>
  <c r="K53" i="35"/>
  <c r="L53" i="35"/>
  <c r="O11" i="50" s="1"/>
  <c r="M53" i="35"/>
  <c r="N53" i="35"/>
  <c r="O53" i="35"/>
  <c r="P53" i="35"/>
  <c r="H28" i="6"/>
  <c r="J28" i="6"/>
  <c r="L28" i="6" s="1"/>
  <c r="H29" i="6"/>
  <c r="J29" i="6"/>
  <c r="H30" i="6"/>
  <c r="J30" i="6"/>
  <c r="H31" i="6"/>
  <c r="J31" i="6"/>
  <c r="L31" i="6" s="1"/>
  <c r="H32" i="6"/>
  <c r="J32" i="6"/>
  <c r="H33" i="6"/>
  <c r="J33" i="6"/>
  <c r="L33" i="6" s="1"/>
  <c r="H34" i="6"/>
  <c r="J34" i="6"/>
  <c r="H35" i="6"/>
  <c r="J35" i="6"/>
  <c r="H36" i="6"/>
  <c r="J36" i="6"/>
  <c r="H37" i="6"/>
  <c r="J37" i="6"/>
  <c r="L37" i="6" s="1"/>
  <c r="H38" i="6"/>
  <c r="J38" i="6"/>
  <c r="L38" i="6" s="1"/>
  <c r="H39" i="6"/>
  <c r="J39" i="6"/>
  <c r="L39" i="6" s="1"/>
  <c r="H40" i="6"/>
  <c r="J40" i="6"/>
  <c r="H41" i="6"/>
  <c r="J41" i="6"/>
  <c r="H42" i="6"/>
  <c r="J42" i="6"/>
  <c r="L42" i="6" s="1"/>
  <c r="H43" i="6"/>
  <c r="J43" i="6"/>
  <c r="L43" i="6" s="1"/>
  <c r="H44" i="6"/>
  <c r="J44" i="6" s="1"/>
  <c r="H45" i="6"/>
  <c r="J45" i="6" s="1"/>
  <c r="H46" i="6"/>
  <c r="J46" i="6" s="1"/>
  <c r="L46" i="6" s="1"/>
  <c r="H47" i="6"/>
  <c r="J47" i="6" s="1"/>
  <c r="H48" i="6"/>
  <c r="J48" i="6" s="1"/>
  <c r="H49" i="6"/>
  <c r="J49" i="6"/>
  <c r="H50" i="6"/>
  <c r="J50" i="6" s="1"/>
  <c r="L50" i="6" s="1"/>
  <c r="H51" i="6"/>
  <c r="J51" i="6"/>
  <c r="H52" i="6"/>
  <c r="J52" i="6" s="1"/>
  <c r="L52" i="6" s="1"/>
  <c r="H53" i="6"/>
  <c r="J53" i="6" s="1"/>
  <c r="H54" i="6"/>
  <c r="J54" i="6" s="1"/>
  <c r="H55" i="6"/>
  <c r="J55" i="6"/>
  <c r="H56" i="6"/>
  <c r="J56" i="6" s="1"/>
  <c r="H59" i="6"/>
  <c r="H60" i="6"/>
  <c r="J60" i="6" s="1"/>
  <c r="H61" i="6"/>
  <c r="J61" i="6"/>
  <c r="L61" i="6" s="1"/>
  <c r="R54" i="48"/>
  <c r="K8" i="6" s="1"/>
  <c r="R54" i="47"/>
  <c r="R54" i="45"/>
  <c r="K10" i="6"/>
  <c r="R54" i="42"/>
  <c r="K11" i="6"/>
  <c r="R54" i="44"/>
  <c r="K12" i="6" s="1"/>
  <c r="R54" i="41"/>
  <c r="R54" i="40"/>
  <c r="K14" i="6"/>
  <c r="R53" i="39"/>
  <c r="K15" i="6" s="1"/>
  <c r="R53" i="43"/>
  <c r="R53" i="38"/>
  <c r="R53" i="46"/>
  <c r="K18" i="6" s="1"/>
  <c r="R53" i="37"/>
  <c r="R53" i="49"/>
  <c r="K20" i="6" s="1"/>
  <c r="R53" i="35"/>
  <c r="K57" i="6"/>
  <c r="K62" i="6"/>
  <c r="Q20" i="48"/>
  <c r="W20" i="48" s="1"/>
  <c r="Q9" i="48"/>
  <c r="W9" i="48" s="1"/>
  <c r="Q36" i="48"/>
  <c r="W36" i="48"/>
  <c r="Q35" i="48"/>
  <c r="W35" i="48" s="1"/>
  <c r="Q8" i="48"/>
  <c r="W8" i="48" s="1"/>
  <c r="Q10" i="48"/>
  <c r="W10" i="48" s="1"/>
  <c r="Q11" i="48"/>
  <c r="W11" i="48"/>
  <c r="Q12" i="48"/>
  <c r="W12" i="48" s="1"/>
  <c r="Q13" i="48"/>
  <c r="W13" i="48" s="1"/>
  <c r="Q14" i="48"/>
  <c r="W14" i="48" s="1"/>
  <c r="Q15" i="48"/>
  <c r="W15" i="48" s="1"/>
  <c r="Q16" i="48"/>
  <c r="W16" i="48" s="1"/>
  <c r="Q17" i="48"/>
  <c r="W17" i="48"/>
  <c r="Q18" i="48"/>
  <c r="W18" i="48" s="1"/>
  <c r="Q19" i="48"/>
  <c r="W19" i="48" s="1"/>
  <c r="Q21" i="48"/>
  <c r="W21" i="48" s="1"/>
  <c r="Q22" i="48"/>
  <c r="W22" i="48" s="1"/>
  <c r="Q23" i="48"/>
  <c r="W23" i="48" s="1"/>
  <c r="Q24" i="48"/>
  <c r="W24" i="48"/>
  <c r="Q25" i="48"/>
  <c r="W25" i="48" s="1"/>
  <c r="Q26" i="48"/>
  <c r="W26" i="48"/>
  <c r="Q27" i="48"/>
  <c r="W27" i="48" s="1"/>
  <c r="Q28" i="48"/>
  <c r="W28" i="48" s="1"/>
  <c r="Q29" i="48"/>
  <c r="W29" i="48" s="1"/>
  <c r="Q30" i="48"/>
  <c r="W30" i="48"/>
  <c r="Q31" i="48"/>
  <c r="W31" i="48" s="1"/>
  <c r="Q32" i="48"/>
  <c r="W32" i="48"/>
  <c r="Q33" i="48"/>
  <c r="W33" i="48" s="1"/>
  <c r="Q34" i="48"/>
  <c r="W34" i="48"/>
  <c r="Q37" i="48"/>
  <c r="W37" i="48" s="1"/>
  <c r="Q38" i="48"/>
  <c r="W38" i="48" s="1"/>
  <c r="Q39" i="48"/>
  <c r="W39" i="48" s="1"/>
  <c r="Q40" i="48"/>
  <c r="W40" i="48"/>
  <c r="A2" i="48"/>
  <c r="A4" i="48"/>
  <c r="A9" i="48"/>
  <c r="A10" i="48"/>
  <c r="A11" i="48" s="1"/>
  <c r="A12" i="48"/>
  <c r="A13" i="48" s="1"/>
  <c r="A14" i="48" s="1"/>
  <c r="A15" i="48" s="1"/>
  <c r="A16" i="48" s="1"/>
  <c r="A17" i="48" s="1"/>
  <c r="A18" i="48" s="1"/>
  <c r="A19" i="48" s="1"/>
  <c r="A20" i="48" s="1"/>
  <c r="A21" i="48" s="1"/>
  <c r="A22" i="48" s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A37" i="48" s="1"/>
  <c r="A38" i="48" s="1"/>
  <c r="A39" i="48" s="1"/>
  <c r="A40" i="48" s="1"/>
  <c r="A41" i="48" s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B55" i="48"/>
  <c r="R57" i="48"/>
  <c r="Q39" i="47"/>
  <c r="W39" i="47" s="1"/>
  <c r="Q8" i="47"/>
  <c r="W8" i="47" s="1"/>
  <c r="Q9" i="47"/>
  <c r="Q10" i="47"/>
  <c r="W10" i="47"/>
  <c r="Q11" i="47"/>
  <c r="W11" i="47" s="1"/>
  <c r="Q12" i="47"/>
  <c r="W12" i="47" s="1"/>
  <c r="Q13" i="47"/>
  <c r="W13" i="47" s="1"/>
  <c r="Q14" i="47"/>
  <c r="W14" i="47" s="1"/>
  <c r="Q15" i="47"/>
  <c r="W15" i="47" s="1"/>
  <c r="Q16" i="47"/>
  <c r="W16" i="47"/>
  <c r="Q17" i="47"/>
  <c r="W17" i="47" s="1"/>
  <c r="Q18" i="47"/>
  <c r="W18" i="47" s="1"/>
  <c r="Q19" i="47"/>
  <c r="W19" i="47" s="1"/>
  <c r="Q20" i="47"/>
  <c r="W20" i="47" s="1"/>
  <c r="Q21" i="47"/>
  <c r="W21" i="47" s="1"/>
  <c r="Q22" i="47"/>
  <c r="W22" i="47" s="1"/>
  <c r="Q23" i="47"/>
  <c r="W23" i="47" s="1"/>
  <c r="Q24" i="47"/>
  <c r="W24" i="47" s="1"/>
  <c r="Q25" i="47"/>
  <c r="W25" i="47" s="1"/>
  <c r="Q26" i="47"/>
  <c r="W26" i="47"/>
  <c r="Q27" i="47"/>
  <c r="W27" i="47" s="1"/>
  <c r="Q28" i="47"/>
  <c r="W28" i="47" s="1"/>
  <c r="Q29" i="47"/>
  <c r="W29" i="47" s="1"/>
  <c r="Q30" i="47"/>
  <c r="W30" i="47" s="1"/>
  <c r="Q31" i="47"/>
  <c r="W31" i="47" s="1"/>
  <c r="Q32" i="47"/>
  <c r="W32" i="47"/>
  <c r="Q33" i="47"/>
  <c r="W33" i="47" s="1"/>
  <c r="Q34" i="47"/>
  <c r="W34" i="47" s="1"/>
  <c r="Q35" i="47"/>
  <c r="W35" i="47"/>
  <c r="Q36" i="47"/>
  <c r="W36" i="47" s="1"/>
  <c r="Q37" i="47"/>
  <c r="W37" i="47"/>
  <c r="Q38" i="47"/>
  <c r="W38" i="47" s="1"/>
  <c r="Q40" i="47"/>
  <c r="W40" i="47" s="1"/>
  <c r="A2" i="47"/>
  <c r="A4" i="47"/>
  <c r="B55" i="47"/>
  <c r="Q38" i="35"/>
  <c r="W38" i="35" s="1"/>
  <c r="Q39" i="35"/>
  <c r="W39" i="35"/>
  <c r="Q33" i="35"/>
  <c r="W33" i="35" s="1"/>
  <c r="Q8" i="35"/>
  <c r="W8" i="35"/>
  <c r="Q9" i="35"/>
  <c r="W9" i="35" s="1"/>
  <c r="Q10" i="35"/>
  <c r="W10" i="35"/>
  <c r="Q11" i="35"/>
  <c r="W11" i="35" s="1"/>
  <c r="Q12" i="35"/>
  <c r="W12" i="35" s="1"/>
  <c r="Q13" i="35"/>
  <c r="W13" i="35" s="1"/>
  <c r="Q14" i="35"/>
  <c r="W14" i="35"/>
  <c r="Q15" i="35"/>
  <c r="W15" i="35" s="1"/>
  <c r="Q16" i="35"/>
  <c r="W16" i="35" s="1"/>
  <c r="Q17" i="35"/>
  <c r="W17" i="35" s="1"/>
  <c r="Q18" i="35"/>
  <c r="W18" i="35"/>
  <c r="Q19" i="35"/>
  <c r="W19" i="35" s="1"/>
  <c r="Q20" i="35"/>
  <c r="W20" i="35" s="1"/>
  <c r="Q21" i="35"/>
  <c r="W21" i="35" s="1"/>
  <c r="Q22" i="35"/>
  <c r="W22" i="35" s="1"/>
  <c r="Q23" i="35"/>
  <c r="W23" i="35" s="1"/>
  <c r="Q24" i="35"/>
  <c r="W24" i="35"/>
  <c r="Q25" i="35"/>
  <c r="W25" i="35" s="1"/>
  <c r="Q26" i="35"/>
  <c r="W26" i="35"/>
  <c r="Q27" i="35"/>
  <c r="W27" i="35" s="1"/>
  <c r="Q28" i="35"/>
  <c r="W28" i="35" s="1"/>
  <c r="Q29" i="35"/>
  <c r="W29" i="35" s="1"/>
  <c r="Q30" i="35"/>
  <c r="W30" i="35"/>
  <c r="Q31" i="35"/>
  <c r="W31" i="35" s="1"/>
  <c r="Q32" i="35"/>
  <c r="W32" i="35"/>
  <c r="Q34" i="35"/>
  <c r="W34" i="35" s="1"/>
  <c r="Q35" i="35"/>
  <c r="W35" i="35"/>
  <c r="Q36" i="35"/>
  <c r="W36" i="35" s="1"/>
  <c r="Q37" i="35"/>
  <c r="W37" i="35" s="1"/>
  <c r="Q40" i="35"/>
  <c r="W40" i="35" s="1"/>
  <c r="A4" i="35"/>
  <c r="A2" i="35"/>
  <c r="A9" i="35"/>
  <c r="A10" i="35" s="1"/>
  <c r="A11" i="35" s="1"/>
  <c r="A12" i="35" s="1"/>
  <c r="A13" i="35" s="1"/>
  <c r="A14" i="35" s="1"/>
  <c r="A15" i="35" s="1"/>
  <c r="A16" i="35" s="1"/>
  <c r="A17" i="35" s="1"/>
  <c r="A18" i="35" s="1"/>
  <c r="A19" i="35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B54" i="35"/>
  <c r="Q40" i="45"/>
  <c r="W40" i="45"/>
  <c r="Q8" i="45"/>
  <c r="Q9" i="45"/>
  <c r="W9" i="45" s="1"/>
  <c r="Q10" i="45"/>
  <c r="W10" i="45" s="1"/>
  <c r="Q11" i="45"/>
  <c r="W11" i="45" s="1"/>
  <c r="Q12" i="45"/>
  <c r="W12" i="45"/>
  <c r="Q13" i="45"/>
  <c r="W13" i="45" s="1"/>
  <c r="Q14" i="45"/>
  <c r="W14" i="45"/>
  <c r="Q15" i="45"/>
  <c r="W15" i="45" s="1"/>
  <c r="Q16" i="45"/>
  <c r="W16" i="45" s="1"/>
  <c r="Q17" i="45"/>
  <c r="W17" i="45" s="1"/>
  <c r="Q18" i="45"/>
  <c r="W18" i="45"/>
  <c r="Q19" i="45"/>
  <c r="W19" i="45" s="1"/>
  <c r="Q20" i="45"/>
  <c r="W20" i="45"/>
  <c r="Q21" i="45"/>
  <c r="W21" i="45" s="1"/>
  <c r="Q22" i="45"/>
  <c r="W22" i="45"/>
  <c r="Q23" i="45"/>
  <c r="W23" i="45" s="1"/>
  <c r="Q24" i="45"/>
  <c r="W24" i="45" s="1"/>
  <c r="Q25" i="45"/>
  <c r="W25" i="45"/>
  <c r="Q26" i="45"/>
  <c r="W26" i="45" s="1"/>
  <c r="Q27" i="45"/>
  <c r="W27" i="45" s="1"/>
  <c r="Q28" i="45"/>
  <c r="W28" i="45" s="1"/>
  <c r="Q29" i="45"/>
  <c r="W29" i="45"/>
  <c r="Q30" i="45"/>
  <c r="W30" i="45" s="1"/>
  <c r="Q31" i="45"/>
  <c r="W31" i="45"/>
  <c r="Q32" i="45"/>
  <c r="W32" i="45" s="1"/>
  <c r="Q33" i="45"/>
  <c r="W33" i="45"/>
  <c r="Q34" i="45"/>
  <c r="W34" i="45" s="1"/>
  <c r="Q35" i="45"/>
  <c r="W35" i="45" s="1"/>
  <c r="Q36" i="45"/>
  <c r="W36" i="45" s="1"/>
  <c r="Q37" i="45"/>
  <c r="W37" i="45"/>
  <c r="Q38" i="45"/>
  <c r="W38" i="45" s="1"/>
  <c r="Q39" i="45"/>
  <c r="W39" i="45"/>
  <c r="A2" i="45"/>
  <c r="A4" i="45"/>
  <c r="A9" i="45"/>
  <c r="A10" i="45"/>
  <c r="A11" i="45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A36" i="45" s="1"/>
  <c r="A37" i="45" s="1"/>
  <c r="A38" i="45" s="1"/>
  <c r="A39" i="45" s="1"/>
  <c r="A40" i="45" s="1"/>
  <c r="A41" i="45" s="1"/>
  <c r="A42" i="45" s="1"/>
  <c r="A43" i="45" s="1"/>
  <c r="A44" i="45" s="1"/>
  <c r="A45" i="45" s="1"/>
  <c r="A46" i="45" s="1"/>
  <c r="A47" i="45" s="1"/>
  <c r="A48" i="45" s="1"/>
  <c r="A49" i="45" s="1"/>
  <c r="A50" i="45" s="1"/>
  <c r="A51" i="45" s="1"/>
  <c r="A52" i="45" s="1"/>
  <c r="A53" i="45" s="1"/>
  <c r="B55" i="45"/>
  <c r="R57" i="45"/>
  <c r="Q36" i="44"/>
  <c r="W36" i="44" s="1"/>
  <c r="Q8" i="44"/>
  <c r="W8" i="44"/>
  <c r="Q9" i="44"/>
  <c r="W9" i="44" s="1"/>
  <c r="Q10" i="44"/>
  <c r="Q11" i="44"/>
  <c r="W11" i="44" s="1"/>
  <c r="Q12" i="44"/>
  <c r="W12" i="44"/>
  <c r="Q13" i="44"/>
  <c r="W13" i="44" s="1"/>
  <c r="Q14" i="44"/>
  <c r="W14" i="44"/>
  <c r="Q15" i="44"/>
  <c r="W15" i="44" s="1"/>
  <c r="Q16" i="44"/>
  <c r="W16" i="44"/>
  <c r="Q17" i="44"/>
  <c r="W17" i="44" s="1"/>
  <c r="Q18" i="44"/>
  <c r="W18" i="44" s="1"/>
  <c r="Q19" i="44"/>
  <c r="W19" i="44" s="1"/>
  <c r="Q20" i="44"/>
  <c r="W20" i="44" s="1"/>
  <c r="Q21" i="44"/>
  <c r="W21" i="44" s="1"/>
  <c r="Q22" i="44"/>
  <c r="W22" i="44" s="1"/>
  <c r="Q23" i="44"/>
  <c r="W23" i="44" s="1"/>
  <c r="Q24" i="44"/>
  <c r="W24" i="44"/>
  <c r="Q25" i="44"/>
  <c r="W25" i="44" s="1"/>
  <c r="Q26" i="44"/>
  <c r="W26" i="44" s="1"/>
  <c r="Q27" i="44"/>
  <c r="W27" i="44" s="1"/>
  <c r="Q28" i="44"/>
  <c r="W28" i="44" s="1"/>
  <c r="Q29" i="44"/>
  <c r="W29" i="44" s="1"/>
  <c r="Q30" i="44"/>
  <c r="W30" i="44" s="1"/>
  <c r="Q31" i="44"/>
  <c r="W31" i="44" s="1"/>
  <c r="Q32" i="44"/>
  <c r="W32" i="44"/>
  <c r="Q33" i="44"/>
  <c r="W33" i="44" s="1"/>
  <c r="Q34" i="44"/>
  <c r="W34" i="44" s="1"/>
  <c r="Q35" i="44"/>
  <c r="W35" i="44" s="1"/>
  <c r="Q37" i="44"/>
  <c r="W37" i="44" s="1"/>
  <c r="Q38" i="44"/>
  <c r="W38" i="44" s="1"/>
  <c r="Q39" i="44"/>
  <c r="W39" i="44"/>
  <c r="Q40" i="44"/>
  <c r="W40" i="44" s="1"/>
  <c r="A2" i="44"/>
  <c r="A4" i="44"/>
  <c r="A9" i="44"/>
  <c r="A10" i="44" s="1"/>
  <c r="A11" i="44" s="1"/>
  <c r="A12" i="44" s="1"/>
  <c r="A13" i="44" s="1"/>
  <c r="A14" i="44" s="1"/>
  <c r="A15" i="44" s="1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6" i="44" s="1"/>
  <c r="A27" i="44" s="1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8" i="44" s="1"/>
  <c r="A39" i="44" s="1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50" i="44" s="1"/>
  <c r="A51" i="44" s="1"/>
  <c r="A52" i="44" s="1"/>
  <c r="A53" i="44" s="1"/>
  <c r="B55" i="44"/>
  <c r="R57" i="44"/>
  <c r="Q36" i="43"/>
  <c r="W36" i="43" s="1"/>
  <c r="Q8" i="43"/>
  <c r="W8" i="43" s="1"/>
  <c r="Q9" i="43"/>
  <c r="Q10" i="43"/>
  <c r="Q11" i="43"/>
  <c r="W11" i="43" s="1"/>
  <c r="Q12" i="43"/>
  <c r="W12" i="43" s="1"/>
  <c r="Q13" i="43"/>
  <c r="W13" i="43" s="1"/>
  <c r="Q14" i="43"/>
  <c r="W14" i="43" s="1"/>
  <c r="Q15" i="43"/>
  <c r="W15" i="43" s="1"/>
  <c r="Q16" i="43"/>
  <c r="W16" i="43" s="1"/>
  <c r="Q17" i="43"/>
  <c r="W17" i="43" s="1"/>
  <c r="Q18" i="43"/>
  <c r="W18" i="43" s="1"/>
  <c r="Q19" i="43"/>
  <c r="W19" i="43"/>
  <c r="Q20" i="43"/>
  <c r="W20" i="43" s="1"/>
  <c r="Q21" i="43"/>
  <c r="W21" i="43" s="1"/>
  <c r="Q22" i="43"/>
  <c r="W22" i="43" s="1"/>
  <c r="Q23" i="43"/>
  <c r="W23" i="43" s="1"/>
  <c r="Q24" i="43"/>
  <c r="W24" i="43" s="1"/>
  <c r="Q25" i="43"/>
  <c r="W25" i="43" s="1"/>
  <c r="Q26" i="43"/>
  <c r="W26" i="43" s="1"/>
  <c r="Q27" i="43"/>
  <c r="W27" i="43"/>
  <c r="Q28" i="43"/>
  <c r="W28" i="43" s="1"/>
  <c r="Q29" i="43"/>
  <c r="W29" i="43" s="1"/>
  <c r="Q30" i="43"/>
  <c r="W30" i="43" s="1"/>
  <c r="Q31" i="43"/>
  <c r="W31" i="43" s="1"/>
  <c r="Q32" i="43"/>
  <c r="W32" i="43" s="1"/>
  <c r="Q33" i="43"/>
  <c r="W33" i="43"/>
  <c r="Q34" i="43"/>
  <c r="W34" i="43" s="1"/>
  <c r="Q35" i="43"/>
  <c r="W35" i="43" s="1"/>
  <c r="Q37" i="43"/>
  <c r="W37" i="43" s="1"/>
  <c r="Q38" i="43"/>
  <c r="W38" i="43"/>
  <c r="Q39" i="43"/>
  <c r="W39" i="43" s="1"/>
  <c r="Q40" i="43"/>
  <c r="W40" i="43"/>
  <c r="A2" i="43"/>
  <c r="A4" i="43"/>
  <c r="B54" i="43"/>
  <c r="Q37" i="41"/>
  <c r="W37" i="41" s="1"/>
  <c r="Q8" i="41"/>
  <c r="W8" i="41"/>
  <c r="Q9" i="41"/>
  <c r="Q10" i="41"/>
  <c r="W10" i="41" s="1"/>
  <c r="Q11" i="41"/>
  <c r="W11" i="41" s="1"/>
  <c r="Q12" i="41"/>
  <c r="W12" i="41"/>
  <c r="Q13" i="41"/>
  <c r="W13" i="41" s="1"/>
  <c r="Q14" i="41"/>
  <c r="W14" i="41" s="1"/>
  <c r="Q15" i="41"/>
  <c r="W15" i="41" s="1"/>
  <c r="Q16" i="41"/>
  <c r="W16" i="41"/>
  <c r="Q17" i="41"/>
  <c r="W17" i="41" s="1"/>
  <c r="Q18" i="41"/>
  <c r="W18" i="41" s="1"/>
  <c r="Q19" i="41"/>
  <c r="W19" i="41" s="1"/>
  <c r="Q20" i="41"/>
  <c r="W20" i="41" s="1"/>
  <c r="Q21" i="41"/>
  <c r="W21" i="41" s="1"/>
  <c r="Q22" i="41"/>
  <c r="W22" i="41"/>
  <c r="Q23" i="41"/>
  <c r="W23" i="41" s="1"/>
  <c r="Q24" i="41"/>
  <c r="W24" i="41"/>
  <c r="Q25" i="41"/>
  <c r="W25" i="41" s="1"/>
  <c r="Q26" i="41"/>
  <c r="W26" i="41" s="1"/>
  <c r="Q27" i="41"/>
  <c r="W27" i="41" s="1"/>
  <c r="Q28" i="41"/>
  <c r="W28" i="41"/>
  <c r="Q29" i="41"/>
  <c r="W29" i="41" s="1"/>
  <c r="Q30" i="41"/>
  <c r="W30" i="41"/>
  <c r="Q31" i="41"/>
  <c r="W31" i="41" s="1"/>
  <c r="Q32" i="41"/>
  <c r="W32" i="41"/>
  <c r="Q33" i="41"/>
  <c r="W33" i="41" s="1"/>
  <c r="Q34" i="41"/>
  <c r="W34" i="41" s="1"/>
  <c r="Q35" i="41"/>
  <c r="W35" i="41" s="1"/>
  <c r="Q36" i="41"/>
  <c r="W36" i="41"/>
  <c r="Q38" i="41"/>
  <c r="W38" i="41" s="1"/>
  <c r="Q39" i="41"/>
  <c r="W39" i="41"/>
  <c r="Q40" i="41"/>
  <c r="W40" i="41" s="1"/>
  <c r="A2" i="41"/>
  <c r="A4" i="41"/>
  <c r="A9" i="41"/>
  <c r="A10" i="41" s="1"/>
  <c r="A11" i="41" s="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A35" i="41" s="1"/>
  <c r="A36" i="41" s="1"/>
  <c r="A37" i="41" s="1"/>
  <c r="A38" i="41" s="1"/>
  <c r="A39" i="41" s="1"/>
  <c r="A40" i="41" s="1"/>
  <c r="A41" i="41" s="1"/>
  <c r="A42" i="41" s="1"/>
  <c r="A43" i="41" s="1"/>
  <c r="A44" i="41" s="1"/>
  <c r="A45" i="41" s="1"/>
  <c r="A46" i="41" s="1"/>
  <c r="A47" i="41" s="1"/>
  <c r="A48" i="41" s="1"/>
  <c r="A49" i="41" s="1"/>
  <c r="A50" i="41" s="1"/>
  <c r="A51" i="41" s="1"/>
  <c r="A52" i="41" s="1"/>
  <c r="A53" i="41" s="1"/>
  <c r="B55" i="41"/>
  <c r="Q36" i="40"/>
  <c r="W36" i="40" s="1"/>
  <c r="Q35" i="40"/>
  <c r="W35" i="40"/>
  <c r="Q8" i="40"/>
  <c r="Q9" i="40"/>
  <c r="W9" i="40" s="1"/>
  <c r="Q10" i="40"/>
  <c r="W10" i="40" s="1"/>
  <c r="Q11" i="40"/>
  <c r="W11" i="40" s="1"/>
  <c r="Q12" i="40"/>
  <c r="W12" i="40" s="1"/>
  <c r="Q13" i="40"/>
  <c r="W13" i="40" s="1"/>
  <c r="Q14" i="40"/>
  <c r="W14" i="40" s="1"/>
  <c r="Q15" i="40"/>
  <c r="W15" i="40"/>
  <c r="Q16" i="40"/>
  <c r="W16" i="40" s="1"/>
  <c r="Q17" i="40"/>
  <c r="W17" i="40" s="1"/>
  <c r="Q18" i="40"/>
  <c r="W18" i="40" s="1"/>
  <c r="Q19" i="40"/>
  <c r="W19" i="40" s="1"/>
  <c r="Q20" i="40"/>
  <c r="W20" i="40" s="1"/>
  <c r="Q21" i="40"/>
  <c r="W21" i="40" s="1"/>
  <c r="Q22" i="40"/>
  <c r="W22" i="40" s="1"/>
  <c r="Q23" i="40"/>
  <c r="W23" i="40" s="1"/>
  <c r="Q24" i="40"/>
  <c r="W24" i="40" s="1"/>
  <c r="Q25" i="40"/>
  <c r="W25" i="40" s="1"/>
  <c r="Q26" i="40"/>
  <c r="W26" i="40" s="1"/>
  <c r="Q27" i="40"/>
  <c r="W27" i="40" s="1"/>
  <c r="Q28" i="40"/>
  <c r="W28" i="40" s="1"/>
  <c r="Q29" i="40"/>
  <c r="W29" i="40"/>
  <c r="Q30" i="40"/>
  <c r="W30" i="40" s="1"/>
  <c r="Q31" i="40"/>
  <c r="W31" i="40"/>
  <c r="Q32" i="40"/>
  <c r="W32" i="40" s="1"/>
  <c r="Q33" i="40"/>
  <c r="W33" i="40" s="1"/>
  <c r="Q34" i="40"/>
  <c r="W34" i="40" s="1"/>
  <c r="Q37" i="40"/>
  <c r="W37" i="40" s="1"/>
  <c r="Q38" i="40"/>
  <c r="W38" i="40" s="1"/>
  <c r="Q39" i="40"/>
  <c r="W39" i="40" s="1"/>
  <c r="Q40" i="40"/>
  <c r="W40" i="40" s="1"/>
  <c r="A2" i="40"/>
  <c r="A4" i="40"/>
  <c r="A9" i="40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38" i="40" s="1"/>
  <c r="A39" i="40" s="1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50" i="40" s="1"/>
  <c r="A51" i="40" s="1"/>
  <c r="A52" i="40" s="1"/>
  <c r="A53" i="40" s="1"/>
  <c r="B55" i="40"/>
  <c r="R57" i="40"/>
  <c r="Q37" i="42"/>
  <c r="W37" i="42" s="1"/>
  <c r="Q8" i="42"/>
  <c r="Q9" i="42"/>
  <c r="W9" i="42"/>
  <c r="Q10" i="42"/>
  <c r="W10" i="42" s="1"/>
  <c r="Q11" i="42"/>
  <c r="W11" i="42"/>
  <c r="Q12" i="42"/>
  <c r="W12" i="42" s="1"/>
  <c r="Q13" i="42"/>
  <c r="W13" i="42"/>
  <c r="Q14" i="42"/>
  <c r="W14" i="42" s="1"/>
  <c r="Q15" i="42"/>
  <c r="W15" i="42" s="1"/>
  <c r="Q16" i="42"/>
  <c r="W16" i="42" s="1"/>
  <c r="Q17" i="42"/>
  <c r="W17" i="42"/>
  <c r="Q18" i="42"/>
  <c r="W18" i="42" s="1"/>
  <c r="Q19" i="42"/>
  <c r="W19" i="42" s="1"/>
  <c r="Q20" i="42"/>
  <c r="W20" i="42" s="1"/>
  <c r="Q21" i="42"/>
  <c r="W21" i="42"/>
  <c r="Q22" i="42"/>
  <c r="W22" i="42" s="1"/>
  <c r="Q23" i="42"/>
  <c r="W23" i="42" s="1"/>
  <c r="Q24" i="42"/>
  <c r="W24" i="42" s="1"/>
  <c r="Q25" i="42"/>
  <c r="W25" i="42" s="1"/>
  <c r="Q26" i="42"/>
  <c r="W26" i="42" s="1"/>
  <c r="Q27" i="42"/>
  <c r="W27" i="42"/>
  <c r="Q28" i="42"/>
  <c r="W28" i="42" s="1"/>
  <c r="Q29" i="42"/>
  <c r="W29" i="42"/>
  <c r="Q30" i="42"/>
  <c r="W30" i="42" s="1"/>
  <c r="Q31" i="42"/>
  <c r="W31" i="42" s="1"/>
  <c r="Q32" i="42"/>
  <c r="W32" i="42" s="1"/>
  <c r="Q33" i="42"/>
  <c r="W33" i="42"/>
  <c r="Q34" i="42"/>
  <c r="W34" i="42" s="1"/>
  <c r="Q35" i="42"/>
  <c r="W35" i="42"/>
  <c r="Q36" i="42"/>
  <c r="W36" i="42" s="1"/>
  <c r="Q38" i="42"/>
  <c r="W38" i="42"/>
  <c r="Q39" i="42"/>
  <c r="W39" i="42" s="1"/>
  <c r="Q40" i="42"/>
  <c r="W40" i="42" s="1"/>
  <c r="A2" i="42"/>
  <c r="A4" i="42"/>
  <c r="A9" i="42"/>
  <c r="A10" i="42" s="1"/>
  <c r="A11" i="42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38" i="42" s="1"/>
  <c r="A39" i="42" s="1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50" i="42" s="1"/>
  <c r="A51" i="42" s="1"/>
  <c r="A52" i="42" s="1"/>
  <c r="A53" i="42" s="1"/>
  <c r="B55" i="42"/>
  <c r="R57" i="42"/>
  <c r="Q8" i="38"/>
  <c r="W8" i="38" s="1"/>
  <c r="Q9" i="38"/>
  <c r="W9" i="38" s="1"/>
  <c r="Q10" i="38"/>
  <c r="W10" i="38" s="1"/>
  <c r="Q11" i="38"/>
  <c r="W11" i="38" s="1"/>
  <c r="Q12" i="38"/>
  <c r="W12" i="38" s="1"/>
  <c r="Q13" i="38"/>
  <c r="W13" i="38" s="1"/>
  <c r="Q14" i="38"/>
  <c r="W14" i="38" s="1"/>
  <c r="Q15" i="38"/>
  <c r="W15" i="38"/>
  <c r="Q16" i="38"/>
  <c r="W16" i="38" s="1"/>
  <c r="Q17" i="38"/>
  <c r="W17" i="38" s="1"/>
  <c r="Q18" i="38"/>
  <c r="W18" i="38" s="1"/>
  <c r="Q19" i="38"/>
  <c r="W19" i="38" s="1"/>
  <c r="Q20" i="38"/>
  <c r="W20" i="38" s="1"/>
  <c r="Q21" i="38"/>
  <c r="W21" i="38"/>
  <c r="Q22" i="38"/>
  <c r="W22" i="38" s="1"/>
  <c r="Q23" i="38"/>
  <c r="W23" i="38"/>
  <c r="Q24" i="38"/>
  <c r="W24" i="38" s="1"/>
  <c r="Q25" i="38"/>
  <c r="W25" i="38" s="1"/>
  <c r="Q26" i="38"/>
  <c r="W26" i="38" s="1"/>
  <c r="Q27" i="38"/>
  <c r="W27" i="38"/>
  <c r="Q28" i="38"/>
  <c r="W28" i="38" s="1"/>
  <c r="Q29" i="38"/>
  <c r="W29" i="38"/>
  <c r="A2" i="38"/>
  <c r="A4" i="38"/>
  <c r="A9" i="38"/>
  <c r="A10" i="38"/>
  <c r="A11" i="38"/>
  <c r="A12" i="38" s="1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Q28" i="39"/>
  <c r="W28" i="39"/>
  <c r="Q34" i="39"/>
  <c r="W34" i="39" s="1"/>
  <c r="Q8" i="39"/>
  <c r="W8" i="39"/>
  <c r="Q9" i="39"/>
  <c r="W9" i="39" s="1"/>
  <c r="Q10" i="39"/>
  <c r="Q11" i="39"/>
  <c r="W11" i="39" s="1"/>
  <c r="Q12" i="39"/>
  <c r="W12" i="39"/>
  <c r="Q13" i="39"/>
  <c r="W13" i="39" s="1"/>
  <c r="Q14" i="39"/>
  <c r="W14" i="39"/>
  <c r="Q15" i="39"/>
  <c r="W15" i="39" s="1"/>
  <c r="Q16" i="39"/>
  <c r="W16" i="39"/>
  <c r="Q17" i="39"/>
  <c r="W17" i="39" s="1"/>
  <c r="Q18" i="39"/>
  <c r="W18" i="39" s="1"/>
  <c r="Q19" i="39"/>
  <c r="W19" i="39" s="1"/>
  <c r="Q20" i="39"/>
  <c r="W20" i="39"/>
  <c r="Q21" i="39"/>
  <c r="W21" i="39" s="1"/>
  <c r="Q22" i="39"/>
  <c r="W22" i="39"/>
  <c r="Q23" i="39"/>
  <c r="W23" i="39" s="1"/>
  <c r="Q24" i="39"/>
  <c r="W24" i="39"/>
  <c r="Q25" i="39"/>
  <c r="W25" i="39" s="1"/>
  <c r="Q26" i="39"/>
  <c r="W26" i="39" s="1"/>
  <c r="Q27" i="39"/>
  <c r="W27" i="39" s="1"/>
  <c r="Q29" i="39"/>
  <c r="W29" i="39"/>
  <c r="Q30" i="39"/>
  <c r="W30" i="39" s="1"/>
  <c r="Q31" i="39"/>
  <c r="W31" i="39"/>
  <c r="Q32" i="39"/>
  <c r="W32" i="39" s="1"/>
  <c r="Q33" i="39"/>
  <c r="W33" i="39"/>
  <c r="Q35" i="39"/>
  <c r="W35" i="39" s="1"/>
  <c r="Q36" i="39"/>
  <c r="W36" i="39" s="1"/>
  <c r="Q37" i="39"/>
  <c r="W37" i="39" s="1"/>
  <c r="Q38" i="39"/>
  <c r="W38" i="39"/>
  <c r="Q39" i="39"/>
  <c r="W39" i="39" s="1"/>
  <c r="Q40" i="39"/>
  <c r="W40" i="39"/>
  <c r="A2" i="39"/>
  <c r="A4" i="39"/>
  <c r="B54" i="39"/>
  <c r="R56" i="39"/>
  <c r="Q8" i="46"/>
  <c r="W8" i="46" s="1"/>
  <c r="Q9" i="46"/>
  <c r="W9" i="46"/>
  <c r="Q10" i="46"/>
  <c r="W10" i="46" s="1"/>
  <c r="Q11" i="46"/>
  <c r="W11" i="46" s="1"/>
  <c r="Q12" i="46"/>
  <c r="W12" i="46" s="1"/>
  <c r="Q13" i="46"/>
  <c r="W13" i="46"/>
  <c r="Q14" i="46"/>
  <c r="W14" i="46" s="1"/>
  <c r="Q28" i="46"/>
  <c r="W28" i="46" s="1"/>
  <c r="Q29" i="46"/>
  <c r="W29" i="46"/>
  <c r="Q30" i="46"/>
  <c r="W30" i="46" s="1"/>
  <c r="Q31" i="46"/>
  <c r="W31" i="46" s="1"/>
  <c r="Q32" i="46"/>
  <c r="W32" i="46" s="1"/>
  <c r="Q33" i="46"/>
  <c r="W33" i="46" s="1"/>
  <c r="Q34" i="46"/>
  <c r="W34" i="46" s="1"/>
  <c r="Q35" i="46"/>
  <c r="W35" i="46"/>
  <c r="Q36" i="46"/>
  <c r="W36" i="46" s="1"/>
  <c r="Q37" i="46"/>
  <c r="W37" i="46" s="1"/>
  <c r="Q38" i="46"/>
  <c r="W38" i="46" s="1"/>
  <c r="Q39" i="46"/>
  <c r="W39" i="46" s="1"/>
  <c r="Q40" i="46"/>
  <c r="W40" i="46" s="1"/>
  <c r="Q41" i="46"/>
  <c r="W41" i="46"/>
  <c r="Q42" i="46"/>
  <c r="W42" i="46" s="1"/>
  <c r="A2" i="46"/>
  <c r="A4" i="46"/>
  <c r="R56" i="46"/>
  <c r="Q8" i="37"/>
  <c r="W8" i="37"/>
  <c r="Q9" i="37"/>
  <c r="W9" i="37"/>
  <c r="Q10" i="37"/>
  <c r="W10" i="37"/>
  <c r="Q46" i="37"/>
  <c r="W46" i="37" s="1"/>
  <c r="Q47" i="37"/>
  <c r="W47" i="37" s="1"/>
  <c r="Q48" i="37"/>
  <c r="W48" i="37" s="1"/>
  <c r="Q49" i="37"/>
  <c r="W49" i="37" s="1"/>
  <c r="Q50" i="37"/>
  <c r="W50" i="37" s="1"/>
  <c r="Q51" i="37"/>
  <c r="W51" i="37" s="1"/>
  <c r="Q52" i="37"/>
  <c r="W52" i="37" s="1"/>
  <c r="A2" i="37"/>
  <c r="A4" i="37"/>
  <c r="A9" i="37"/>
  <c r="A10" i="37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38" i="37" s="1"/>
  <c r="A39" i="37" s="1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50" i="37" s="1"/>
  <c r="A51" i="37" s="1"/>
  <c r="A52" i="37" s="1"/>
  <c r="B54" i="37"/>
  <c r="A4" i="49"/>
  <c r="Q8" i="49"/>
  <c r="W8" i="49" s="1"/>
  <c r="Q9" i="49"/>
  <c r="W9" i="49" s="1"/>
  <c r="Q10" i="49"/>
  <c r="W10" i="49" s="1"/>
  <c r="Q45" i="49"/>
  <c r="W45" i="49" s="1"/>
  <c r="Q46" i="49"/>
  <c r="W46" i="49" s="1"/>
  <c r="Q47" i="49"/>
  <c r="W47" i="49" s="1"/>
  <c r="Q48" i="49"/>
  <c r="W48" i="49" s="1"/>
  <c r="Q49" i="49"/>
  <c r="W49" i="49" s="1"/>
  <c r="Q50" i="49"/>
  <c r="W50" i="49" s="1"/>
  <c r="Q51" i="49"/>
  <c r="W51" i="49" s="1"/>
  <c r="Q52" i="49"/>
  <c r="W52" i="49" s="1"/>
  <c r="A2" i="49"/>
  <c r="A9" i="49"/>
  <c r="A10" i="49" s="1"/>
  <c r="A11" i="49" s="1"/>
  <c r="A12" i="49"/>
  <c r="A13" i="49" s="1"/>
  <c r="A14" i="49" s="1"/>
  <c r="A15" i="49" s="1"/>
  <c r="A16" i="49" s="1"/>
  <c r="A17" i="49" s="1"/>
  <c r="A18" i="49" s="1"/>
  <c r="A19" i="49" s="1"/>
  <c r="A20" i="49" s="1"/>
  <c r="A21" i="49" s="1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A36" i="49" s="1"/>
  <c r="A37" i="49" s="1"/>
  <c r="A38" i="49" s="1"/>
  <c r="A39" i="49" s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B54" i="49"/>
  <c r="R56" i="49"/>
  <c r="I57" i="6"/>
  <c r="I62" i="6"/>
  <c r="G57" i="6"/>
  <c r="G62" i="6"/>
  <c r="G63" i="6" s="1"/>
  <c r="L60" i="6"/>
  <c r="L55" i="6"/>
  <c r="L40" i="6"/>
  <c r="L56" i="6"/>
  <c r="L30" i="6"/>
  <c r="L34" i="6"/>
  <c r="L51" i="6"/>
  <c r="L29" i="6"/>
  <c r="L32" i="6"/>
  <c r="L35" i="6"/>
  <c r="L36" i="6"/>
  <c r="L41" i="6"/>
  <c r="L44" i="6"/>
  <c r="L45" i="6"/>
  <c r="L47" i="6"/>
  <c r="L48" i="6"/>
  <c r="L49" i="6"/>
  <c r="L53" i="6"/>
  <c r="L54" i="6"/>
  <c r="F62" i="6"/>
  <c r="F57" i="6"/>
  <c r="B26" i="6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6" i="6" s="1"/>
  <c r="B57" i="6" s="1"/>
  <c r="B58" i="6" s="1"/>
  <c r="B59" i="6" s="1"/>
  <c r="A24" i="6"/>
  <c r="C3" i="6"/>
  <c r="C2" i="6"/>
  <c r="A7" i="6"/>
  <c r="A8" i="6" s="1"/>
  <c r="A9" i="6" s="1"/>
  <c r="A20" i="6" s="1"/>
  <c r="B7" i="6"/>
  <c r="B8" i="6" s="1"/>
  <c r="B9" i="6" s="1"/>
  <c r="B20" i="6" s="1"/>
  <c r="A21" i="6"/>
  <c r="B21" i="6"/>
  <c r="B24" i="6"/>
  <c r="A26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6" i="6" s="1"/>
  <c r="A57" i="6" s="1"/>
  <c r="A58" i="6" s="1"/>
  <c r="A59" i="6" s="1"/>
  <c r="A63" i="6"/>
  <c r="B63" i="6"/>
  <c r="D21" i="50"/>
  <c r="D16" i="50"/>
  <c r="D14" i="50"/>
  <c r="L14" i="50" s="1"/>
  <c r="D13" i="50"/>
  <c r="V23" i="50"/>
  <c r="U23" i="50"/>
  <c r="U14" i="50"/>
  <c r="U15" i="50"/>
  <c r="W15" i="50" s="1"/>
  <c r="U16" i="50"/>
  <c r="U17" i="50"/>
  <c r="U18" i="50"/>
  <c r="U19" i="50"/>
  <c r="V13" i="50"/>
  <c r="W13" i="50"/>
  <c r="V21" i="50"/>
  <c r="V22" i="50"/>
  <c r="O10" i="50"/>
  <c r="P10" i="50"/>
  <c r="P11" i="50"/>
  <c r="P12" i="50"/>
  <c r="P13" i="50"/>
  <c r="P14" i="50"/>
  <c r="P15" i="50"/>
  <c r="P16" i="50"/>
  <c r="P17" i="50"/>
  <c r="P18" i="50"/>
  <c r="P19" i="50"/>
  <c r="P20" i="50"/>
  <c r="P21" i="50"/>
  <c r="P22" i="50"/>
  <c r="P23" i="50"/>
  <c r="P24" i="50"/>
  <c r="J10" i="50"/>
  <c r="J22" i="50"/>
  <c r="J21" i="50"/>
  <c r="J17" i="50"/>
  <c r="J16" i="50"/>
  <c r="J14" i="50"/>
  <c r="J13" i="50"/>
  <c r="J12" i="50"/>
  <c r="F22" i="50"/>
  <c r="F19" i="50"/>
  <c r="F17" i="50"/>
  <c r="F16" i="50"/>
  <c r="F15" i="50"/>
  <c r="F13" i="50"/>
  <c r="F12" i="50"/>
  <c r="F11" i="50"/>
  <c r="F10" i="50"/>
  <c r="A3" i="50"/>
  <c r="A2" i="50"/>
  <c r="A112" i="50" s="1"/>
  <c r="N71" i="50"/>
  <c r="N90" i="50" s="1"/>
  <c r="N68" i="50"/>
  <c r="N72" i="50"/>
  <c r="N73" i="50"/>
  <c r="N74" i="50"/>
  <c r="N93" i="50" s="1"/>
  <c r="N120" i="50" s="1"/>
  <c r="N75" i="50"/>
  <c r="N76" i="50"/>
  <c r="N77" i="50"/>
  <c r="N78" i="50"/>
  <c r="N79" i="50"/>
  <c r="N98" i="50"/>
  <c r="N125" i="50" s="1"/>
  <c r="N80" i="50"/>
  <c r="N81" i="50"/>
  <c r="N82" i="50"/>
  <c r="N101" i="50"/>
  <c r="N128" i="50" s="1"/>
  <c r="N83" i="50"/>
  <c r="J71" i="50"/>
  <c r="J68" i="50"/>
  <c r="J92" i="50" s="1"/>
  <c r="J119" i="50" s="1"/>
  <c r="J90" i="50"/>
  <c r="J117" i="50" s="1"/>
  <c r="J72" i="50"/>
  <c r="J91" i="50" s="1"/>
  <c r="J118" i="50" s="1"/>
  <c r="J73" i="50"/>
  <c r="J74" i="50"/>
  <c r="J93" i="50" s="1"/>
  <c r="J120" i="50" s="1"/>
  <c r="J75" i="50"/>
  <c r="J94" i="50" s="1"/>
  <c r="J121" i="50" s="1"/>
  <c r="J76" i="50"/>
  <c r="J95" i="50" s="1"/>
  <c r="J122" i="50" s="1"/>
  <c r="J77" i="50"/>
  <c r="J78" i="50"/>
  <c r="J97" i="50" s="1"/>
  <c r="J124" i="50" s="1"/>
  <c r="J79" i="50"/>
  <c r="J80" i="50"/>
  <c r="J99" i="50"/>
  <c r="J126" i="50" s="1"/>
  <c r="J81" i="50"/>
  <c r="J82" i="50"/>
  <c r="J101" i="50" s="1"/>
  <c r="J128" i="50" s="1"/>
  <c r="J83" i="50"/>
  <c r="Q71" i="50"/>
  <c r="Q68" i="50"/>
  <c r="Q72" i="50"/>
  <c r="Q91" i="50" s="1"/>
  <c r="Q73" i="50"/>
  <c r="Q92" i="50"/>
  <c r="Q119" i="50" s="1"/>
  <c r="Q74" i="50"/>
  <c r="Q93" i="50" s="1"/>
  <c r="Q120" i="50" s="1"/>
  <c r="Q75" i="50"/>
  <c r="Q76" i="50"/>
  <c r="Q95" i="50" s="1"/>
  <c r="Q122" i="50" s="1"/>
  <c r="Q77" i="50"/>
  <c r="Q96" i="50" s="1"/>
  <c r="Q123" i="50" s="1"/>
  <c r="Q78" i="50"/>
  <c r="Q79" i="50"/>
  <c r="Q98" i="50"/>
  <c r="Q125" i="50" s="1"/>
  <c r="Q80" i="50"/>
  <c r="Q81" i="50"/>
  <c r="Q100" i="50"/>
  <c r="Q127" i="50" s="1"/>
  <c r="Q82" i="50"/>
  <c r="Q101" i="50" s="1"/>
  <c r="Q128" i="50" s="1"/>
  <c r="Q83" i="50"/>
  <c r="P71" i="50"/>
  <c r="P90" i="50" s="1"/>
  <c r="P117" i="50" s="1"/>
  <c r="P72" i="50"/>
  <c r="P91" i="50" s="1"/>
  <c r="P118" i="50" s="1"/>
  <c r="P73" i="50"/>
  <c r="P92" i="50" s="1"/>
  <c r="P119" i="50" s="1"/>
  <c r="P74" i="50"/>
  <c r="P93" i="50" s="1"/>
  <c r="P120" i="50" s="1"/>
  <c r="P75" i="50"/>
  <c r="P94" i="50" s="1"/>
  <c r="P121" i="50" s="1"/>
  <c r="P76" i="50"/>
  <c r="P95" i="50"/>
  <c r="P122" i="50" s="1"/>
  <c r="P77" i="50"/>
  <c r="P96" i="50" s="1"/>
  <c r="P123" i="50" s="1"/>
  <c r="P78" i="50"/>
  <c r="P97" i="50"/>
  <c r="P124" i="50" s="1"/>
  <c r="P79" i="50"/>
  <c r="P98" i="50" s="1"/>
  <c r="P125" i="50" s="1"/>
  <c r="P80" i="50"/>
  <c r="P99" i="50" s="1"/>
  <c r="P126" i="50" s="1"/>
  <c r="P81" i="50"/>
  <c r="P100" i="50" s="1"/>
  <c r="P127" i="50" s="1"/>
  <c r="P82" i="50"/>
  <c r="P101" i="50"/>
  <c r="P128" i="50" s="1"/>
  <c r="P83" i="50"/>
  <c r="P102" i="50" s="1"/>
  <c r="P129" i="50" s="1"/>
  <c r="O71" i="50"/>
  <c r="O68" i="50"/>
  <c r="O72" i="50"/>
  <c r="O91" i="50" s="1"/>
  <c r="O118" i="50" s="1"/>
  <c r="O73" i="50"/>
  <c r="O74" i="50"/>
  <c r="O75" i="50"/>
  <c r="O94" i="50"/>
  <c r="O121" i="50" s="1"/>
  <c r="O76" i="50"/>
  <c r="O77" i="50"/>
  <c r="O78" i="50"/>
  <c r="O97" i="50" s="1"/>
  <c r="O124" i="50" s="1"/>
  <c r="O79" i="50"/>
  <c r="O98" i="50" s="1"/>
  <c r="O125" i="50" s="1"/>
  <c r="O80" i="50"/>
  <c r="O81" i="50"/>
  <c r="O82" i="50"/>
  <c r="O101" i="50" s="1"/>
  <c r="O128" i="50" s="1"/>
  <c r="O83" i="50"/>
  <c r="M71" i="50"/>
  <c r="M68" i="50"/>
  <c r="M99" i="50" s="1"/>
  <c r="M126" i="50" s="1"/>
  <c r="M72" i="50"/>
  <c r="M73" i="50"/>
  <c r="M92" i="50" s="1"/>
  <c r="M119" i="50" s="1"/>
  <c r="M74" i="50"/>
  <c r="M75" i="50"/>
  <c r="M76" i="50"/>
  <c r="M95" i="50"/>
  <c r="M122" i="50" s="1"/>
  <c r="M77" i="50"/>
  <c r="M78" i="50"/>
  <c r="M97" i="50"/>
  <c r="M124" i="50" s="1"/>
  <c r="M79" i="50"/>
  <c r="M98" i="50" s="1"/>
  <c r="M125" i="50" s="1"/>
  <c r="M80" i="50"/>
  <c r="M81" i="50"/>
  <c r="M100" i="50" s="1"/>
  <c r="M127" i="50" s="1"/>
  <c r="M82" i="50"/>
  <c r="M101" i="50" s="1"/>
  <c r="M128" i="50" s="1"/>
  <c r="M83" i="50"/>
  <c r="L71" i="50"/>
  <c r="L68" i="50"/>
  <c r="L72" i="50"/>
  <c r="L91" i="50" s="1"/>
  <c r="L118" i="50" s="1"/>
  <c r="L73" i="50"/>
  <c r="L92" i="50"/>
  <c r="L74" i="50"/>
  <c r="L93" i="50"/>
  <c r="L120" i="50" s="1"/>
  <c r="L75" i="50"/>
  <c r="L94" i="50" s="1"/>
  <c r="L121" i="50" s="1"/>
  <c r="L76" i="50"/>
  <c r="L95" i="50" s="1"/>
  <c r="L122" i="50" s="1"/>
  <c r="L77" i="50"/>
  <c r="L96" i="50" s="1"/>
  <c r="L123" i="50"/>
  <c r="L78" i="50"/>
  <c r="L97" i="50" s="1"/>
  <c r="L124" i="50" s="1"/>
  <c r="L79" i="50"/>
  <c r="L98" i="50" s="1"/>
  <c r="L125" i="50" s="1"/>
  <c r="L80" i="50"/>
  <c r="L99" i="50"/>
  <c r="L126" i="50" s="1"/>
  <c r="L81" i="50"/>
  <c r="L100" i="50" s="1"/>
  <c r="L127" i="50"/>
  <c r="L82" i="50"/>
  <c r="L101" i="50"/>
  <c r="L128" i="50" s="1"/>
  <c r="L83" i="50"/>
  <c r="L102" i="50" s="1"/>
  <c r="L129" i="50" s="1"/>
  <c r="K71" i="50"/>
  <c r="K90" i="50"/>
  <c r="K117" i="50" s="1"/>
  <c r="K72" i="50"/>
  <c r="K91" i="50" s="1"/>
  <c r="K118" i="50" s="1"/>
  <c r="K73" i="50"/>
  <c r="K92" i="50"/>
  <c r="K119" i="50" s="1"/>
  <c r="K74" i="50"/>
  <c r="K93" i="50" s="1"/>
  <c r="K120" i="50" s="1"/>
  <c r="K75" i="50"/>
  <c r="K94" i="50"/>
  <c r="K121" i="50" s="1"/>
  <c r="K76" i="50"/>
  <c r="K95" i="50" s="1"/>
  <c r="K122" i="50" s="1"/>
  <c r="K77" i="50"/>
  <c r="K96" i="50" s="1"/>
  <c r="K123" i="50" s="1"/>
  <c r="K78" i="50"/>
  <c r="K97" i="50" s="1"/>
  <c r="K124" i="50" s="1"/>
  <c r="K79" i="50"/>
  <c r="K98" i="50"/>
  <c r="K125" i="50" s="1"/>
  <c r="K80" i="50"/>
  <c r="K99" i="50" s="1"/>
  <c r="K126" i="50"/>
  <c r="K81" i="50"/>
  <c r="K100" i="50"/>
  <c r="K127" i="50" s="1"/>
  <c r="K82" i="50"/>
  <c r="K101" i="50" s="1"/>
  <c r="K128" i="50" s="1"/>
  <c r="K83" i="50"/>
  <c r="K102" i="50" s="1"/>
  <c r="K129" i="50" s="1"/>
  <c r="I71" i="50"/>
  <c r="I68" i="50"/>
  <c r="I90" i="50"/>
  <c r="I117" i="50" s="1"/>
  <c r="I72" i="50"/>
  <c r="I91" i="50" s="1"/>
  <c r="I118" i="50" s="1"/>
  <c r="I73" i="50"/>
  <c r="I74" i="50"/>
  <c r="I93" i="50" s="1"/>
  <c r="I120" i="50" s="1"/>
  <c r="I75" i="50"/>
  <c r="I94" i="50"/>
  <c r="I121" i="50" s="1"/>
  <c r="I76" i="50"/>
  <c r="I95" i="50"/>
  <c r="I122" i="50" s="1"/>
  <c r="I77" i="50"/>
  <c r="I78" i="50"/>
  <c r="I97" i="50" s="1"/>
  <c r="I124" i="50" s="1"/>
  <c r="I79" i="50"/>
  <c r="I98" i="50" s="1"/>
  <c r="I125" i="50" s="1"/>
  <c r="I80" i="50"/>
  <c r="I99" i="50"/>
  <c r="I126" i="50" s="1"/>
  <c r="I81" i="50"/>
  <c r="I82" i="50"/>
  <c r="I101" i="50" s="1"/>
  <c r="I128" i="50" s="1"/>
  <c r="I83" i="50"/>
  <c r="I102" i="50" s="1"/>
  <c r="I129" i="50" s="1"/>
  <c r="H71" i="50"/>
  <c r="H90" i="50"/>
  <c r="H117" i="50" s="1"/>
  <c r="H72" i="50"/>
  <c r="H91" i="50" s="1"/>
  <c r="H118" i="50" s="1"/>
  <c r="H73" i="50"/>
  <c r="H92" i="50" s="1"/>
  <c r="H119" i="50" s="1"/>
  <c r="H74" i="50"/>
  <c r="H93" i="50"/>
  <c r="H120" i="50" s="1"/>
  <c r="H75" i="50"/>
  <c r="H94" i="50"/>
  <c r="H121" i="50"/>
  <c r="H76" i="50"/>
  <c r="H95" i="50" s="1"/>
  <c r="H122" i="50" s="1"/>
  <c r="H77" i="50"/>
  <c r="H96" i="50" s="1"/>
  <c r="H123" i="50" s="1"/>
  <c r="H78" i="50"/>
  <c r="H97" i="50" s="1"/>
  <c r="H124" i="50" s="1"/>
  <c r="H79" i="50"/>
  <c r="H98" i="50"/>
  <c r="H125" i="50" s="1"/>
  <c r="H80" i="50"/>
  <c r="H99" i="50"/>
  <c r="H126" i="50"/>
  <c r="H81" i="50"/>
  <c r="H100" i="50" s="1"/>
  <c r="H127" i="50" s="1"/>
  <c r="H82" i="50"/>
  <c r="H101" i="50" s="1"/>
  <c r="H128" i="50" s="1"/>
  <c r="H83" i="50"/>
  <c r="H102" i="50"/>
  <c r="H129" i="50" s="1"/>
  <c r="G71" i="50"/>
  <c r="G90" i="50"/>
  <c r="G117" i="50"/>
  <c r="G72" i="50"/>
  <c r="G91" i="50" s="1"/>
  <c r="G118" i="50" s="1"/>
  <c r="G73" i="50"/>
  <c r="G92" i="50"/>
  <c r="G119" i="50"/>
  <c r="G74" i="50"/>
  <c r="G93" i="50" s="1"/>
  <c r="G120" i="50" s="1"/>
  <c r="G75" i="50"/>
  <c r="G94" i="50" s="1"/>
  <c r="G121" i="50" s="1"/>
  <c r="G76" i="50"/>
  <c r="G95" i="50" s="1"/>
  <c r="G122" i="50" s="1"/>
  <c r="G77" i="50"/>
  <c r="G96" i="50"/>
  <c r="G123" i="50" s="1"/>
  <c r="G78" i="50"/>
  <c r="G97" i="50"/>
  <c r="G124" i="50" s="1"/>
  <c r="G79" i="50"/>
  <c r="G98" i="50" s="1"/>
  <c r="G125" i="50" s="1"/>
  <c r="G80" i="50"/>
  <c r="G99" i="50"/>
  <c r="G126" i="50" s="1"/>
  <c r="G81" i="50"/>
  <c r="G100" i="50"/>
  <c r="G127" i="50" s="1"/>
  <c r="G82" i="50"/>
  <c r="G101" i="50"/>
  <c r="G128" i="50" s="1"/>
  <c r="G83" i="50"/>
  <c r="G102" i="50" s="1"/>
  <c r="G129" i="50" s="1"/>
  <c r="F71" i="50"/>
  <c r="F90" i="50" s="1"/>
  <c r="F117" i="50" s="1"/>
  <c r="F72" i="50"/>
  <c r="F91" i="50"/>
  <c r="F118" i="50"/>
  <c r="F73" i="50"/>
  <c r="F92" i="50" s="1"/>
  <c r="F119" i="50" s="1"/>
  <c r="F74" i="50"/>
  <c r="F93" i="50" s="1"/>
  <c r="F120" i="50" s="1"/>
  <c r="F75" i="50"/>
  <c r="F94" i="50" s="1"/>
  <c r="F121" i="50" s="1"/>
  <c r="F76" i="50"/>
  <c r="F95" i="50"/>
  <c r="F122" i="50"/>
  <c r="F77" i="50"/>
  <c r="F96" i="50"/>
  <c r="F123" i="50"/>
  <c r="F78" i="50"/>
  <c r="F97" i="50" s="1"/>
  <c r="F124" i="50" s="1"/>
  <c r="F79" i="50"/>
  <c r="F98" i="50" s="1"/>
  <c r="F125" i="50" s="1"/>
  <c r="F80" i="50"/>
  <c r="F99" i="50"/>
  <c r="F126" i="50"/>
  <c r="F81" i="50"/>
  <c r="F100" i="50"/>
  <c r="F127" i="50"/>
  <c r="F82" i="50"/>
  <c r="F101" i="50" s="1"/>
  <c r="F128" i="50" s="1"/>
  <c r="F83" i="50"/>
  <c r="F102" i="50"/>
  <c r="F129" i="50" s="1"/>
  <c r="E71" i="50"/>
  <c r="E90" i="50"/>
  <c r="E117" i="50" s="1"/>
  <c r="E72" i="50"/>
  <c r="E91" i="50"/>
  <c r="E118" i="50"/>
  <c r="E73" i="50"/>
  <c r="E92" i="50" s="1"/>
  <c r="E119" i="50" s="1"/>
  <c r="E74" i="50"/>
  <c r="E93" i="50"/>
  <c r="E120" i="50" s="1"/>
  <c r="E75" i="50"/>
  <c r="E94" i="50"/>
  <c r="E121" i="50" s="1"/>
  <c r="E76" i="50"/>
  <c r="E95" i="50"/>
  <c r="E122" i="50" s="1"/>
  <c r="E77" i="50"/>
  <c r="E96" i="50" s="1"/>
  <c r="E123" i="50" s="1"/>
  <c r="E78" i="50"/>
  <c r="E97" i="50"/>
  <c r="E124" i="50" s="1"/>
  <c r="E79" i="50"/>
  <c r="E98" i="50" s="1"/>
  <c r="E125" i="50" s="1"/>
  <c r="E80" i="50"/>
  <c r="E99" i="50"/>
  <c r="E126" i="50" s="1"/>
  <c r="E81" i="50"/>
  <c r="E100" i="50" s="1"/>
  <c r="E127" i="50" s="1"/>
  <c r="E82" i="50"/>
  <c r="E101" i="50" s="1"/>
  <c r="E128" i="50" s="1"/>
  <c r="E83" i="50"/>
  <c r="E102" i="50" s="1"/>
  <c r="E129" i="50" s="1"/>
  <c r="D71" i="50"/>
  <c r="D90" i="50"/>
  <c r="D117" i="50" s="1"/>
  <c r="D72" i="50"/>
  <c r="D91" i="50" s="1"/>
  <c r="D118" i="50" s="1"/>
  <c r="D73" i="50"/>
  <c r="D92" i="50"/>
  <c r="D119" i="50" s="1"/>
  <c r="D74" i="50"/>
  <c r="D93" i="50"/>
  <c r="D120" i="50" s="1"/>
  <c r="D75" i="50"/>
  <c r="D94" i="50"/>
  <c r="D121" i="50" s="1"/>
  <c r="D76" i="50"/>
  <c r="D95" i="50" s="1"/>
  <c r="D122" i="50" s="1"/>
  <c r="D77" i="50"/>
  <c r="D96" i="50"/>
  <c r="D123" i="50" s="1"/>
  <c r="D78" i="50"/>
  <c r="D97" i="50"/>
  <c r="D124" i="50"/>
  <c r="D79" i="50"/>
  <c r="D98" i="50" s="1"/>
  <c r="D125" i="50" s="1"/>
  <c r="D80" i="50"/>
  <c r="D99" i="50" s="1"/>
  <c r="D126" i="50" s="1"/>
  <c r="D81" i="50"/>
  <c r="D100" i="50" s="1"/>
  <c r="D127" i="50" s="1"/>
  <c r="D82" i="50"/>
  <c r="D101" i="50"/>
  <c r="D128" i="50"/>
  <c r="D83" i="50"/>
  <c r="D102" i="50"/>
  <c r="D129" i="50"/>
  <c r="C71" i="50"/>
  <c r="C72" i="50"/>
  <c r="C91" i="50" s="1"/>
  <c r="C118" i="50" s="1"/>
  <c r="C73" i="50"/>
  <c r="C92" i="50"/>
  <c r="C119" i="50"/>
  <c r="C74" i="50"/>
  <c r="C93" i="50"/>
  <c r="C120" i="50"/>
  <c r="C75" i="50"/>
  <c r="C76" i="50"/>
  <c r="C95" i="50"/>
  <c r="C122" i="50" s="1"/>
  <c r="C77" i="50"/>
  <c r="C96" i="50"/>
  <c r="C123" i="50" s="1"/>
  <c r="C78" i="50"/>
  <c r="C97" i="50"/>
  <c r="C124" i="50"/>
  <c r="C79" i="50"/>
  <c r="C98" i="50" s="1"/>
  <c r="C125" i="50" s="1"/>
  <c r="C80" i="50"/>
  <c r="C81" i="50"/>
  <c r="C100" i="50" s="1"/>
  <c r="C127" i="50" s="1"/>
  <c r="C82" i="50"/>
  <c r="C83" i="50"/>
  <c r="C102" i="50"/>
  <c r="C129" i="50" s="1"/>
  <c r="Q87" i="50"/>
  <c r="O87" i="50"/>
  <c r="N87" i="50"/>
  <c r="M87" i="50"/>
  <c r="L87" i="50"/>
  <c r="J87" i="50"/>
  <c r="I87" i="50"/>
  <c r="R51" i="50"/>
  <c r="R52" i="50"/>
  <c r="R53" i="50"/>
  <c r="R64" i="50" s="1"/>
  <c r="R54" i="50"/>
  <c r="R55" i="50"/>
  <c r="R56" i="50"/>
  <c r="R57" i="50"/>
  <c r="R58" i="50"/>
  <c r="R59" i="50"/>
  <c r="R60" i="50"/>
  <c r="R61" i="50"/>
  <c r="R62" i="50"/>
  <c r="R63" i="50"/>
  <c r="I64" i="50"/>
  <c r="Q48" i="50"/>
  <c r="O48" i="50"/>
  <c r="N48" i="50"/>
  <c r="M48" i="50"/>
  <c r="L48" i="50"/>
  <c r="J48" i="50"/>
  <c r="I48" i="50"/>
  <c r="R44" i="50"/>
  <c r="Q28" i="50"/>
  <c r="O28" i="50"/>
  <c r="N28" i="50"/>
  <c r="M28" i="50"/>
  <c r="L28" i="50"/>
  <c r="J28" i="50"/>
  <c r="I28" i="50"/>
  <c r="I23" i="50"/>
  <c r="Q118" i="50"/>
  <c r="G22" i="50"/>
  <c r="G21" i="50"/>
  <c r="G14" i="50"/>
  <c r="G13" i="50"/>
  <c r="G17" i="50"/>
  <c r="L119" i="50"/>
  <c r="J100" i="50"/>
  <c r="J127" i="50" s="1"/>
  <c r="J98" i="50"/>
  <c r="J125" i="50" s="1"/>
  <c r="J96" i="50"/>
  <c r="J123" i="50"/>
  <c r="Q54" i="41"/>
  <c r="F13" i="6" s="1"/>
  <c r="A50" i="49"/>
  <c r="A51" i="49" s="1"/>
  <c r="A52" i="49" s="1"/>
  <c r="D12" i="50"/>
  <c r="W9" i="43"/>
  <c r="L13" i="6" l="1"/>
  <c r="C99" i="50"/>
  <c r="C126" i="50" s="1"/>
  <c r="R80" i="50"/>
  <c r="D130" i="50"/>
  <c r="T119" i="50"/>
  <c r="W10" i="39"/>
  <c r="W53" i="39" s="1"/>
  <c r="Q54" i="39"/>
  <c r="Q55" i="39" s="1"/>
  <c r="W53" i="35"/>
  <c r="J59" i="6"/>
  <c r="H62" i="6"/>
  <c r="U12" i="50"/>
  <c r="W12" i="50" s="1"/>
  <c r="Q54" i="45"/>
  <c r="F10" i="6" s="1"/>
  <c r="L10" i="6" s="1"/>
  <c r="Q54" i="47"/>
  <c r="F9" i="6" s="1"/>
  <c r="G11" i="50"/>
  <c r="V10" i="50"/>
  <c r="V20" i="50"/>
  <c r="C90" i="50"/>
  <c r="C117" i="50" s="1"/>
  <c r="R71" i="50"/>
  <c r="O92" i="50"/>
  <c r="O119" i="50" s="1"/>
  <c r="O102" i="50"/>
  <c r="O129" i="50" s="1"/>
  <c r="L21" i="50"/>
  <c r="H57" i="6"/>
  <c r="H63" i="6" s="1"/>
  <c r="K16" i="6"/>
  <c r="K21" i="6" s="1"/>
  <c r="K63" i="6" s="1"/>
  <c r="R56" i="43"/>
  <c r="J18" i="50"/>
  <c r="K13" i="6"/>
  <c r="R57" i="41"/>
  <c r="J15" i="50"/>
  <c r="J57" i="6"/>
  <c r="R77" i="50"/>
  <c r="T122" i="50"/>
  <c r="S128" i="50"/>
  <c r="S125" i="50"/>
  <c r="K19" i="6"/>
  <c r="R56" i="37"/>
  <c r="R72" i="50"/>
  <c r="R73" i="50"/>
  <c r="M93" i="50"/>
  <c r="M120" i="50" s="1"/>
  <c r="R120" i="50" s="1"/>
  <c r="M90" i="50"/>
  <c r="M117" i="50" s="1"/>
  <c r="P130" i="50"/>
  <c r="Q90" i="50"/>
  <c r="Q94" i="50"/>
  <c r="Q121" i="50" s="1"/>
  <c r="T121" i="50" s="1"/>
  <c r="Q102" i="50"/>
  <c r="Q129" i="50" s="1"/>
  <c r="L57" i="6"/>
  <c r="O13" i="50" s="1"/>
  <c r="V18" i="50"/>
  <c r="Q53" i="39"/>
  <c r="F15" i="6" s="1"/>
  <c r="L15" i="6" s="1"/>
  <c r="D17" i="50"/>
  <c r="V17" i="50"/>
  <c r="W17" i="50" s="1"/>
  <c r="G16" i="50"/>
  <c r="W18" i="50"/>
  <c r="D15" i="50"/>
  <c r="R78" i="50"/>
  <c r="I92" i="50"/>
  <c r="I119" i="50" s="1"/>
  <c r="M102" i="50"/>
  <c r="M129" i="50" s="1"/>
  <c r="M94" i="50"/>
  <c r="M121" i="50" s="1"/>
  <c r="M91" i="50"/>
  <c r="M118" i="50" s="1"/>
  <c r="O99" i="50"/>
  <c r="O126" i="50" s="1"/>
  <c r="T126" i="50" s="1"/>
  <c r="O93" i="50"/>
  <c r="O120" i="50" s="1"/>
  <c r="T120" i="50" s="1"/>
  <c r="O90" i="50"/>
  <c r="O117" i="50" s="1"/>
  <c r="Q97" i="50"/>
  <c r="Q124" i="50" s="1"/>
  <c r="W21" i="50"/>
  <c r="L16" i="50"/>
  <c r="W53" i="49"/>
  <c r="Q55" i="45"/>
  <c r="Q56" i="45" s="1"/>
  <c r="W8" i="45"/>
  <c r="W54" i="45" s="1"/>
  <c r="Q54" i="35"/>
  <c r="Q55" i="35" s="1"/>
  <c r="K24" i="6"/>
  <c r="R56" i="35"/>
  <c r="K17" i="6"/>
  <c r="R56" i="38"/>
  <c r="K9" i="6"/>
  <c r="R57" i="47"/>
  <c r="Q53" i="37"/>
  <c r="F19" i="6" s="1"/>
  <c r="L19" i="6" s="1"/>
  <c r="Q53" i="38"/>
  <c r="F17" i="6" s="1"/>
  <c r="G20" i="50"/>
  <c r="R82" i="50"/>
  <c r="R118" i="50"/>
  <c r="R74" i="50"/>
  <c r="R83" i="50"/>
  <c r="T125" i="50"/>
  <c r="L90" i="50"/>
  <c r="L117" i="50" s="1"/>
  <c r="R117" i="50" s="1"/>
  <c r="M96" i="50"/>
  <c r="M123" i="50" s="1"/>
  <c r="O95" i="50"/>
  <c r="O122" i="50" s="1"/>
  <c r="Q99" i="50"/>
  <c r="Q126" i="50" s="1"/>
  <c r="J102" i="50"/>
  <c r="J129" i="50" s="1"/>
  <c r="J130" i="50" s="1"/>
  <c r="N91" i="50"/>
  <c r="N118" i="50" s="1"/>
  <c r="S118" i="50" s="1"/>
  <c r="J11" i="50"/>
  <c r="L11" i="50" s="1"/>
  <c r="J19" i="50"/>
  <c r="P25" i="50"/>
  <c r="O12" i="50"/>
  <c r="D19" i="50"/>
  <c r="L19" i="50" s="1"/>
  <c r="Q53" i="35"/>
  <c r="F24" i="6" s="1"/>
  <c r="L24" i="6" s="1"/>
  <c r="Q54" i="40"/>
  <c r="F14" i="6" s="1"/>
  <c r="L14" i="6" s="1"/>
  <c r="F23" i="50"/>
  <c r="D20" i="50"/>
  <c r="A31" i="46"/>
  <c r="A32" i="46" s="1"/>
  <c r="A33" i="46" s="1"/>
  <c r="A34" i="46" s="1"/>
  <c r="A35" i="46" s="1"/>
  <c r="A36" i="46" s="1"/>
  <c r="A37" i="46" s="1"/>
  <c r="A38" i="46" s="1"/>
  <c r="A39" i="46" s="1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50" i="46" s="1"/>
  <c r="A51" i="46" s="1"/>
  <c r="A52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6" i="46" s="1"/>
  <c r="A27" i="46" s="1"/>
  <c r="A28" i="46" s="1"/>
  <c r="A29" i="46" s="1"/>
  <c r="A30" i="46" s="1"/>
  <c r="Q53" i="49"/>
  <c r="F20" i="6" s="1"/>
  <c r="U22" i="50"/>
  <c r="W20" i="50"/>
  <c r="Q54" i="46"/>
  <c r="Q55" i="46" s="1"/>
  <c r="W53" i="38"/>
  <c r="V19" i="50"/>
  <c r="W19" i="50" s="1"/>
  <c r="Q54" i="38"/>
  <c r="Q55" i="38" s="1"/>
  <c r="W54" i="48"/>
  <c r="Q55" i="48"/>
  <c r="Q56" i="48" s="1"/>
  <c r="Q54" i="48"/>
  <c r="F8" i="6" s="1"/>
  <c r="L8" i="6" s="1"/>
  <c r="D10" i="50"/>
  <c r="L10" i="50" s="1"/>
  <c r="U10" i="50"/>
  <c r="U24" i="50" s="1"/>
  <c r="L20" i="50"/>
  <c r="J20" i="50"/>
  <c r="W53" i="46"/>
  <c r="K130" i="50"/>
  <c r="H130" i="50"/>
  <c r="T128" i="50"/>
  <c r="T118" i="50"/>
  <c r="E130" i="50"/>
  <c r="F130" i="50"/>
  <c r="R125" i="50"/>
  <c r="C94" i="50"/>
  <c r="C121" i="50" s="1"/>
  <c r="R75" i="50"/>
  <c r="Q117" i="50"/>
  <c r="E103" i="50"/>
  <c r="G130" i="50"/>
  <c r="G103" i="50"/>
  <c r="M130" i="50"/>
  <c r="S120" i="50"/>
  <c r="L12" i="50"/>
  <c r="M103" i="50"/>
  <c r="T124" i="50"/>
  <c r="J103" i="50"/>
  <c r="R79" i="50"/>
  <c r="R81" i="50"/>
  <c r="C101" i="50"/>
  <c r="C128" i="50" s="1"/>
  <c r="R128" i="50" s="1"/>
  <c r="R76" i="50"/>
  <c r="N117" i="50"/>
  <c r="I100" i="50"/>
  <c r="I127" i="50" s="1"/>
  <c r="I96" i="50"/>
  <c r="I123" i="50" s="1"/>
  <c r="I130" i="50" s="1"/>
  <c r="O100" i="50"/>
  <c r="O127" i="50" s="1"/>
  <c r="O96" i="50"/>
  <c r="O123" i="50" s="1"/>
  <c r="O130" i="50" s="1"/>
  <c r="N102" i="50"/>
  <c r="N129" i="50" s="1"/>
  <c r="N97" i="50"/>
  <c r="N124" i="50" s="1"/>
  <c r="S124" i="50" s="1"/>
  <c r="N94" i="50"/>
  <c r="N121" i="50" s="1"/>
  <c r="S121" i="50" s="1"/>
  <c r="W22" i="50"/>
  <c r="L22" i="50"/>
  <c r="Q54" i="49"/>
  <c r="Q55" i="49" s="1"/>
  <c r="W8" i="42"/>
  <c r="W54" i="42" s="1"/>
  <c r="Q55" i="42"/>
  <c r="Q56" i="42" s="1"/>
  <c r="Q55" i="41"/>
  <c r="Q56" i="41" s="1"/>
  <c r="W9" i="41"/>
  <c r="W54" i="41" s="1"/>
  <c r="W10" i="43"/>
  <c r="W53" i="43" s="1"/>
  <c r="Q54" i="43"/>
  <c r="Q55" i="43" s="1"/>
  <c r="W10" i="44"/>
  <c r="W54" i="44" s="1"/>
  <c r="Q55" i="44"/>
  <c r="Q56" i="44" s="1"/>
  <c r="N100" i="50"/>
  <c r="N127" i="50" s="1"/>
  <c r="S127" i="50" s="1"/>
  <c r="N95" i="50"/>
  <c r="N122" i="50" s="1"/>
  <c r="S122" i="50" s="1"/>
  <c r="N92" i="50"/>
  <c r="N119" i="50" s="1"/>
  <c r="S119" i="50" s="1"/>
  <c r="W23" i="50"/>
  <c r="L13" i="50"/>
  <c r="L17" i="50"/>
  <c r="I63" i="6"/>
  <c r="W53" i="37"/>
  <c r="W8" i="40"/>
  <c r="W54" i="40" s="1"/>
  <c r="Q55" i="40"/>
  <c r="Q56" i="40" s="1"/>
  <c r="N99" i="50"/>
  <c r="N126" i="50" s="1"/>
  <c r="S126" i="50" s="1"/>
  <c r="N96" i="50"/>
  <c r="N123" i="50" s="1"/>
  <c r="S123" i="50" s="1"/>
  <c r="J23" i="50"/>
  <c r="L15" i="50"/>
  <c r="Q54" i="37"/>
  <c r="Q55" i="37" s="1"/>
  <c r="W9" i="47"/>
  <c r="W54" i="47" s="1"/>
  <c r="Q55" i="47"/>
  <c r="Q56" i="47" s="1"/>
  <c r="L20" i="6"/>
  <c r="E23" i="50"/>
  <c r="Q53" i="43"/>
  <c r="F16" i="6" s="1"/>
  <c r="Q53" i="46"/>
  <c r="F18" i="6" s="1"/>
  <c r="L18" i="6" s="1"/>
  <c r="D18" i="50"/>
  <c r="Q54" i="44"/>
  <c r="F12" i="6" s="1"/>
  <c r="G18" i="50"/>
  <c r="O25" i="50" l="1"/>
  <c r="Q18" i="50"/>
  <c r="V24" i="50"/>
  <c r="T127" i="50"/>
  <c r="Q21" i="50"/>
  <c r="S21" i="50" s="1"/>
  <c r="L130" i="50"/>
  <c r="L103" i="50"/>
  <c r="R84" i="50"/>
  <c r="Q10" i="50"/>
  <c r="Q25" i="50" s="1"/>
  <c r="P27" i="50"/>
  <c r="R119" i="50"/>
  <c r="R121" i="50"/>
  <c r="R127" i="50"/>
  <c r="G23" i="50"/>
  <c r="L16" i="6"/>
  <c r="P26" i="50"/>
  <c r="Q103" i="50"/>
  <c r="L17" i="6"/>
  <c r="T129" i="50"/>
  <c r="L9" i="6"/>
  <c r="L59" i="6"/>
  <c r="L62" i="6" s="1"/>
  <c r="O14" i="50" s="1"/>
  <c r="J62" i="6"/>
  <c r="J63" i="6" s="1"/>
  <c r="W10" i="50"/>
  <c r="W24" i="50"/>
  <c r="L18" i="50"/>
  <c r="L23" i="50" s="1"/>
  <c r="S10" i="50"/>
  <c r="S23" i="50" s="1"/>
  <c r="N103" i="50"/>
  <c r="M107" i="50"/>
  <c r="M109" i="50"/>
  <c r="E107" i="50"/>
  <c r="E109" i="50"/>
  <c r="L12" i="6"/>
  <c r="F21" i="6"/>
  <c r="Q17" i="50"/>
  <c r="N130" i="50"/>
  <c r="S130" i="50" s="1"/>
  <c r="S117" i="50"/>
  <c r="I103" i="50"/>
  <c r="L107" i="50"/>
  <c r="L109" i="50"/>
  <c r="O103" i="50"/>
  <c r="Q107" i="50"/>
  <c r="Q109" i="50"/>
  <c r="R123" i="50"/>
  <c r="L21" i="6"/>
  <c r="L63" i="6" s="1"/>
  <c r="G109" i="50"/>
  <c r="G107" i="50"/>
  <c r="T117" i="50"/>
  <c r="Q130" i="50"/>
  <c r="R124" i="50"/>
  <c r="S129" i="50"/>
  <c r="R129" i="50"/>
  <c r="Q13" i="50"/>
  <c r="J106" i="50"/>
  <c r="J108" i="50"/>
  <c r="C130" i="50"/>
  <c r="D23" i="50"/>
  <c r="D24" i="50" s="1"/>
  <c r="T123" i="50"/>
  <c r="R122" i="50"/>
  <c r="R130" i="50" s="1"/>
  <c r="R126" i="50"/>
  <c r="T130" i="50" l="1"/>
  <c r="S18" i="50"/>
  <c r="Q11" i="50"/>
  <c r="S11" i="50" s="1"/>
  <c r="Q16" i="50"/>
  <c r="S16" i="50" s="1"/>
  <c r="Q24" i="50"/>
  <c r="Q14" i="50"/>
  <c r="Q19" i="50"/>
  <c r="S19" i="50" s="1"/>
  <c r="Q23" i="50"/>
  <c r="Q15" i="50"/>
  <c r="Q20" i="50"/>
  <c r="Q22" i="50"/>
  <c r="S22" i="50" s="1"/>
  <c r="Q12" i="50"/>
  <c r="S12" i="50" s="1"/>
  <c r="S14" i="50"/>
  <c r="R20" i="50"/>
  <c r="H20" i="50" s="1"/>
  <c r="I107" i="50"/>
  <c r="R107" i="50" s="1"/>
  <c r="I109" i="50"/>
  <c r="S20" i="50"/>
  <c r="N106" i="50"/>
  <c r="R106" i="50" s="1"/>
  <c r="N108" i="50"/>
  <c r="R108" i="50" s="1"/>
  <c r="S13" i="50"/>
  <c r="R19" i="50"/>
  <c r="H19" i="50" s="1"/>
  <c r="S17" i="50"/>
  <c r="O109" i="50"/>
  <c r="O107" i="50"/>
  <c r="S15" i="50"/>
  <c r="U130" i="50"/>
  <c r="L64" i="6"/>
  <c r="C26" i="2" s="1"/>
  <c r="F63" i="6"/>
  <c r="R14" i="50" l="1"/>
  <c r="H14" i="50" s="1"/>
  <c r="R21" i="50"/>
  <c r="H21" i="50" s="1"/>
  <c r="R18" i="50"/>
  <c r="H18" i="50" s="1"/>
  <c r="R24" i="50"/>
  <c r="R16" i="50"/>
  <c r="H16" i="50" s="1"/>
  <c r="R109" i="50"/>
  <c r="R11" i="50"/>
  <c r="H11" i="50" s="1"/>
  <c r="R15" i="50"/>
  <c r="H15" i="50" s="1"/>
  <c r="C15" i="50" s="1"/>
  <c r="K15" i="50" s="1"/>
  <c r="R12" i="50"/>
  <c r="H12" i="50" s="1"/>
  <c r="R13" i="50"/>
  <c r="H13" i="50" s="1"/>
  <c r="C13" i="50" s="1"/>
  <c r="K13" i="50" s="1"/>
  <c r="R17" i="50"/>
  <c r="H17" i="50" s="1"/>
  <c r="R22" i="50"/>
  <c r="H22" i="50" s="1"/>
  <c r="R10" i="50"/>
  <c r="M17" i="50"/>
  <c r="C17" i="50"/>
  <c r="K17" i="50" s="1"/>
  <c r="M19" i="50"/>
  <c r="C19" i="50"/>
  <c r="K19" i="50" s="1"/>
  <c r="C20" i="50"/>
  <c r="K20" i="50" s="1"/>
  <c r="M20" i="50"/>
  <c r="R110" i="50"/>
  <c r="M11" i="50"/>
  <c r="C11" i="50"/>
  <c r="K11" i="50" s="1"/>
  <c r="M14" i="50"/>
  <c r="C14" i="50"/>
  <c r="K14" i="50" s="1"/>
  <c r="M15" i="50"/>
  <c r="M22" i="50"/>
  <c r="C22" i="50"/>
  <c r="K22" i="50" s="1"/>
  <c r="M21" i="50" l="1"/>
  <c r="C21" i="50"/>
  <c r="K21" i="50" s="1"/>
  <c r="M13" i="50"/>
  <c r="R25" i="50"/>
  <c r="H10" i="50"/>
  <c r="M12" i="50"/>
  <c r="C12" i="50"/>
  <c r="K12" i="50" s="1"/>
  <c r="M16" i="50"/>
  <c r="C16" i="50"/>
  <c r="K16" i="50" s="1"/>
  <c r="M18" i="50"/>
  <c r="C18" i="50"/>
  <c r="K18" i="50" s="1"/>
  <c r="H23" i="50" l="1"/>
  <c r="M10" i="50"/>
  <c r="M23" i="50" s="1"/>
  <c r="L24" i="50" s="1"/>
  <c r="C10" i="50"/>
  <c r="C23" i="50" l="1"/>
  <c r="K10" i="50"/>
  <c r="K23" i="50" s="1"/>
</calcChain>
</file>

<file path=xl/comments1.xml><?xml version="1.0" encoding="utf-8"?>
<comments xmlns="http://schemas.openxmlformats.org/spreadsheetml/2006/main">
  <authors>
    <author>DBraun</author>
  </authors>
  <commentList>
    <comment ref="A4" authorId="0" shapeId="0">
      <text>
        <r>
          <rPr>
            <b/>
            <sz val="12"/>
            <color indexed="81"/>
            <rFont val="Tahoma"/>
            <family val="2"/>
          </rPr>
          <t>Enter your agency name here</t>
        </r>
      </text>
    </comment>
    <comment ref="A7" authorId="0" shapeId="0">
      <text>
        <r>
          <rPr>
            <b/>
            <sz val="12"/>
            <color indexed="81"/>
            <rFont val="Tahoma"/>
            <family val="2"/>
          </rPr>
          <t>Enter the Agency Number assigned by the State of Indiana</t>
        </r>
      </text>
    </comment>
    <comment ref="A10" authorId="0" shapeId="0">
      <text>
        <r>
          <rPr>
            <b/>
            <sz val="12"/>
            <color indexed="81"/>
            <rFont val="Tahoma"/>
            <family val="2"/>
          </rPr>
          <t>Enter the Quarter Begin
Date (MM-DD-YY)</t>
        </r>
      </text>
    </comment>
    <comment ref="E10" authorId="0" shapeId="0">
      <text>
        <r>
          <rPr>
            <b/>
            <sz val="12"/>
            <color indexed="81"/>
            <rFont val="Tahoma"/>
            <family val="2"/>
          </rPr>
          <t>Enter the Quarter End Date (MM-DD-YY)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I5" authorId="0" shapeId="0">
      <text>
        <r>
          <rPr>
            <b/>
            <sz val="14"/>
            <color indexed="81"/>
            <rFont val="Tahoma"/>
            <family val="2"/>
          </rPr>
          <t>A cost must be considered reasonable and allocable to a particular cost objective - according to the relative benefits received.  Further, in accordance with OMB A-87 it must also conform to the limitations or exclusions set forth in the cost principles, Federal laws, terms and conditions of an applicable Federal award or governing regulations.</t>
        </r>
        <r>
          <rPr>
            <sz val="14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<sst xmlns="http://schemas.openxmlformats.org/spreadsheetml/2006/main" count="1043" uniqueCount="232">
  <si>
    <t>Advertising</t>
  </si>
  <si>
    <t>Attorney Fees</t>
  </si>
  <si>
    <t>Insurance</t>
  </si>
  <si>
    <t>Management Info System</t>
  </si>
  <si>
    <t>Membership/Publications</t>
  </si>
  <si>
    <t>Office Supplies</t>
  </si>
  <si>
    <t>Postage</t>
  </si>
  <si>
    <t>Printing Service</t>
  </si>
  <si>
    <t>Staff Training</t>
  </si>
  <si>
    <t>Telephone</t>
  </si>
  <si>
    <t>Utilities</t>
  </si>
  <si>
    <t>Qtr End Date</t>
  </si>
  <si>
    <t>CMCH #</t>
  </si>
  <si>
    <t>EXPENSE AND REVENUE RECAP</t>
  </si>
  <si>
    <t>Building Rent</t>
  </si>
  <si>
    <t xml:space="preserve"> </t>
  </si>
  <si>
    <t>Materials and Supplies</t>
  </si>
  <si>
    <t>Inpatient Hospital</t>
  </si>
  <si>
    <t>Residential Services</t>
  </si>
  <si>
    <t>Food Supplies</t>
  </si>
  <si>
    <t>Medical Supplies</t>
  </si>
  <si>
    <t>Mileage &amp; Transportation</t>
  </si>
  <si>
    <t>Other</t>
  </si>
  <si>
    <t>Repairs &amp; Maintenance</t>
  </si>
  <si>
    <t xml:space="preserve">Indiana Mental Health Funds Recovery Program (MHFRP) - MAC Claim Form </t>
  </si>
  <si>
    <t>(Agency Name)</t>
  </si>
  <si>
    <t>(Agency Number)</t>
  </si>
  <si>
    <t>(Quarter Beginning Date)</t>
  </si>
  <si>
    <t>(Quarter Ending Date)</t>
  </si>
  <si>
    <t>(Street/Mailing Address)</t>
  </si>
  <si>
    <t>(City, State, Zip)</t>
  </si>
  <si>
    <t>(Person Completing Form)</t>
  </si>
  <si>
    <t>(Title of Person Completing Form)</t>
  </si>
  <si>
    <t>(Signature)* and (Date)</t>
  </si>
  <si>
    <t>The above signature is certification that to the best of my knowledge, the information</t>
  </si>
  <si>
    <t xml:space="preserve">provided in this report represents actual expenditures and that with reported federal </t>
  </si>
  <si>
    <t>revenues all remaining expenditures are net of federal funds.  Additionally, sufficient</t>
  </si>
  <si>
    <t>qualifying funds/contributions are available to certify the Federal match pursuant to</t>
  </si>
  <si>
    <t>Administrators</t>
  </si>
  <si>
    <t>Case Coordinators</t>
  </si>
  <si>
    <t>Intake Specialists</t>
  </si>
  <si>
    <t>Physicians</t>
  </si>
  <si>
    <t>Nurses</t>
  </si>
  <si>
    <t>Program Specialists</t>
  </si>
  <si>
    <t>Psychologists</t>
  </si>
  <si>
    <t>Support Services Personnel</t>
  </si>
  <si>
    <t>Therapists</t>
  </si>
  <si>
    <t>Unit Directors</t>
  </si>
  <si>
    <t xml:space="preserve">  </t>
  </si>
  <si>
    <t>Dues/Fees</t>
  </si>
  <si>
    <t>crossfoot</t>
  </si>
  <si>
    <t>Total will be inserted on "Financials" worksheet</t>
  </si>
  <si>
    <t>`</t>
  </si>
  <si>
    <t>Category: Program Specialist</t>
  </si>
  <si>
    <t>Category: Psychologist</t>
  </si>
  <si>
    <t>Category: Social Worker</t>
  </si>
  <si>
    <t>Category: Support Services</t>
  </si>
  <si>
    <t>Category: Therapist</t>
  </si>
  <si>
    <t>Payroll Tax /</t>
  </si>
  <si>
    <t>FICA</t>
  </si>
  <si>
    <t>Fringe</t>
  </si>
  <si>
    <t>Travel &amp;</t>
  </si>
  <si>
    <t>Training</t>
  </si>
  <si>
    <t>Services</t>
  </si>
  <si>
    <t>Purchased</t>
  </si>
  <si>
    <t>Salaries &amp;</t>
  </si>
  <si>
    <t>Wages</t>
  </si>
  <si>
    <t>Salaries &amp; Wages</t>
  </si>
  <si>
    <t>Materials</t>
  </si>
  <si>
    <t>&amp; Supplies</t>
  </si>
  <si>
    <t>Benefits</t>
  </si>
  <si>
    <t>&lt;&lt;---------------PERSONNEL BENEFITS AND OTHER ALLOWABLE DIRECT EXPENSES---------------&gt;&gt;</t>
  </si>
  <si>
    <t>&lt;-DIRECT SUPPORT STAFF-&gt;</t>
  </si>
  <si>
    <t xml:space="preserve">Total Cost per Person </t>
  </si>
  <si>
    <t>Totals will be inserted on "Financials" worksheet</t>
  </si>
  <si>
    <t>FEDERAL REVENUE APPLICABLE</t>
  </si>
  <si>
    <t>Total</t>
  </si>
  <si>
    <t xml:space="preserve">Total Cost </t>
  </si>
  <si>
    <t>Category: Nurses</t>
  </si>
  <si>
    <t>Category: MSWs</t>
  </si>
  <si>
    <t>Category: Physicians</t>
  </si>
  <si>
    <t>Category: Intake Specialists</t>
  </si>
  <si>
    <t>Category: Case Coordinators</t>
  </si>
  <si>
    <t>Category: Administrators</t>
  </si>
  <si>
    <t>Category: Unit Directors</t>
  </si>
  <si>
    <t>Contracted Services</t>
  </si>
  <si>
    <t>Subtotal of Prgm &amp; Ovhd Costs</t>
  </si>
  <si>
    <t>Subtotal Time Study Category Costs</t>
  </si>
  <si>
    <t>Time Study Worksheet Detail</t>
  </si>
  <si>
    <t>Time Study  Worksheet Detail</t>
  </si>
  <si>
    <t>Equipment Maintenance</t>
  </si>
  <si>
    <t>Equipment Rental</t>
  </si>
  <si>
    <t>the requirements of 42 CFR 433.51.  This claim is solely related to our MHFRP</t>
  </si>
  <si>
    <t>Position Title</t>
  </si>
  <si>
    <t>Targeted Case Managers</t>
  </si>
  <si>
    <t>Category: Targeted Case Managers</t>
  </si>
  <si>
    <t>Agency ID#</t>
  </si>
  <si>
    <t>&lt;&lt;------------   TIME STUDY PARTICIPANTS   ------------&gt;&gt;</t>
  </si>
  <si>
    <t>Location Code</t>
  </si>
  <si>
    <t>Social Worker- MSW</t>
  </si>
  <si>
    <t>Social Workers- BS</t>
  </si>
  <si>
    <t>Non-Applied Expenditures</t>
  </si>
  <si>
    <t>&lt;&lt;------------  NON-TIME STUDED -  GENERAL &amp; ADMINISTRATIVE</t>
  </si>
  <si>
    <t xml:space="preserve">agreement with the Indiana Family &amp; Social Services Administration, Division of Mental </t>
  </si>
  <si>
    <t>Health and Addiction.</t>
  </si>
  <si>
    <t>Audit Services</t>
  </si>
  <si>
    <t>Bad Debt (note: not allowable)</t>
  </si>
  <si>
    <t xml:space="preserve">                                                                         NON-TIME STUDIED  - worksheet detail</t>
  </si>
  <si>
    <t xml:space="preserve">                                                         Category: Miscellaneous (General Administrative &amp; Overhead Staff)</t>
  </si>
  <si>
    <t>Depreciation -Equipment</t>
  </si>
  <si>
    <t>Depreciation -Other</t>
  </si>
  <si>
    <t>COMMENTS  (Note: comments are allowed to exceed space provided)</t>
  </si>
  <si>
    <t>Depreciation- Buildings</t>
  </si>
  <si>
    <t>Amount</t>
  </si>
  <si>
    <r>
      <t>Not Applicable (</t>
    </r>
    <r>
      <rPr>
        <b/>
        <sz val="11"/>
        <color indexed="8"/>
        <rFont val="Arial MT"/>
      </rPr>
      <t>Direct Program Cost  or OMB A-87 &amp; 122 Unallowable</t>
    </r>
    <r>
      <rPr>
        <b/>
        <sz val="12"/>
        <color indexed="8"/>
        <rFont val="Arial MT"/>
      </rPr>
      <t>)</t>
    </r>
  </si>
  <si>
    <t>General Overhead Staff Worksheet Totals</t>
  </si>
  <si>
    <t>Last Name</t>
  </si>
  <si>
    <t>First Name</t>
  </si>
  <si>
    <t>Depreciation Expense</t>
  </si>
  <si>
    <t>Net Cost</t>
  </si>
  <si>
    <t>Describe, Type Source</t>
  </si>
  <si>
    <t>Expenditures Included with Direct costs in Section A</t>
  </si>
  <si>
    <t>Allowable &amp; Applicable</t>
  </si>
  <si>
    <t>Revenue Offsets (Please enter as credit to offset as applicable)</t>
  </si>
  <si>
    <t>Time Study Job Category Worksheet Costs</t>
  </si>
  <si>
    <t>Costs - Non-Time Studied Category (G&amp;A)</t>
  </si>
  <si>
    <t>A.  EXPENDITURE/ACTIVITY CATEGORIES (This section is intended to be completed automatically from data entered on the preceeding  job category worksheets)</t>
  </si>
  <si>
    <t>--Sample account names are provided below</t>
  </si>
  <si>
    <t>--Agencies should modify as desired</t>
  </si>
  <si>
    <t>TOTAL GROSS EXPENDITURES FOR INITIAL CERTIFICATION</t>
  </si>
  <si>
    <t>Initial Certification of Expenditures Used for this Claim are Stated Below:</t>
  </si>
  <si>
    <t>B.  Section Used To Identify                        Indirect Agency Costs</t>
  </si>
  <si>
    <t xml:space="preserve">GROSS EXPENDITURES </t>
  </si>
  <si>
    <t>Revenue Offsets</t>
  </si>
  <si>
    <t>Depreciation Subtotal</t>
  </si>
  <si>
    <t>COLUMN TOTAL</t>
  </si>
  <si>
    <t>Claim Calculation</t>
  </si>
  <si>
    <t>MER</t>
  </si>
  <si>
    <t>Modified for Adjustments as Appropriate:</t>
  </si>
  <si>
    <t>Special Claim Note(s):</t>
  </si>
  <si>
    <t>*Adjustment Note(s):</t>
  </si>
  <si>
    <t>N/A</t>
  </si>
  <si>
    <t>DEFAULT IS CREDIT FOR ADJ &amp; REV</t>
  </si>
  <si>
    <t>FOR CALCULATION</t>
  </si>
  <si>
    <t>Table 1:  Summarized Expense Detail</t>
  </si>
  <si>
    <t>Enter</t>
  </si>
  <si>
    <t>+Sal/Ben+Dues/Fees +Travel/Trng - Rev Offsets w/ +/- Adj</t>
  </si>
  <si>
    <t>+Materials/Splys/ Other+Contracted /PurSvc +Indirects</t>
  </si>
  <si>
    <t>Gross Expense</t>
  </si>
  <si>
    <t>Salary &amp; Benefits T/S and Direct</t>
  </si>
  <si>
    <t>Contractors / Purchased Svcs</t>
  </si>
  <si>
    <t>ALLOCATION OF INDIRECT COSTS</t>
  </si>
  <si>
    <t>Adjustments    (Show +or - ) *</t>
  </si>
  <si>
    <t>Federal Revenue Offset/Rev Adj</t>
  </si>
  <si>
    <t>Net Claim Cost</t>
  </si>
  <si>
    <t>Materials, Splys, Contracted, Other &amp; Indirects</t>
  </si>
  <si>
    <t xml:space="preserve">Indirect Cost Distribution </t>
  </si>
  <si>
    <t>Head Count</t>
  </si>
  <si>
    <t>Time Study Category</t>
  </si>
  <si>
    <t>Amounts</t>
  </si>
  <si>
    <t>Allocation  Table</t>
  </si>
  <si>
    <t>Allocation - Indirect</t>
  </si>
  <si>
    <t>Reallocate OH</t>
  </si>
  <si>
    <t>Applied IND</t>
  </si>
  <si>
    <t>Salaries/Fringes</t>
  </si>
  <si>
    <t>All Other</t>
  </si>
  <si>
    <t>Revenue Offset</t>
  </si>
  <si>
    <t>SPMP</t>
  </si>
  <si>
    <t>Detail</t>
  </si>
  <si>
    <t>Depreciation</t>
  </si>
  <si>
    <t xml:space="preserve">     Subtotal</t>
  </si>
  <si>
    <t>OH Staff Allocation</t>
  </si>
  <si>
    <t>Excluded Staff/Con</t>
  </si>
  <si>
    <t>verified total</t>
  </si>
  <si>
    <t>Totals</t>
  </si>
  <si>
    <t>reallocate OH Alloc</t>
  </si>
  <si>
    <t>Table 2: Introduction of T/S to Salary, Benefits, Direct Services, Travel/Training and Dues/Fees</t>
  </si>
  <si>
    <t>Type</t>
  </si>
  <si>
    <t>No Reimbursement</t>
  </si>
  <si>
    <t>Reimburse NO MER</t>
  </si>
  <si>
    <t>Reimburse w/MER</t>
  </si>
  <si>
    <t>Position</t>
  </si>
  <si>
    <t>Code A</t>
  </si>
  <si>
    <t>Code B</t>
  </si>
  <si>
    <t>Code C</t>
  </si>
  <si>
    <t>Code D</t>
  </si>
  <si>
    <t>Code E</t>
  </si>
  <si>
    <t>Code F</t>
  </si>
  <si>
    <t>Code G1</t>
  </si>
  <si>
    <t>Code G2</t>
  </si>
  <si>
    <t>Code H</t>
  </si>
  <si>
    <t>Code I</t>
  </si>
  <si>
    <t>Code J1</t>
  </si>
  <si>
    <t>Code J2</t>
  </si>
  <si>
    <t>Code K</t>
  </si>
  <si>
    <t>Code L</t>
  </si>
  <si>
    <t>Code M</t>
  </si>
  <si>
    <t>Table 3: Introduction of T/S to Other Expenses and Contracted Services</t>
  </si>
  <si>
    <t>Table 4: Summary of T/S Allocated Expenses</t>
  </si>
  <si>
    <t>"Other" to GI</t>
  </si>
  <si>
    <t>"Other" to JI</t>
  </si>
  <si>
    <t>Table 5: Application of MER</t>
  </si>
  <si>
    <t xml:space="preserve">  Totals</t>
  </si>
  <si>
    <t>Table 6: Application of FFP % for Agency Claim Amount</t>
  </si>
  <si>
    <t>GROSS SPMP CLAIM</t>
  </si>
  <si>
    <t>GROSS NON-SPMP CLAIM</t>
  </si>
  <si>
    <t>SPMP CLAIMS</t>
  </si>
  <si>
    <t>NON-SPMP CLAIMS</t>
  </si>
  <si>
    <t>TOTAL</t>
  </si>
  <si>
    <t>Table 7: Summary of Claim by Category and SPMP Status</t>
  </si>
  <si>
    <t>NON SPMP</t>
  </si>
  <si>
    <t>Administrator</t>
  </si>
  <si>
    <t>Case Coordinator</t>
  </si>
  <si>
    <t>Intake Specialist</t>
  </si>
  <si>
    <t>Nurse SPMP</t>
  </si>
  <si>
    <t>Physician SPMP</t>
  </si>
  <si>
    <t>Program Specialist</t>
  </si>
  <si>
    <t>Psychologist SPMP</t>
  </si>
  <si>
    <t>Social Worker</t>
  </si>
  <si>
    <t>Social Worker MSW SPMP</t>
  </si>
  <si>
    <t>Targeted Case Manager</t>
  </si>
  <si>
    <t>Therapist SPMP</t>
  </si>
  <si>
    <t>Unit Director</t>
  </si>
  <si>
    <t>Error Formula Check =&gt;</t>
  </si>
  <si>
    <t>Fringes</t>
  </si>
  <si>
    <t>Fringe %</t>
  </si>
  <si>
    <t>G &amp; A</t>
  </si>
  <si>
    <t>Travel &amp; Training</t>
  </si>
  <si>
    <t>Dues/Fees,  Materials,Supplies, and Other Expense</t>
  </si>
  <si>
    <t>Net Claimable for  Review &amp; Validation</t>
  </si>
  <si>
    <t>Net Claimable for  Review     &amp; Validation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</si>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</sst>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5" formatCode="&quot;$&quot;#,##0_);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mmmm\ dd\,\ yyyy"/>
    <numFmt numFmtId="166" formatCode="mm/dd/yy"/>
    <numFmt numFmtId="167" formatCode="_(* #,##0_);_(* \(#,##0\);_(* &quot;-&quot;??_);_(@_)"/>
    <numFmt numFmtId="168" formatCode="_(&quot;$&quot;* #,##0_);_(&quot;$&quot;* \(#,##0\);_(&quot;$&quot;* &quot;-&quot;??_);_(@_)"/>
    <numFmt numFmtId="169" formatCode="0.00000000000"/>
    <numFmt numFmtId="170" formatCode="&quot;$&quot;#,##0;\(&quot;$&quot;#,##0\)"/>
  </numFmts>
  <fonts count="61">
    <font>
      <sz val="10"/>
      <name val="Arial"/>
    </font>
    <font>
      <sz val="10"/>
      <name val="Arial"/>
      <family val="2"/>
    </font>
    <font>
      <sz val="12"/>
      <color indexed="8"/>
      <name val="Arial MT"/>
    </font>
    <font>
      <b/>
      <sz val="14"/>
      <color indexed="8"/>
      <name val="Arial MT"/>
    </font>
    <font>
      <b/>
      <sz val="12"/>
      <color indexed="8"/>
      <name val="Arial MT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6"/>
      <color indexed="8"/>
      <name val="Arial MT"/>
    </font>
    <font>
      <sz val="16"/>
      <name val="Arial"/>
      <family val="2"/>
    </font>
    <font>
      <sz val="16"/>
      <color indexed="8"/>
      <name val="Arial MT"/>
    </font>
    <font>
      <sz val="14"/>
      <color indexed="8"/>
      <name val="Arial MT"/>
    </font>
    <font>
      <sz val="14"/>
      <name val="Arial"/>
      <family val="2"/>
    </font>
    <font>
      <b/>
      <sz val="24"/>
      <color indexed="8"/>
      <name val="Arial MT"/>
    </font>
    <font>
      <sz val="9"/>
      <color indexed="8"/>
      <name val="Arial MT"/>
    </font>
    <font>
      <b/>
      <sz val="9"/>
      <color indexed="8"/>
      <name val="Arial MT"/>
    </font>
    <font>
      <sz val="13"/>
      <color indexed="8"/>
      <name val="Times New Roman"/>
      <family val="1"/>
    </font>
    <font>
      <sz val="13"/>
      <name val="Times New Roman"/>
      <family val="1"/>
    </font>
    <font>
      <b/>
      <sz val="12"/>
      <name val="Arial MT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1"/>
      <color indexed="8"/>
      <name val="Arial MT"/>
    </font>
    <font>
      <sz val="14"/>
      <name val="Arial"/>
      <family val="2"/>
    </font>
    <font>
      <sz val="14"/>
      <color indexed="8"/>
      <name val="Times New Roman"/>
      <family val="1"/>
    </font>
    <font>
      <sz val="14"/>
      <name val="Arial MT"/>
    </font>
    <font>
      <u/>
      <sz val="12"/>
      <name val="Arial"/>
      <family val="2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b/>
      <sz val="11"/>
      <color indexed="8"/>
      <name val="Arial MT"/>
    </font>
    <font>
      <sz val="12"/>
      <name val="Arial MT"/>
    </font>
    <font>
      <b/>
      <sz val="14"/>
      <name val="Arial MT"/>
    </font>
    <font>
      <b/>
      <sz val="10"/>
      <name val="Arial"/>
      <family val="2"/>
    </font>
    <font>
      <b/>
      <sz val="14"/>
      <name val="Arial"/>
      <family val="2"/>
    </font>
    <font>
      <b/>
      <sz val="14"/>
      <color indexed="81"/>
      <name val="Tahoma"/>
      <family val="2"/>
    </font>
    <font>
      <sz val="14"/>
      <color indexed="81"/>
      <name val="Tahoma"/>
      <family val="2"/>
    </font>
    <font>
      <b/>
      <u/>
      <sz val="11"/>
      <color indexed="8"/>
      <name val="Arial MT"/>
    </font>
    <font>
      <b/>
      <sz val="10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color indexed="8"/>
      <name val="Arial MT"/>
    </font>
    <font>
      <sz val="10"/>
      <color indexed="8"/>
      <name val="Arial MT"/>
    </font>
    <font>
      <sz val="10"/>
      <color indexed="8"/>
      <name val="Arial"/>
      <family val="2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u/>
      <sz val="10"/>
      <name val="Arial"/>
      <family val="2"/>
    </font>
    <font>
      <u/>
      <sz val="10"/>
      <color indexed="8"/>
      <name val="Arial MT"/>
    </font>
    <font>
      <u/>
      <sz val="12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lightGrid">
        <fgColor indexed="9"/>
        <bgColor indexed="8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</fills>
  <borders count="3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22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9" fontId="1" fillId="0" borderId="0" applyFont="0" applyFill="0" applyBorder="0" applyAlignment="0" applyProtection="0"/>
  </cellStyleXfs>
  <cellXfs count="42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6" fillId="0" borderId="0" xfId="0" applyFont="1" applyProtection="1"/>
    <xf numFmtId="0" fontId="6" fillId="0" borderId="0" xfId="0" applyFont="1" applyBorder="1" applyAlignment="1" applyProtection="1">
      <protection locked="0"/>
    </xf>
    <xf numFmtId="0" fontId="6" fillId="0" borderId="0" xfId="0" applyFont="1" applyAlignment="1" applyProtection="1">
      <protection locked="0"/>
    </xf>
    <xf numFmtId="0" fontId="6" fillId="0" borderId="0" xfId="0" applyFont="1" applyBorder="1" applyAlignment="1" applyProtection="1">
      <alignment horizontal="centerContinuous" vertical="center"/>
      <protection locked="0"/>
    </xf>
    <xf numFmtId="0" fontId="6" fillId="0" borderId="2" xfId="0" applyFont="1" applyBorder="1" applyAlignment="1" applyProtection="1">
      <alignment horizontal="centerContinuous" vertical="center"/>
      <protection locked="0"/>
    </xf>
    <xf numFmtId="0" fontId="0" fillId="0" borderId="0" xfId="0" applyAlignment="1" applyProtection="1">
      <protection locked="0"/>
    </xf>
    <xf numFmtId="164" fontId="7" fillId="0" borderId="0" xfId="0" applyNumberFormat="1" applyFont="1" applyFill="1" applyBorder="1" applyAlignment="1" applyProtection="1">
      <alignment horizontal="center" vertical="center"/>
      <protection locked="0"/>
    </xf>
    <xf numFmtId="166" fontId="0" fillId="0" borderId="0" xfId="0" applyNumberFormat="1" applyProtection="1">
      <protection locked="0"/>
    </xf>
    <xf numFmtId="0" fontId="2" fillId="0" borderId="3" xfId="0" applyFont="1" applyBorder="1" applyProtection="1">
      <protection locked="0"/>
    </xf>
    <xf numFmtId="37" fontId="2" fillId="0" borderId="0" xfId="0" applyNumberFormat="1" applyFont="1" applyBorder="1" applyProtection="1">
      <protection locked="0"/>
    </xf>
    <xf numFmtId="0" fontId="0" fillId="0" borderId="3" xfId="0" applyBorder="1" applyProtection="1">
      <protection locked="0"/>
    </xf>
    <xf numFmtId="5" fontId="2" fillId="0" borderId="0" xfId="0" applyNumberFormat="1" applyFont="1" applyBorder="1" applyProtection="1">
      <protection locked="0"/>
    </xf>
    <xf numFmtId="37" fontId="2" fillId="0" borderId="3" xfId="0" applyNumberFormat="1" applyFont="1" applyFill="1" applyBorder="1" applyProtection="1">
      <protection locked="0"/>
    </xf>
    <xf numFmtId="5" fontId="2" fillId="0" borderId="0" xfId="0" applyNumberFormat="1" applyFont="1" applyFill="1" applyBorder="1" applyProtection="1">
      <protection locked="0"/>
    </xf>
    <xf numFmtId="37" fontId="3" fillId="0" borderId="3" xfId="0" applyNumberFormat="1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0" xfId="0" applyFont="1" applyBorder="1" applyAlignment="1" applyProtection="1">
      <alignment horizontal="left" vertical="center"/>
      <protection locked="0"/>
    </xf>
    <xf numFmtId="44" fontId="1" fillId="0" borderId="0" xfId="2" applyProtection="1"/>
    <xf numFmtId="0" fontId="5" fillId="0" borderId="0" xfId="0" applyFont="1" applyBorder="1" applyAlignment="1" applyProtection="1"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/>
    <xf numFmtId="0" fontId="5" fillId="0" borderId="0" xfId="0" applyFont="1"/>
    <xf numFmtId="168" fontId="2" fillId="0" borderId="0" xfId="2" applyNumberFormat="1" applyFont="1" applyFill="1" applyBorder="1" applyAlignment="1" applyProtection="1">
      <alignment horizontal="right"/>
    </xf>
    <xf numFmtId="168" fontId="2" fillId="0" borderId="0" xfId="2" applyNumberFormat="1" applyFont="1" applyBorder="1" applyAlignment="1" applyProtection="1">
      <alignment horizontal="right"/>
    </xf>
    <xf numFmtId="168" fontId="0" fillId="0" borderId="0" xfId="0" applyNumberFormat="1" applyProtection="1">
      <protection locked="0"/>
    </xf>
    <xf numFmtId="168" fontId="0" fillId="0" borderId="0" xfId="0" applyNumberFormat="1" applyBorder="1" applyProtection="1">
      <protection locked="0"/>
    </xf>
    <xf numFmtId="0" fontId="13" fillId="0" borderId="3" xfId="0" applyFont="1" applyBorder="1" applyAlignment="1" applyProtection="1">
      <alignment horizontal="centerContinuous" vertical="center"/>
      <protection locked="0"/>
    </xf>
    <xf numFmtId="0" fontId="14" fillId="0" borderId="0" xfId="0" applyFont="1" applyBorder="1" applyAlignment="1" applyProtection="1">
      <alignment horizontal="centerContinuous" vertical="center"/>
      <protection locked="0"/>
    </xf>
    <xf numFmtId="0" fontId="15" fillId="0" borderId="0" xfId="0" applyFont="1" applyBorder="1" applyAlignment="1" applyProtection="1">
      <alignment horizontal="centerContinuous" vertical="center"/>
      <protection locked="0"/>
    </xf>
    <xf numFmtId="165" fontId="13" fillId="0" borderId="3" xfId="0" applyNumberFormat="1" applyFont="1" applyBorder="1" applyAlignment="1" applyProtection="1">
      <alignment horizontal="centerContinuous"/>
      <protection locked="0"/>
    </xf>
    <xf numFmtId="165" fontId="14" fillId="0" borderId="0" xfId="0" applyNumberFormat="1" applyFont="1" applyBorder="1" applyAlignment="1" applyProtection="1">
      <alignment horizontal="centerContinuous"/>
      <protection locked="0"/>
    </xf>
    <xf numFmtId="165" fontId="15" fillId="0" borderId="0" xfId="0" applyNumberFormat="1" applyFont="1" applyBorder="1" applyAlignment="1" applyProtection="1">
      <alignment horizontal="centerContinuous"/>
      <protection locked="0"/>
    </xf>
    <xf numFmtId="0" fontId="0" fillId="0" borderId="0" xfId="0" applyBorder="1" applyProtection="1">
      <protection locked="0"/>
    </xf>
    <xf numFmtId="37" fontId="2" fillId="0" borderId="4" xfId="0" applyNumberFormat="1" applyFont="1" applyFill="1" applyBorder="1" applyProtection="1">
      <protection locked="0"/>
    </xf>
    <xf numFmtId="5" fontId="2" fillId="0" borderId="2" xfId="0" applyNumberFormat="1" applyFont="1" applyFill="1" applyBorder="1" applyProtection="1">
      <protection locked="0"/>
    </xf>
    <xf numFmtId="37" fontId="20" fillId="2" borderId="3" xfId="0" applyNumberFormat="1" applyFont="1" applyFill="1" applyBorder="1" applyProtection="1"/>
    <xf numFmtId="37" fontId="19" fillId="0" borderId="3" xfId="0" quotePrefix="1" applyNumberFormat="1" applyFont="1" applyFill="1" applyBorder="1" applyProtection="1">
      <protection locked="0"/>
    </xf>
    <xf numFmtId="0" fontId="22" fillId="0" borderId="3" xfId="0" applyFont="1" applyBorder="1" applyAlignment="1">
      <alignment wrapText="1"/>
    </xf>
    <xf numFmtId="165" fontId="13" fillId="0" borderId="3" xfId="0" applyNumberFormat="1" applyFont="1" applyBorder="1" applyAlignment="1" applyProtection="1">
      <alignment horizontal="centerContinuous"/>
    </xf>
    <xf numFmtId="37" fontId="19" fillId="0" borderId="3" xfId="0" applyNumberFormat="1" applyFont="1" applyBorder="1" applyProtection="1"/>
    <xf numFmtId="0" fontId="24" fillId="0" borderId="0" xfId="0" applyFont="1" applyBorder="1" applyProtection="1">
      <protection locked="0"/>
    </xf>
    <xf numFmtId="0" fontId="0" fillId="3" borderId="0" xfId="0" applyFill="1" applyBorder="1" applyProtection="1">
      <protection locked="0"/>
    </xf>
    <xf numFmtId="0" fontId="0" fillId="3" borderId="2" xfId="0" applyFill="1" applyBorder="1" applyProtection="1">
      <protection locked="0"/>
    </xf>
    <xf numFmtId="168" fontId="25" fillId="3" borderId="2" xfId="2" applyNumberFormat="1" applyFont="1" applyFill="1" applyBorder="1" applyProtection="1"/>
    <xf numFmtId="0" fontId="1" fillId="0" borderId="5" xfId="0" applyFont="1" applyBorder="1" applyProtection="1">
      <protection locked="0"/>
    </xf>
    <xf numFmtId="168" fontId="1" fillId="3" borderId="0" xfId="2" applyNumberFormat="1" applyFill="1" applyBorder="1" applyProtection="1">
      <protection locked="0"/>
    </xf>
    <xf numFmtId="37" fontId="3" fillId="0" borderId="3" xfId="0" applyNumberFormat="1" applyFont="1" applyFill="1" applyBorder="1" applyProtection="1">
      <protection locked="0"/>
    </xf>
    <xf numFmtId="0" fontId="3" fillId="0" borderId="3" xfId="0" applyFont="1" applyFill="1" applyBorder="1" applyProtection="1">
      <protection locked="0"/>
    </xf>
    <xf numFmtId="0" fontId="0" fillId="0" borderId="3" xfId="0" applyFill="1" applyBorder="1" applyProtection="1">
      <protection locked="0"/>
    </xf>
    <xf numFmtId="37" fontId="4" fillId="0" borderId="3" xfId="0" applyNumberFormat="1" applyFont="1" applyBorder="1" applyProtection="1">
      <protection locked="0"/>
    </xf>
    <xf numFmtId="0" fontId="13" fillId="0" borderId="3" xfId="0" applyFont="1" applyBorder="1" applyAlignment="1" applyProtection="1">
      <alignment horizontal="centerContinuous" vertical="center"/>
    </xf>
    <xf numFmtId="0" fontId="14" fillId="0" borderId="0" xfId="0" applyFont="1" applyBorder="1" applyAlignment="1" applyProtection="1">
      <alignment horizontal="centerContinuous" vertical="center"/>
    </xf>
    <xf numFmtId="168" fontId="16" fillId="0" borderId="0" xfId="2" applyNumberFormat="1" applyFont="1" applyFill="1" applyBorder="1" applyAlignment="1" applyProtection="1">
      <alignment horizontal="right"/>
    </xf>
    <xf numFmtId="0" fontId="21" fillId="0" borderId="3" xfId="0" applyFont="1" applyFill="1" applyBorder="1" applyAlignment="1" applyProtection="1">
      <alignment horizontal="center" vertical="center" wrapText="1"/>
    </xf>
    <xf numFmtId="168" fontId="16" fillId="4" borderId="0" xfId="2" applyNumberFormat="1" applyFont="1" applyFill="1" applyBorder="1" applyAlignment="1" applyProtection="1">
      <alignment horizontal="right"/>
    </xf>
    <xf numFmtId="168" fontId="16" fillId="2" borderId="0" xfId="2" applyNumberFormat="1" applyFont="1" applyFill="1" applyBorder="1" applyAlignment="1" applyProtection="1">
      <alignment horizontal="right"/>
    </xf>
    <xf numFmtId="168" fontId="28" fillId="3" borderId="0" xfId="2" applyNumberFormat="1" applyFont="1" applyFill="1" applyBorder="1" applyProtection="1">
      <protection locked="0"/>
    </xf>
    <xf numFmtId="168" fontId="28" fillId="3" borderId="2" xfId="2" applyNumberFormat="1" applyFont="1" applyFill="1" applyBorder="1" applyProtection="1"/>
    <xf numFmtId="167" fontId="2" fillId="0" borderId="0" xfId="1" applyNumberFormat="1" applyFont="1" applyBorder="1" applyProtection="1">
      <protection locked="0"/>
    </xf>
    <xf numFmtId="0" fontId="29" fillId="2" borderId="0" xfId="1" applyNumberFormat="1" applyFont="1" applyFill="1" applyBorder="1" applyProtection="1"/>
    <xf numFmtId="5" fontId="29" fillId="2" borderId="0" xfId="0" applyNumberFormat="1" applyFont="1" applyFill="1" applyBorder="1" applyProtection="1"/>
    <xf numFmtId="168" fontId="16" fillId="0" borderId="6" xfId="2" applyNumberFormat="1" applyFont="1" applyFill="1" applyBorder="1" applyProtection="1"/>
    <xf numFmtId="0" fontId="0" fillId="0" borderId="0" xfId="0" applyAlignment="1" applyProtection="1">
      <alignment wrapText="1"/>
      <protection locked="0"/>
    </xf>
    <xf numFmtId="37" fontId="4" fillId="0" borderId="3" xfId="0" applyNumberFormat="1" applyFont="1" applyBorder="1" applyAlignment="1" applyProtection="1">
      <alignment wrapText="1"/>
      <protection locked="0"/>
    </xf>
    <xf numFmtId="168" fontId="2" fillId="0" borderId="0" xfId="2" applyNumberFormat="1" applyFont="1" applyBorder="1" applyAlignment="1" applyProtection="1">
      <alignment horizontal="right" wrapText="1"/>
    </xf>
    <xf numFmtId="168" fontId="0" fillId="0" borderId="0" xfId="0" applyNumberFormat="1" applyBorder="1" applyAlignment="1" applyProtection="1">
      <alignment wrapText="1"/>
      <protection locked="0"/>
    </xf>
    <xf numFmtId="168" fontId="16" fillId="5" borderId="2" xfId="2" applyNumberFormat="1" applyFont="1" applyFill="1" applyBorder="1" applyAlignment="1" applyProtection="1">
      <alignment horizontal="right"/>
    </xf>
    <xf numFmtId="0" fontId="3" fillId="5" borderId="2" xfId="0" applyFont="1" applyFill="1" applyBorder="1" applyProtection="1">
      <protection locked="0"/>
    </xf>
    <xf numFmtId="168" fontId="2" fillId="5" borderId="2" xfId="2" applyNumberFormat="1" applyFont="1" applyFill="1" applyBorder="1" applyAlignment="1" applyProtection="1">
      <alignment horizontal="right"/>
    </xf>
    <xf numFmtId="0" fontId="33" fillId="0" borderId="5" xfId="0" applyFont="1" applyBorder="1" applyAlignment="1" applyProtection="1">
      <alignment horizontal="left"/>
      <protection locked="0"/>
    </xf>
    <xf numFmtId="0" fontId="33" fillId="0" borderId="0" xfId="0" applyFont="1" applyBorder="1" applyAlignment="1">
      <alignment horizontal="center"/>
    </xf>
    <xf numFmtId="0" fontId="32" fillId="0" borderId="7" xfId="0" applyFont="1" applyFill="1" applyBorder="1" applyAlignment="1" applyProtection="1">
      <alignment horizontal="center" vertical="center" wrapText="1"/>
    </xf>
    <xf numFmtId="0" fontId="32" fillId="0" borderId="8" xfId="0" applyFont="1" applyFill="1" applyBorder="1" applyAlignment="1" applyProtection="1">
      <alignment horizontal="center" vertical="center"/>
    </xf>
    <xf numFmtId="167" fontId="2" fillId="0" borderId="0" xfId="1" applyNumberFormat="1" applyFont="1" applyFill="1" applyBorder="1" applyAlignment="1" applyProtection="1">
      <alignment horizontal="right"/>
    </xf>
    <xf numFmtId="167" fontId="2" fillId="0" borderId="0" xfId="1" applyNumberFormat="1" applyFont="1" applyFill="1" applyBorder="1" applyAlignment="1" applyProtection="1">
      <alignment horizontal="right"/>
      <protection locked="0"/>
    </xf>
    <xf numFmtId="167" fontId="25" fillId="0" borderId="0" xfId="1" applyNumberFormat="1" applyFont="1" applyFill="1" applyBorder="1" applyProtection="1">
      <protection locked="0"/>
    </xf>
    <xf numFmtId="167" fontId="25" fillId="0" borderId="0" xfId="1" applyNumberFormat="1" applyFont="1" applyFill="1" applyBorder="1" applyAlignment="1" applyProtection="1">
      <alignment wrapText="1"/>
      <protection locked="0"/>
    </xf>
    <xf numFmtId="167" fontId="31" fillId="0" borderId="0" xfId="1" applyNumberFormat="1" applyFont="1" applyFill="1" applyBorder="1" applyProtection="1">
      <protection locked="0"/>
    </xf>
    <xf numFmtId="167" fontId="25" fillId="0" borderId="0" xfId="1" applyNumberFormat="1" applyFont="1" applyFill="1" applyBorder="1" applyProtection="1"/>
    <xf numFmtId="168" fontId="23" fillId="0" borderId="0" xfId="2" applyNumberFormat="1" applyFont="1" applyFill="1" applyBorder="1" applyAlignment="1" applyProtection="1">
      <alignment horizontal="center" wrapText="1"/>
    </xf>
    <xf numFmtId="0" fontId="0" fillId="0" borderId="0" xfId="0" applyBorder="1" applyAlignment="1" applyProtection="1">
      <alignment wrapText="1"/>
      <protection locked="0"/>
    </xf>
    <xf numFmtId="37" fontId="35" fillId="0" borderId="3" xfId="0" applyNumberFormat="1" applyFont="1" applyFill="1" applyBorder="1" applyProtection="1">
      <protection locked="0"/>
    </xf>
    <xf numFmtId="5" fontId="35" fillId="0" borderId="0" xfId="0" applyNumberFormat="1" applyFont="1" applyFill="1" applyBorder="1" applyProtection="1">
      <protection locked="0"/>
    </xf>
    <xf numFmtId="168" fontId="0" fillId="0" borderId="0" xfId="0" applyNumberFormat="1" applyProtection="1"/>
    <xf numFmtId="0" fontId="0" fillId="0" borderId="6" xfId="0" applyBorder="1" applyProtection="1">
      <protection locked="0"/>
    </xf>
    <xf numFmtId="168" fontId="16" fillId="6" borderId="6" xfId="2" applyNumberFormat="1" applyFont="1" applyFill="1" applyBorder="1" applyProtection="1"/>
    <xf numFmtId="5" fontId="2" fillId="0" borderId="0" xfId="0" applyNumberFormat="1" applyFont="1" applyFill="1" applyBorder="1" applyProtection="1"/>
    <xf numFmtId="5" fontId="2" fillId="0" borderId="0" xfId="0" applyNumberFormat="1" applyFont="1" applyFill="1" applyBorder="1" applyAlignment="1" applyProtection="1">
      <alignment horizontal="left"/>
    </xf>
    <xf numFmtId="5" fontId="4" fillId="0" borderId="0" xfId="0" applyNumberFormat="1" applyFont="1" applyBorder="1" applyAlignment="1" applyProtection="1">
      <alignment wrapText="1"/>
    </xf>
    <xf numFmtId="37" fontId="4" fillId="0" borderId="3" xfId="0" applyNumberFormat="1" applyFont="1" applyBorder="1" applyProtection="1"/>
    <xf numFmtId="5" fontId="2" fillId="0" borderId="0" xfId="0" applyNumberFormat="1" applyFont="1" applyBorder="1" applyProtection="1"/>
    <xf numFmtId="5" fontId="4" fillId="0" borderId="0" xfId="0" applyNumberFormat="1" applyFont="1" applyBorder="1" applyAlignment="1" applyProtection="1">
      <alignment horizontal="left" vertical="center"/>
    </xf>
    <xf numFmtId="167" fontId="2" fillId="0" borderId="0" xfId="1" applyNumberFormat="1" applyFont="1" applyFill="1" applyBorder="1" applyProtection="1"/>
    <xf numFmtId="37" fontId="4" fillId="0" borderId="3" xfId="0" applyNumberFormat="1" applyFont="1" applyBorder="1" applyAlignment="1" applyProtection="1">
      <alignment wrapText="1"/>
    </xf>
    <xf numFmtId="0" fontId="4" fillId="0" borderId="0" xfId="0" applyFont="1" applyBorder="1" applyProtection="1">
      <protection locked="0"/>
    </xf>
    <xf numFmtId="0" fontId="33" fillId="0" borderId="5" xfId="0" applyFont="1" applyBorder="1" applyAlignment="1">
      <alignment horizontal="center"/>
    </xf>
    <xf numFmtId="0" fontId="32" fillId="0" borderId="7" xfId="0" applyFont="1" applyFill="1" applyBorder="1" applyAlignment="1" applyProtection="1">
      <alignment horizontal="center" vertical="center"/>
    </xf>
    <xf numFmtId="0" fontId="32" fillId="0" borderId="8" xfId="0" applyFont="1" applyFill="1" applyBorder="1" applyAlignment="1" applyProtection="1">
      <alignment horizontal="center" vertical="center" wrapText="1"/>
    </xf>
    <xf numFmtId="0" fontId="33" fillId="0" borderId="9" xfId="0" applyFont="1" applyBorder="1" applyAlignment="1">
      <alignment horizontal="center"/>
    </xf>
    <xf numFmtId="0" fontId="32" fillId="0" borderId="0" xfId="0" applyFont="1" applyFill="1" applyBorder="1" applyAlignment="1" applyProtection="1">
      <alignment horizontal="center" vertical="center"/>
    </xf>
    <xf numFmtId="0" fontId="32" fillId="0" borderId="9" xfId="0" applyFont="1" applyFill="1" applyBorder="1" applyAlignment="1" applyProtection="1">
      <alignment horizontal="center" vertical="center"/>
    </xf>
    <xf numFmtId="0" fontId="32" fillId="0" borderId="9" xfId="0" applyFont="1" applyFill="1" applyBorder="1" applyAlignment="1" applyProtection="1">
      <alignment horizontal="center" vertical="center" wrapText="1"/>
    </xf>
    <xf numFmtId="0" fontId="32" fillId="0" borderId="5" xfId="0" applyFont="1" applyFill="1" applyBorder="1" applyAlignment="1" applyProtection="1">
      <alignment horizontal="center" vertical="center" wrapText="1"/>
    </xf>
    <xf numFmtId="168" fontId="16" fillId="0" borderId="0" xfId="2" applyNumberFormat="1" applyFont="1" applyFill="1" applyBorder="1" applyProtection="1"/>
    <xf numFmtId="168" fontId="16" fillId="6" borderId="10" xfId="2" applyNumberFormat="1" applyFont="1" applyFill="1" applyBorder="1" applyProtection="1"/>
    <xf numFmtId="168" fontId="16" fillId="0" borderId="10" xfId="2" applyNumberFormat="1" applyFont="1" applyFill="1" applyBorder="1" applyAlignment="1" applyProtection="1">
      <alignment horizontal="right"/>
    </xf>
    <xf numFmtId="168" fontId="2" fillId="5" borderId="0" xfId="2" applyNumberFormat="1" applyFont="1" applyFill="1" applyBorder="1" applyAlignment="1" applyProtection="1">
      <alignment horizontal="right"/>
    </xf>
    <xf numFmtId="168" fontId="16" fillId="7" borderId="0" xfId="2" applyNumberFormat="1" applyFont="1" applyFill="1" applyBorder="1" applyAlignment="1" applyProtection="1">
      <alignment horizontal="right"/>
    </xf>
    <xf numFmtId="5" fontId="29" fillId="8" borderId="0" xfId="0" applyNumberFormat="1" applyFont="1" applyFill="1" applyBorder="1" applyProtection="1"/>
    <xf numFmtId="168" fontId="16" fillId="8" borderId="0" xfId="2" applyNumberFormat="1" applyFont="1" applyFill="1" applyBorder="1" applyAlignment="1" applyProtection="1">
      <alignment horizontal="right"/>
    </xf>
    <xf numFmtId="0" fontId="29" fillId="8" borderId="0" xfId="1" applyNumberFormat="1" applyFont="1" applyFill="1" applyBorder="1" applyProtection="1"/>
    <xf numFmtId="167" fontId="41" fillId="0" borderId="0" xfId="1" applyNumberFormat="1" applyFont="1" applyFill="1" applyBorder="1" applyAlignment="1" applyProtection="1">
      <alignment horizontal="center" wrapText="1"/>
    </xf>
    <xf numFmtId="0" fontId="22" fillId="4" borderId="0" xfId="0" applyFont="1" applyFill="1" applyBorder="1" applyProtection="1">
      <protection locked="0"/>
    </xf>
    <xf numFmtId="0" fontId="22" fillId="4" borderId="9" xfId="0" applyFont="1" applyFill="1" applyBorder="1" applyProtection="1">
      <protection locked="0"/>
    </xf>
    <xf numFmtId="0" fontId="22" fillId="4" borderId="5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37" fontId="2" fillId="0" borderId="0" xfId="0" applyNumberFormat="1" applyFont="1" applyFill="1" applyBorder="1" applyProtection="1">
      <protection locked="0"/>
    </xf>
    <xf numFmtId="168" fontId="16" fillId="0" borderId="10" xfId="2" applyNumberFormat="1" applyFont="1" applyFill="1" applyBorder="1" applyAlignment="1" applyProtection="1">
      <alignment horizontal="right"/>
      <protection locked="0"/>
    </xf>
    <xf numFmtId="168" fontId="16" fillId="7" borderId="10" xfId="2" applyNumberFormat="1" applyFont="1" applyFill="1" applyBorder="1" applyAlignment="1" applyProtection="1">
      <alignment horizontal="right"/>
    </xf>
    <xf numFmtId="168" fontId="16" fillId="0" borderId="6" xfId="2" applyNumberFormat="1" applyFont="1" applyFill="1" applyBorder="1" applyAlignment="1" applyProtection="1">
      <alignment horizontal="right"/>
    </xf>
    <xf numFmtId="37" fontId="2" fillId="0" borderId="3" xfId="0" applyNumberFormat="1" applyFont="1" applyFill="1" applyBorder="1" applyProtection="1"/>
    <xf numFmtId="0" fontId="2" fillId="0" borderId="3" xfId="0" applyFont="1" applyFill="1" applyBorder="1" applyProtection="1"/>
    <xf numFmtId="44" fontId="4" fillId="0" borderId="0" xfId="2" applyFont="1" applyFill="1" applyBorder="1" applyAlignment="1" applyProtection="1">
      <alignment horizontal="left"/>
    </xf>
    <xf numFmtId="0" fontId="7" fillId="0" borderId="0" xfId="0" applyFont="1" applyBorder="1" applyAlignment="1" applyProtection="1">
      <alignment horizontal="centerContinuous" vertical="center"/>
      <protection locked="0"/>
    </xf>
    <xf numFmtId="168" fontId="16" fillId="9" borderId="10" xfId="2" applyNumberFormat="1" applyFont="1" applyFill="1" applyBorder="1" applyAlignment="1" applyProtection="1">
      <alignment horizontal="right"/>
    </xf>
    <xf numFmtId="168" fontId="17" fillId="10" borderId="6" xfId="0" applyNumberFormat="1" applyFont="1" applyFill="1" applyBorder="1" applyProtection="1">
      <protection locked="0"/>
    </xf>
    <xf numFmtId="0" fontId="0" fillId="0" borderId="11" xfId="0" applyFill="1" applyBorder="1" applyProtection="1">
      <protection locked="0"/>
    </xf>
    <xf numFmtId="0" fontId="0" fillId="0" borderId="6" xfId="0" applyFill="1" applyBorder="1" applyProtection="1">
      <protection locked="0"/>
    </xf>
    <xf numFmtId="0" fontId="37" fillId="10" borderId="12" xfId="0" applyFont="1" applyFill="1" applyBorder="1" applyAlignment="1">
      <alignment horizontal="center"/>
    </xf>
    <xf numFmtId="168" fontId="16" fillId="0" borderId="6" xfId="2" applyNumberFormat="1" applyFont="1" applyFill="1" applyBorder="1" applyAlignment="1" applyProtection="1">
      <alignment horizontal="right"/>
      <protection locked="0"/>
    </xf>
    <xf numFmtId="44" fontId="15" fillId="0" borderId="0" xfId="2" applyFont="1" applyBorder="1" applyAlignment="1" applyProtection="1">
      <alignment horizontal="centerContinuous" vertical="center"/>
    </xf>
    <xf numFmtId="0" fontId="0" fillId="0" borderId="2" xfId="0" applyBorder="1" applyProtection="1">
      <protection locked="0"/>
    </xf>
    <xf numFmtId="165" fontId="15" fillId="0" borderId="2" xfId="0" applyNumberFormat="1" applyFont="1" applyBorder="1" applyAlignment="1" applyProtection="1">
      <alignment horizontal="centerContinuous"/>
      <protection locked="0"/>
    </xf>
    <xf numFmtId="166" fontId="0" fillId="0" borderId="13" xfId="0" applyNumberFormat="1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166" fontId="0" fillId="0" borderId="3" xfId="0" applyNumberFormat="1" applyBorder="1" applyProtection="1">
      <protection locked="0"/>
    </xf>
    <xf numFmtId="0" fontId="0" fillId="0" borderId="11" xfId="0" applyBorder="1" applyProtection="1">
      <protection locked="0"/>
    </xf>
    <xf numFmtId="166" fontId="0" fillId="11" borderId="3" xfId="0" applyNumberFormat="1" applyFill="1" applyBorder="1" applyProtection="1"/>
    <xf numFmtId="0" fontId="0" fillId="0" borderId="0" xfId="0" applyBorder="1" applyProtection="1"/>
    <xf numFmtId="168" fontId="4" fillId="12" borderId="10" xfId="2" applyNumberFormat="1" applyFont="1" applyFill="1" applyBorder="1" applyAlignment="1" applyProtection="1">
      <alignment horizontal="center" vertical="center" wrapText="1"/>
    </xf>
    <xf numFmtId="166" fontId="0" fillId="0" borderId="3" xfId="0" applyNumberFormat="1" applyBorder="1" applyProtection="1"/>
    <xf numFmtId="0" fontId="0" fillId="0" borderId="6" xfId="0" applyBorder="1" applyProtection="1"/>
    <xf numFmtId="166" fontId="0" fillId="0" borderId="3" xfId="0" applyNumberFormat="1" applyBorder="1" applyAlignment="1" applyProtection="1">
      <alignment wrapText="1"/>
      <protection locked="0"/>
    </xf>
    <xf numFmtId="166" fontId="0" fillId="0" borderId="4" xfId="0" applyNumberFormat="1" applyBorder="1" applyProtection="1">
      <protection locked="0"/>
    </xf>
    <xf numFmtId="168" fontId="16" fillId="6" borderId="3" xfId="2" applyNumberFormat="1" applyFont="1" applyFill="1" applyBorder="1" applyProtection="1"/>
    <xf numFmtId="168" fontId="16" fillId="0" borderId="3" xfId="2" applyNumberFormat="1" applyFont="1" applyFill="1" applyBorder="1" applyAlignment="1" applyProtection="1">
      <alignment horizontal="right"/>
    </xf>
    <xf numFmtId="168" fontId="16" fillId="7" borderId="3" xfId="2" applyNumberFormat="1" applyFont="1" applyFill="1" applyBorder="1" applyAlignment="1" applyProtection="1">
      <alignment horizontal="right"/>
    </xf>
    <xf numFmtId="168" fontId="16" fillId="6" borderId="0" xfId="2" applyNumberFormat="1" applyFont="1" applyFill="1" applyBorder="1" applyProtection="1"/>
    <xf numFmtId="168" fontId="16" fillId="10" borderId="10" xfId="2" applyNumberFormat="1" applyFont="1" applyFill="1" applyBorder="1" applyAlignment="1" applyProtection="1">
      <alignment horizontal="right"/>
    </xf>
    <xf numFmtId="168" fontId="16" fillId="10" borderId="6" xfId="2" applyNumberFormat="1" applyFont="1" applyFill="1" applyBorder="1" applyProtection="1"/>
    <xf numFmtId="0" fontId="3" fillId="0" borderId="16" xfId="0" applyFont="1" applyFill="1" applyBorder="1" applyProtection="1"/>
    <xf numFmtId="44" fontId="3" fillId="0" borderId="17" xfId="2" applyFont="1" applyFill="1" applyBorder="1" applyAlignment="1" applyProtection="1">
      <alignment horizontal="left"/>
    </xf>
    <xf numFmtId="44" fontId="4" fillId="0" borderId="18" xfId="2" applyFont="1" applyFill="1" applyBorder="1" applyAlignment="1" applyProtection="1">
      <alignment horizontal="left"/>
    </xf>
    <xf numFmtId="37" fontId="4" fillId="0" borderId="3" xfId="0" quotePrefix="1" applyNumberFormat="1" applyFont="1" applyFill="1" applyBorder="1" applyProtection="1">
      <protection locked="0"/>
    </xf>
    <xf numFmtId="168" fontId="16" fillId="12" borderId="10" xfId="2" applyNumberFormat="1" applyFont="1" applyFill="1" applyBorder="1" applyAlignment="1" applyProtection="1">
      <alignment horizontal="right"/>
    </xf>
    <xf numFmtId="168" fontId="16" fillId="13" borderId="10" xfId="2" applyNumberFormat="1" applyFont="1" applyFill="1" applyBorder="1" applyAlignment="1" applyProtection="1">
      <alignment horizontal="right"/>
    </xf>
    <xf numFmtId="44" fontId="1" fillId="0" borderId="0" xfId="2" applyBorder="1" applyProtection="1"/>
    <xf numFmtId="44" fontId="1" fillId="0" borderId="0" xfId="2" applyBorder="1" applyAlignment="1" applyProtection="1">
      <alignment wrapText="1"/>
    </xf>
    <xf numFmtId="168" fontId="16" fillId="0" borderId="0" xfId="2" applyNumberFormat="1" applyFont="1" applyFill="1" applyBorder="1" applyProtection="1">
      <protection locked="0"/>
    </xf>
    <xf numFmtId="168" fontId="36" fillId="0" borderId="10" xfId="2" applyNumberFormat="1" applyFont="1" applyFill="1" applyBorder="1" applyProtection="1">
      <protection locked="0"/>
    </xf>
    <xf numFmtId="168" fontId="30" fillId="0" borderId="10" xfId="2" applyNumberFormat="1" applyFont="1" applyFill="1" applyBorder="1" applyAlignment="1" applyProtection="1">
      <alignment horizontal="right"/>
      <protection locked="0"/>
    </xf>
    <xf numFmtId="168" fontId="16" fillId="7" borderId="19" xfId="2" applyNumberFormat="1" applyFont="1" applyFill="1" applyBorder="1" applyAlignment="1" applyProtection="1">
      <alignment horizontal="right"/>
    </xf>
    <xf numFmtId="168" fontId="16" fillId="0" borderId="3" xfId="2" applyNumberFormat="1" applyFont="1" applyFill="1" applyBorder="1" applyAlignment="1" applyProtection="1">
      <alignment horizontal="right"/>
      <protection locked="0"/>
    </xf>
    <xf numFmtId="168" fontId="16" fillId="0" borderId="6" xfId="2" applyNumberFormat="1" applyFont="1" applyBorder="1" applyAlignment="1" applyProtection="1">
      <alignment horizontal="center"/>
      <protection locked="0"/>
    </xf>
    <xf numFmtId="0" fontId="17" fillId="0" borderId="6" xfId="0" applyFont="1" applyBorder="1" applyProtection="1">
      <protection locked="0"/>
    </xf>
    <xf numFmtId="168" fontId="16" fillId="7" borderId="20" xfId="2" applyNumberFormat="1" applyFont="1" applyFill="1" applyBorder="1" applyAlignment="1" applyProtection="1">
      <alignment horizontal="right"/>
    </xf>
    <xf numFmtId="168" fontId="16" fillId="13" borderId="20" xfId="2" applyNumberFormat="1" applyFont="1" applyFill="1" applyBorder="1" applyAlignment="1" applyProtection="1">
      <alignment horizontal="right"/>
    </xf>
    <xf numFmtId="168" fontId="16" fillId="9" borderId="20" xfId="2" applyNumberFormat="1" applyFont="1" applyFill="1" applyBorder="1" applyAlignment="1" applyProtection="1">
      <alignment horizontal="right"/>
    </xf>
    <xf numFmtId="168" fontId="16" fillId="10" borderId="20" xfId="2" applyNumberFormat="1" applyFont="1" applyFill="1" applyBorder="1" applyAlignment="1" applyProtection="1">
      <alignment horizontal="right"/>
    </xf>
    <xf numFmtId="168" fontId="16" fillId="12" borderId="20" xfId="2" applyNumberFormat="1" applyFont="1" applyFill="1" applyBorder="1" applyAlignment="1" applyProtection="1">
      <alignment horizontal="right"/>
    </xf>
    <xf numFmtId="168" fontId="16" fillId="14" borderId="3" xfId="2" applyNumberFormat="1" applyFont="1" applyFill="1" applyBorder="1" applyAlignment="1" applyProtection="1">
      <alignment horizontal="right"/>
    </xf>
    <xf numFmtId="168" fontId="16" fillId="14" borderId="21" xfId="2" applyNumberFormat="1" applyFont="1" applyFill="1" applyBorder="1" applyAlignment="1" applyProtection="1">
      <alignment horizontal="right"/>
    </xf>
    <xf numFmtId="168" fontId="16" fillId="4" borderId="8" xfId="2" applyNumberFormat="1" applyFont="1" applyFill="1" applyBorder="1" applyAlignment="1" applyProtection="1">
      <alignment horizontal="right"/>
    </xf>
    <xf numFmtId="168" fontId="16" fillId="2" borderId="6" xfId="2" applyNumberFormat="1" applyFont="1" applyFill="1" applyBorder="1" applyAlignment="1" applyProtection="1">
      <alignment horizontal="right"/>
    </xf>
    <xf numFmtId="168" fontId="16" fillId="0" borderId="10" xfId="2" applyNumberFormat="1" applyFont="1" applyBorder="1" applyAlignment="1" applyProtection="1">
      <alignment horizontal="center"/>
    </xf>
    <xf numFmtId="166" fontId="0" fillId="0" borderId="21" xfId="0" applyNumberFormat="1" applyBorder="1" applyProtection="1"/>
    <xf numFmtId="0" fontId="0" fillId="0" borderId="8" xfId="0" applyBorder="1" applyProtection="1"/>
    <xf numFmtId="168" fontId="16" fillId="9" borderId="19" xfId="2" applyNumberFormat="1" applyFont="1" applyFill="1" applyBorder="1" applyAlignment="1" applyProtection="1">
      <alignment horizontal="right"/>
    </xf>
    <xf numFmtId="168" fontId="16" fillId="6" borderId="13" xfId="2" applyNumberFormat="1" applyFont="1" applyFill="1" applyBorder="1" applyProtection="1"/>
    <xf numFmtId="168" fontId="16" fillId="6" borderId="14" xfId="2" applyNumberFormat="1" applyFont="1" applyFill="1" applyBorder="1" applyProtection="1"/>
    <xf numFmtId="168" fontId="16" fillId="6" borderId="4" xfId="2" applyNumberFormat="1" applyFont="1" applyFill="1" applyBorder="1" applyProtection="1"/>
    <xf numFmtId="168" fontId="16" fillId="6" borderId="2" xfId="2" applyNumberFormat="1" applyFont="1" applyFill="1" applyBorder="1" applyProtection="1"/>
    <xf numFmtId="168" fontId="16" fillId="9" borderId="6" xfId="2" applyNumberFormat="1" applyFont="1" applyFill="1" applyBorder="1" applyProtection="1"/>
    <xf numFmtId="168" fontId="30" fillId="0" borderId="6" xfId="2" applyNumberFormat="1" applyFont="1" applyFill="1" applyBorder="1" applyAlignment="1" applyProtection="1">
      <alignment horizontal="right"/>
    </xf>
    <xf numFmtId="168" fontId="16" fillId="9" borderId="6" xfId="2" applyNumberFormat="1" applyFont="1" applyFill="1" applyBorder="1" applyAlignment="1" applyProtection="1">
      <alignment horizontal="right"/>
    </xf>
    <xf numFmtId="0" fontId="4" fillId="0" borderId="3" xfId="0" quotePrefix="1" applyFont="1" applyBorder="1" applyProtection="1">
      <protection locked="0"/>
    </xf>
    <xf numFmtId="0" fontId="42" fillId="0" borderId="0" xfId="0" applyFont="1" applyBorder="1" applyAlignment="1" applyProtection="1">
      <alignment wrapText="1"/>
      <protection locked="0"/>
    </xf>
    <xf numFmtId="0" fontId="0" fillId="0" borderId="0" xfId="0" applyAlignment="1">
      <alignment horizontal="center"/>
    </xf>
    <xf numFmtId="0" fontId="42" fillId="0" borderId="0" xfId="0" applyFont="1"/>
    <xf numFmtId="0" fontId="44" fillId="0" borderId="0" xfId="0" applyFont="1"/>
    <xf numFmtId="165" fontId="45" fillId="12" borderId="0" xfId="0" applyNumberFormat="1" applyFont="1" applyFill="1" applyBorder="1" applyAlignment="1" applyProtection="1">
      <alignment horizontal="left"/>
      <protection locked="0"/>
    </xf>
    <xf numFmtId="169" fontId="45" fillId="12" borderId="0" xfId="0" applyNumberFormat="1" applyFont="1" applyFill="1" applyBorder="1" applyAlignment="1" applyProtection="1">
      <alignment horizontal="left"/>
      <protection locked="0"/>
    </xf>
    <xf numFmtId="165" fontId="45" fillId="0" borderId="0" xfId="0" applyNumberFormat="1" applyFont="1" applyFill="1" applyBorder="1" applyAlignment="1" applyProtection="1">
      <alignment horizontal="left"/>
      <protection locked="0"/>
    </xf>
    <xf numFmtId="169" fontId="42" fillId="0" borderId="0" xfId="0" applyNumberFormat="1" applyFont="1" applyFill="1" applyBorder="1" applyAlignment="1" applyProtection="1">
      <alignment horizontal="right"/>
      <protection locked="0"/>
    </xf>
    <xf numFmtId="0" fontId="45" fillId="0" borderId="0" xfId="0" applyFont="1"/>
    <xf numFmtId="0" fontId="0" fillId="0" borderId="0" xfId="0" applyBorder="1"/>
    <xf numFmtId="0" fontId="42" fillId="0" borderId="0" xfId="0" applyFont="1" applyBorder="1"/>
    <xf numFmtId="169" fontId="45" fillId="0" borderId="0" xfId="0" applyNumberFormat="1" applyFont="1" applyFill="1" applyBorder="1" applyAlignment="1" applyProtection="1">
      <alignment horizontal="left"/>
      <protection locked="0"/>
    </xf>
    <xf numFmtId="0" fontId="0" fillId="4" borderId="22" xfId="0" applyFill="1" applyBorder="1"/>
    <xf numFmtId="0" fontId="26" fillId="0" borderId="0" xfId="0" applyFont="1"/>
    <xf numFmtId="0" fontId="0" fillId="15" borderId="0" xfId="0" applyFill="1" applyAlignment="1">
      <alignment horizontal="center"/>
    </xf>
    <xf numFmtId="0" fontId="0" fillId="15" borderId="0" xfId="0" applyFill="1" applyBorder="1" applyAlignment="1">
      <alignment horizontal="center"/>
    </xf>
    <xf numFmtId="0" fontId="46" fillId="0" borderId="0" xfId="0" applyFont="1" applyFill="1" applyBorder="1" applyProtection="1">
      <protection locked="0"/>
    </xf>
    <xf numFmtId="0" fontId="47" fillId="0" borderId="0" xfId="0" applyFont="1" applyFill="1" applyBorder="1" applyProtection="1"/>
    <xf numFmtId="0" fontId="47" fillId="0" borderId="0" xfId="0" applyFont="1" applyFill="1" applyBorder="1" applyProtection="1">
      <protection locked="0"/>
    </xf>
    <xf numFmtId="170" fontId="48" fillId="0" borderId="1" xfId="3" applyNumberFormat="1" applyFont="1" applyFill="1" applyBorder="1" applyAlignment="1">
      <alignment horizontal="right" wrapText="1"/>
    </xf>
    <xf numFmtId="170" fontId="0" fillId="0" borderId="0" xfId="0" applyNumberFormat="1"/>
    <xf numFmtId="167" fontId="1" fillId="0" borderId="0" xfId="1" applyNumberFormat="1" applyFont="1"/>
    <xf numFmtId="43" fontId="0" fillId="0" borderId="0" xfId="0" applyNumberFormat="1"/>
    <xf numFmtId="167" fontId="0" fillId="0" borderId="0" xfId="0" applyNumberFormat="1"/>
    <xf numFmtId="37" fontId="47" fillId="0" borderId="0" xfId="0" applyNumberFormat="1" applyFont="1" applyFill="1" applyBorder="1" applyProtection="1">
      <protection locked="0"/>
    </xf>
    <xf numFmtId="5" fontId="46" fillId="0" borderId="0" xfId="0" applyNumberFormat="1" applyFont="1" applyFill="1" applyBorder="1" applyProtection="1">
      <protection locked="0"/>
    </xf>
    <xf numFmtId="167" fontId="1" fillId="0" borderId="0" xfId="1" applyNumberFormat="1"/>
    <xf numFmtId="37" fontId="46" fillId="0" borderId="0" xfId="0" applyNumberFormat="1" applyFont="1" applyFill="1" applyBorder="1" applyProtection="1">
      <protection locked="0"/>
    </xf>
    <xf numFmtId="5" fontId="46" fillId="0" borderId="0" xfId="0" applyNumberFormat="1" applyFont="1" applyFill="1" applyBorder="1" applyAlignment="1" applyProtection="1">
      <alignment horizontal="left"/>
      <protection locked="0"/>
    </xf>
    <xf numFmtId="170" fontId="50" fillId="0" borderId="1" xfId="3" applyNumberFormat="1" applyFont="1" applyFill="1" applyBorder="1" applyAlignment="1">
      <alignment horizontal="right" wrapText="1"/>
    </xf>
    <xf numFmtId="170" fontId="51" fillId="0" borderId="0" xfId="0" applyNumberFormat="1" applyFont="1"/>
    <xf numFmtId="0" fontId="0" fillId="0" borderId="0" xfId="0" quotePrefix="1"/>
    <xf numFmtId="44" fontId="47" fillId="0" borderId="0" xfId="2" applyFont="1" applyFill="1" applyBorder="1" applyAlignment="1" applyProtection="1">
      <alignment horizontal="left"/>
    </xf>
    <xf numFmtId="170" fontId="47" fillId="0" borderId="0" xfId="2" applyNumberFormat="1" applyFont="1" applyFill="1" applyBorder="1" applyAlignment="1" applyProtection="1">
      <alignment horizontal="right"/>
    </xf>
    <xf numFmtId="167" fontId="45" fillId="0" borderId="23" xfId="1" applyNumberFormat="1" applyFont="1" applyBorder="1"/>
    <xf numFmtId="43" fontId="45" fillId="0" borderId="24" xfId="0" applyNumberFormat="1" applyFont="1" applyBorder="1"/>
    <xf numFmtId="168" fontId="47" fillId="0" borderId="0" xfId="2" applyNumberFormat="1" applyFont="1" applyFill="1" applyBorder="1" applyAlignment="1" applyProtection="1">
      <alignment horizontal="right"/>
    </xf>
    <xf numFmtId="0" fontId="48" fillId="0" borderId="1" xfId="3" applyNumberFormat="1" applyFont="1" applyFill="1" applyBorder="1" applyAlignment="1">
      <alignment horizontal="right" wrapText="1"/>
    </xf>
    <xf numFmtId="0" fontId="45" fillId="0" borderId="0" xfId="0" applyFont="1" applyFill="1" applyBorder="1"/>
    <xf numFmtId="43" fontId="0" fillId="0" borderId="25" xfId="0" applyNumberFormat="1" applyBorder="1"/>
    <xf numFmtId="44" fontId="47" fillId="0" borderId="0" xfId="2" applyFont="1" applyFill="1" applyBorder="1" applyAlignment="1" applyProtection="1">
      <alignment horizontal="right"/>
    </xf>
    <xf numFmtId="167" fontId="47" fillId="0" borderId="0" xfId="1" applyNumberFormat="1" applyFont="1" applyFill="1" applyBorder="1" applyAlignment="1" applyProtection="1">
      <alignment horizontal="right"/>
    </xf>
    <xf numFmtId="169" fontId="0" fillId="0" borderId="0" xfId="0" applyNumberFormat="1"/>
    <xf numFmtId="0" fontId="49" fillId="4" borderId="26" xfId="5" applyFont="1" applyFill="1" applyBorder="1" applyAlignment="1">
      <alignment horizontal="center"/>
    </xf>
    <xf numFmtId="43" fontId="47" fillId="0" borderId="0" xfId="1" applyNumberFormat="1" applyFont="1" applyFill="1" applyBorder="1" applyAlignment="1" applyProtection="1">
      <alignment horizontal="right"/>
    </xf>
    <xf numFmtId="43" fontId="1" fillId="0" borderId="0" xfId="1"/>
    <xf numFmtId="4" fontId="0" fillId="0" borderId="0" xfId="0" applyNumberFormat="1"/>
    <xf numFmtId="43" fontId="52" fillId="0" borderId="0" xfId="1" applyNumberFormat="1" applyFont="1" applyFill="1" applyBorder="1" applyAlignment="1" applyProtection="1">
      <alignment horizontal="right"/>
    </xf>
    <xf numFmtId="4" fontId="42" fillId="0" borderId="0" xfId="0" applyNumberFormat="1" applyFont="1"/>
    <xf numFmtId="4" fontId="45" fillId="0" borderId="0" xfId="0" applyNumberFormat="1" applyFont="1"/>
    <xf numFmtId="44" fontId="47" fillId="4" borderId="25" xfId="2" applyFont="1" applyFill="1" applyBorder="1" applyAlignment="1" applyProtection="1">
      <alignment horizontal="right"/>
    </xf>
    <xf numFmtId="0" fontId="1" fillId="0" borderId="0" xfId="0" applyFont="1"/>
    <xf numFmtId="170" fontId="42" fillId="4" borderId="25" xfId="0" applyNumberFormat="1" applyFont="1" applyFill="1" applyBorder="1"/>
    <xf numFmtId="0" fontId="0" fillId="0" borderId="0" xfId="0" applyAlignment="1">
      <alignment horizontal="right"/>
    </xf>
    <xf numFmtId="0" fontId="42" fillId="0" borderId="0" xfId="0" applyFont="1" applyAlignment="1">
      <alignment horizontal="center"/>
    </xf>
    <xf numFmtId="167" fontId="51" fillId="0" borderId="0" xfId="1" applyNumberFormat="1" applyFont="1"/>
    <xf numFmtId="41" fontId="0" fillId="0" borderId="0" xfId="0" applyNumberFormat="1"/>
    <xf numFmtId="41" fontId="45" fillId="0" borderId="27" xfId="0" applyNumberFormat="1" applyFont="1" applyBorder="1"/>
    <xf numFmtId="41" fontId="45" fillId="0" borderId="0" xfId="0" applyNumberFormat="1" applyFont="1" applyFill="1" applyBorder="1"/>
    <xf numFmtId="167" fontId="42" fillId="0" borderId="0" xfId="0" applyNumberFormat="1" applyFont="1" applyFill="1" applyBorder="1" applyAlignment="1">
      <alignment horizontal="right"/>
    </xf>
    <xf numFmtId="44" fontId="47" fillId="0" borderId="0" xfId="2" applyFont="1" applyFill="1" applyBorder="1" applyAlignment="1" applyProtection="1"/>
    <xf numFmtId="0" fontId="0" fillId="0" borderId="0" xfId="0" applyBorder="1" applyAlignment="1"/>
    <xf numFmtId="167" fontId="1" fillId="0" borderId="0" xfId="1" quotePrefix="1" applyNumberFormat="1" applyFont="1"/>
    <xf numFmtId="167" fontId="51" fillId="0" borderId="0" xfId="1" quotePrefix="1" applyNumberFormat="1" applyFont="1"/>
    <xf numFmtId="10" fontId="0" fillId="0" borderId="0" xfId="6" applyNumberFormat="1" applyFont="1"/>
    <xf numFmtId="10" fontId="51" fillId="0" borderId="0" xfId="6" quotePrefix="1" applyNumberFormat="1" applyFont="1"/>
    <xf numFmtId="167" fontId="30" fillId="0" borderId="0" xfId="1" applyNumberFormat="1" applyFont="1" applyFill="1" applyBorder="1" applyProtection="1">
      <protection locked="0"/>
    </xf>
    <xf numFmtId="41" fontId="16" fillId="0" borderId="0" xfId="1" applyNumberFormat="1" applyFont="1" applyFill="1" applyBorder="1" applyAlignment="1" applyProtection="1">
      <alignment horizontal="right"/>
      <protection locked="0"/>
    </xf>
    <xf numFmtId="41" fontId="16" fillId="0" borderId="0" xfId="1" applyNumberFormat="1" applyFont="1" applyFill="1" applyBorder="1" applyAlignment="1" applyProtection="1">
      <alignment horizontal="right"/>
    </xf>
    <xf numFmtId="41" fontId="3" fillId="0" borderId="0" xfId="1" applyNumberFormat="1" applyFont="1" applyFill="1" applyBorder="1" applyAlignment="1" applyProtection="1">
      <alignment horizontal="left"/>
      <protection locked="0"/>
    </xf>
    <xf numFmtId="0" fontId="37" fillId="0" borderId="0" xfId="0" applyFont="1" applyBorder="1" applyAlignment="1">
      <alignment horizontal="left"/>
    </xf>
    <xf numFmtId="0" fontId="42" fillId="0" borderId="0" xfId="0" applyFont="1" applyFill="1" applyBorder="1" applyProtection="1"/>
    <xf numFmtId="168" fontId="27" fillId="0" borderId="0" xfId="2" applyNumberFormat="1" applyFont="1" applyFill="1" applyBorder="1" applyAlignment="1" applyProtection="1">
      <alignment horizontal="right"/>
    </xf>
    <xf numFmtId="0" fontId="0" fillId="0" borderId="0" xfId="0" applyFill="1" applyBorder="1" applyAlignment="1" applyProtection="1"/>
    <xf numFmtId="0" fontId="0" fillId="0" borderId="0" xfId="0" applyFill="1" applyBorder="1" applyProtection="1">
      <protection locked="0"/>
    </xf>
    <xf numFmtId="168" fontId="2" fillId="0" borderId="0" xfId="2" applyNumberFormat="1" applyFont="1" applyFill="1" applyBorder="1" applyProtection="1"/>
    <xf numFmtId="168" fontId="0" fillId="0" borderId="0" xfId="0" applyNumberFormat="1" applyFill="1" applyBorder="1" applyProtection="1">
      <protection locked="0"/>
    </xf>
    <xf numFmtId="44" fontId="1" fillId="0" borderId="0" xfId="2" applyFill="1" applyBorder="1" applyProtection="1"/>
    <xf numFmtId="166" fontId="0" fillId="0" borderId="0" xfId="0" applyNumberFormat="1" applyBorder="1" applyProtection="1">
      <protection locked="0"/>
    </xf>
    <xf numFmtId="0" fontId="26" fillId="0" borderId="0" xfId="0" applyFont="1" applyBorder="1" applyProtection="1">
      <protection locked="0"/>
    </xf>
    <xf numFmtId="5" fontId="4" fillId="0" borderId="0" xfId="0" applyNumberFormat="1" applyFont="1" applyFill="1" applyBorder="1" applyProtection="1"/>
    <xf numFmtId="0" fontId="53" fillId="0" borderId="2" xfId="0" applyFont="1" applyBorder="1" applyAlignment="1" applyProtection="1">
      <alignment horizontal="centerContinuous" vertical="center"/>
      <protection locked="0"/>
    </xf>
    <xf numFmtId="0" fontId="49" fillId="0" borderId="1" xfId="4" applyFont="1" applyFill="1" applyBorder="1" applyAlignment="1">
      <alignment wrapText="1"/>
    </xf>
    <xf numFmtId="0" fontId="49" fillId="0" borderId="1" xfId="4" applyFont="1" applyFill="1" applyBorder="1" applyAlignment="1">
      <alignment horizontal="right" wrapText="1"/>
    </xf>
    <xf numFmtId="168" fontId="47" fillId="0" borderId="0" xfId="2" applyNumberFormat="1" applyFont="1" applyFill="1" applyBorder="1" applyAlignment="1" applyProtection="1">
      <alignment horizontal="right"/>
      <protection locked="0"/>
    </xf>
    <xf numFmtId="168" fontId="47" fillId="7" borderId="0" xfId="2" applyNumberFormat="1" applyFont="1" applyFill="1" applyBorder="1" applyAlignment="1" applyProtection="1">
      <alignment horizontal="right"/>
    </xf>
    <xf numFmtId="168" fontId="54" fillId="0" borderId="0" xfId="2" applyNumberFormat="1" applyFont="1" applyFill="1" applyBorder="1" applyProtection="1">
      <protection locked="0"/>
    </xf>
    <xf numFmtId="0" fontId="54" fillId="0" borderId="0" xfId="0" applyFont="1" applyFill="1" applyBorder="1" applyProtection="1">
      <protection locked="0"/>
    </xf>
    <xf numFmtId="168" fontId="54" fillId="10" borderId="6" xfId="0" applyNumberFormat="1" applyFont="1" applyFill="1" applyBorder="1" applyProtection="1">
      <protection locked="0"/>
    </xf>
    <xf numFmtId="168" fontId="54" fillId="0" borderId="0" xfId="2" applyNumberFormat="1" applyFont="1" applyFill="1" applyBorder="1" applyProtection="1"/>
    <xf numFmtId="168" fontId="47" fillId="0" borderId="0" xfId="2" applyNumberFormat="1" applyFont="1" applyFill="1" applyBorder="1" applyAlignment="1" applyProtection="1"/>
    <xf numFmtId="0" fontId="54" fillId="0" borderId="0" xfId="0" applyFont="1" applyFill="1" applyBorder="1" applyProtection="1"/>
    <xf numFmtId="0" fontId="49" fillId="0" borderId="0" xfId="4" applyFont="1"/>
    <xf numFmtId="44" fontId="47" fillId="0" borderId="0" xfId="2" quotePrefix="1" applyFont="1" applyFill="1" applyBorder="1" applyAlignment="1" applyProtection="1">
      <alignment horizontal="left"/>
    </xf>
    <xf numFmtId="0" fontId="47" fillId="0" borderId="0" xfId="1" quotePrefix="1" applyNumberFormat="1" applyFont="1" applyFill="1" applyBorder="1" applyAlignment="1" applyProtection="1">
      <alignment horizontal="left"/>
    </xf>
    <xf numFmtId="44" fontId="47" fillId="0" borderId="0" xfId="0" applyNumberFormat="1" applyFont="1" applyFill="1" applyBorder="1" applyAlignment="1" applyProtection="1">
      <alignment horizontal="left"/>
      <protection locked="0"/>
    </xf>
    <xf numFmtId="44" fontId="47" fillId="0" borderId="0" xfId="0" quotePrefix="1" applyNumberFormat="1" applyFont="1" applyFill="1" applyBorder="1" applyAlignment="1" applyProtection="1">
      <alignment horizontal="left"/>
      <protection locked="0"/>
    </xf>
    <xf numFmtId="0" fontId="47" fillId="0" borderId="0" xfId="1" quotePrefix="1" applyNumberFormat="1" applyFont="1" applyFill="1" applyBorder="1" applyAlignment="1" applyProtection="1">
      <alignment horizontal="left"/>
      <protection locked="0"/>
    </xf>
    <xf numFmtId="0" fontId="47" fillId="0" borderId="0" xfId="1" applyNumberFormat="1" applyFont="1" applyFill="1" applyBorder="1" applyAlignment="1" applyProtection="1">
      <alignment horizontal="left"/>
    </xf>
    <xf numFmtId="0" fontId="47" fillId="0" borderId="0" xfId="0" applyNumberFormat="1" applyFont="1" applyFill="1" applyBorder="1" applyAlignment="1" applyProtection="1">
      <alignment horizontal="left"/>
      <protection locked="0"/>
    </xf>
    <xf numFmtId="0" fontId="47" fillId="0" borderId="0" xfId="2" quotePrefix="1" applyNumberFormat="1" applyFont="1" applyFill="1" applyBorder="1" applyAlignment="1" applyProtection="1">
      <alignment horizontal="left"/>
    </xf>
    <xf numFmtId="0" fontId="47" fillId="0" borderId="0" xfId="0" quotePrefix="1" applyNumberFormat="1" applyFont="1" applyFill="1" applyBorder="1" applyAlignment="1" applyProtection="1">
      <alignment horizontal="left"/>
      <protection locked="0"/>
    </xf>
    <xf numFmtId="0" fontId="47" fillId="0" borderId="0" xfId="2" applyNumberFormat="1" applyFont="1" applyFill="1" applyBorder="1" applyAlignment="1" applyProtection="1">
      <alignment horizontal="left"/>
    </xf>
    <xf numFmtId="0" fontId="54" fillId="0" borderId="0" xfId="0" applyFont="1" applyFill="1" applyProtection="1"/>
    <xf numFmtId="0" fontId="3" fillId="5" borderId="3" xfId="0" applyFont="1" applyFill="1" applyBorder="1" applyProtection="1">
      <protection locked="0"/>
    </xf>
    <xf numFmtId="0" fontId="3" fillId="5" borderId="0" xfId="0" applyFont="1" applyFill="1" applyBorder="1" applyProtection="1">
      <protection locked="0"/>
    </xf>
    <xf numFmtId="37" fontId="3" fillId="0" borderId="0" xfId="0" applyNumberFormat="1" applyFont="1" applyBorder="1" applyProtection="1"/>
    <xf numFmtId="37" fontId="4" fillId="0" borderId="0" xfId="0" applyNumberFormat="1" applyFont="1" applyBorder="1" applyProtection="1"/>
    <xf numFmtId="170" fontId="50" fillId="0" borderId="28" xfId="3" applyNumberFormat="1" applyFont="1" applyFill="1" applyBorder="1" applyAlignment="1">
      <alignment horizontal="right" wrapText="1"/>
    </xf>
    <xf numFmtId="167" fontId="1" fillId="0" borderId="8" xfId="1" applyNumberFormat="1" applyBorder="1"/>
    <xf numFmtId="0" fontId="49" fillId="0" borderId="0" xfId="4" applyFont="1" applyFill="1" applyBorder="1" applyAlignment="1">
      <alignment horizontal="right" wrapText="1"/>
    </xf>
    <xf numFmtId="0" fontId="0" fillId="0" borderId="0" xfId="0" quotePrefix="1" applyBorder="1" applyAlignment="1" applyProtection="1">
      <alignment horizontal="left"/>
      <protection locked="0"/>
    </xf>
    <xf numFmtId="0" fontId="45" fillId="0" borderId="0" xfId="0" applyFont="1" applyFill="1" applyBorder="1" applyAlignment="1" applyProtection="1">
      <alignment horizontal="right"/>
      <protection locked="0"/>
    </xf>
    <xf numFmtId="0" fontId="56" fillId="0" borderId="1" xfId="4" applyFont="1" applyFill="1" applyBorder="1" applyAlignment="1">
      <alignment wrapText="1"/>
    </xf>
    <xf numFmtId="0" fontId="57" fillId="0" borderId="1" xfId="4" applyFont="1" applyFill="1" applyBorder="1" applyAlignment="1"/>
    <xf numFmtId="0" fontId="55" fillId="0" borderId="1" xfId="4" applyFont="1" applyFill="1" applyBorder="1" applyAlignment="1"/>
    <xf numFmtId="0" fontId="58" fillId="0" borderId="1" xfId="4" applyFont="1" applyFill="1" applyBorder="1" applyAlignment="1">
      <alignment wrapText="1"/>
    </xf>
    <xf numFmtId="0" fontId="55" fillId="0" borderId="1" xfId="4" applyFont="1" applyFill="1" applyBorder="1" applyAlignment="1">
      <alignment wrapText="1"/>
    </xf>
    <xf numFmtId="0" fontId="59" fillId="0" borderId="1" xfId="4" applyFont="1" applyFill="1" applyBorder="1" applyAlignment="1">
      <alignment wrapText="1"/>
    </xf>
    <xf numFmtId="0" fontId="60" fillId="0" borderId="1" xfId="4" applyFont="1" applyFill="1" applyBorder="1" applyAlignment="1">
      <alignment wrapText="1"/>
    </xf>
    <xf numFmtId="5" fontId="7" fillId="0" borderId="29" xfId="2" applyNumberFormat="1" applyFont="1" applyBorder="1" applyAlignment="1" applyProtection="1">
      <alignment horizontal="center" vertical="center"/>
    </xf>
    <xf numFmtId="44" fontId="7" fillId="0" borderId="29" xfId="2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wrapText="1"/>
      <protection locked="0"/>
    </xf>
    <xf numFmtId="0" fontId="12" fillId="0" borderId="0" xfId="0" applyFont="1" applyAlignment="1">
      <alignment wrapText="1"/>
    </xf>
    <xf numFmtId="0" fontId="6" fillId="4" borderId="2" xfId="0" applyFont="1" applyFill="1" applyBorder="1" applyAlignment="1" applyProtection="1">
      <alignment horizontal="center"/>
      <protection locked="0"/>
    </xf>
    <xf numFmtId="44" fontId="6" fillId="4" borderId="17" xfId="2" applyFont="1" applyFill="1" applyBorder="1" applyAlignment="1" applyProtection="1">
      <alignment horizontal="center" vertical="center"/>
      <protection locked="0"/>
    </xf>
    <xf numFmtId="44" fontId="6" fillId="4" borderId="14" xfId="2" applyFont="1" applyFill="1" applyBorder="1" applyAlignment="1" applyProtection="1">
      <alignment horizontal="center" vertical="center"/>
      <protection locked="0"/>
    </xf>
    <xf numFmtId="0" fontId="7" fillId="4" borderId="2" xfId="1" applyNumberFormat="1" applyFont="1" applyFill="1" applyBorder="1" applyAlignment="1" applyProtection="1">
      <alignment horizontal="center" vertical="center"/>
      <protection locked="0"/>
    </xf>
    <xf numFmtId="0" fontId="7" fillId="4" borderId="2" xfId="0" applyFont="1" applyFill="1" applyBorder="1" applyAlignment="1" applyProtection="1">
      <alignment horizontal="center" wrapText="1"/>
      <protection locked="0"/>
    </xf>
    <xf numFmtId="0" fontId="7" fillId="4" borderId="2" xfId="0" applyFont="1" applyFill="1" applyBorder="1" applyAlignment="1" applyProtection="1">
      <alignment horizontal="center" vertical="center"/>
      <protection locked="0"/>
    </xf>
    <xf numFmtId="164" fontId="7" fillId="4" borderId="2" xfId="0" applyNumberFormat="1" applyFont="1" applyFill="1" applyBorder="1" applyAlignment="1" applyProtection="1">
      <alignment horizontal="center" vertical="center"/>
      <protection locked="0"/>
    </xf>
    <xf numFmtId="44" fontId="13" fillId="0" borderId="13" xfId="2" applyFont="1" applyBorder="1" applyAlignment="1" applyProtection="1">
      <alignment horizontal="center"/>
      <protection locked="0"/>
    </xf>
    <xf numFmtId="44" fontId="14" fillId="0" borderId="14" xfId="2" applyFont="1" applyBorder="1" applyAlignment="1">
      <alignment horizontal="center"/>
    </xf>
    <xf numFmtId="44" fontId="0" fillId="0" borderId="14" xfId="2" applyFont="1" applyBorder="1" applyAlignment="1"/>
    <xf numFmtId="44" fontId="0" fillId="0" borderId="15" xfId="2" applyFont="1" applyBorder="1" applyAlignment="1"/>
    <xf numFmtId="0" fontId="13" fillId="0" borderId="3" xfId="0" applyFont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6" xfId="0" applyBorder="1" applyAlignment="1"/>
    <xf numFmtId="165" fontId="13" fillId="0" borderId="3" xfId="0" applyNumberFormat="1" applyFont="1" applyBorder="1" applyAlignment="1" applyProtection="1">
      <alignment horizontal="center"/>
    </xf>
    <xf numFmtId="0" fontId="32" fillId="10" borderId="10" xfId="0" applyFont="1" applyFill="1" applyBorder="1" applyAlignment="1" applyProtection="1">
      <alignment horizontal="center" vertical="center" wrapText="1"/>
    </xf>
    <xf numFmtId="0" fontId="33" fillId="10" borderId="19" xfId="0" applyFont="1" applyFill="1" applyBorder="1" applyAlignment="1">
      <alignment wrapText="1"/>
    </xf>
    <xf numFmtId="0" fontId="21" fillId="0" borderId="5" xfId="0" applyFont="1" applyFill="1" applyBorder="1" applyAlignment="1" applyProtection="1">
      <alignment horizontal="center" vertical="center" wrapText="1"/>
    </xf>
    <xf numFmtId="0" fontId="0" fillId="0" borderId="7" xfId="0" applyBorder="1" applyAlignment="1">
      <alignment wrapText="1"/>
    </xf>
    <xf numFmtId="0" fontId="32" fillId="0" borderId="0" xfId="0" applyFont="1" applyFill="1" applyBorder="1" applyAlignment="1" applyProtection="1">
      <alignment horizontal="center" vertical="center" wrapText="1"/>
    </xf>
    <xf numFmtId="0" fontId="33" fillId="0" borderId="8" xfId="0" applyFont="1" applyBorder="1" applyAlignment="1">
      <alignment wrapText="1"/>
    </xf>
    <xf numFmtId="0" fontId="32" fillId="3" borderId="0" xfId="0" applyFont="1" applyFill="1" applyBorder="1" applyAlignment="1" applyProtection="1">
      <alignment horizontal="center" vertical="center" wrapText="1"/>
    </xf>
    <xf numFmtId="0" fontId="0" fillId="0" borderId="0" xfId="0" applyBorder="1" applyAlignment="1">
      <alignment wrapText="1"/>
    </xf>
    <xf numFmtId="0" fontId="33" fillId="3" borderId="0" xfId="0" applyFont="1" applyFill="1" applyBorder="1" applyAlignment="1">
      <alignment wrapText="1"/>
    </xf>
    <xf numFmtId="0" fontId="32" fillId="3" borderId="5" xfId="0" applyFont="1" applyFill="1" applyBorder="1" applyAlignment="1" applyProtection="1">
      <alignment horizontal="center" vertical="center" wrapText="1"/>
    </xf>
    <xf numFmtId="0" fontId="33" fillId="3" borderId="7" xfId="0" applyFont="1" applyFill="1" applyBorder="1" applyAlignment="1">
      <alignment wrapText="1"/>
    </xf>
    <xf numFmtId="0" fontId="22" fillId="0" borderId="7" xfId="0" applyFont="1" applyBorder="1" applyAlignment="1">
      <alignment wrapText="1"/>
    </xf>
    <xf numFmtId="0" fontId="0" fillId="3" borderId="0" xfId="0" applyFill="1" applyBorder="1" applyAlignment="1" applyProtection="1">
      <protection locked="0"/>
    </xf>
    <xf numFmtId="0" fontId="0" fillId="0" borderId="2" xfId="0" applyBorder="1" applyAlignment="1"/>
    <xf numFmtId="0" fontId="22" fillId="4" borderId="5" xfId="0" applyFont="1" applyFill="1" applyBorder="1" applyAlignment="1" applyProtection="1">
      <alignment horizontal="center"/>
      <protection locked="0"/>
    </xf>
    <xf numFmtId="0" fontId="22" fillId="4" borderId="0" xfId="0" applyFont="1" applyFill="1" applyBorder="1" applyAlignment="1" applyProtection="1">
      <alignment horizontal="center"/>
      <protection locked="0"/>
    </xf>
    <xf numFmtId="0" fontId="22" fillId="4" borderId="9" xfId="0" applyFont="1" applyFill="1" applyBorder="1" applyAlignment="1">
      <alignment horizontal="center"/>
    </xf>
    <xf numFmtId="0" fontId="22" fillId="0" borderId="5" xfId="0" applyFont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  <protection locked="0"/>
    </xf>
    <xf numFmtId="168" fontId="18" fillId="0" borderId="0" xfId="2" applyNumberFormat="1" applyFont="1" applyFill="1" applyBorder="1" applyAlignment="1" applyProtection="1">
      <alignment horizontal="center"/>
      <protection locked="0"/>
    </xf>
    <xf numFmtId="168" fontId="2" fillId="0" borderId="0" xfId="2" applyNumberFormat="1" applyFont="1" applyFill="1" applyBorder="1" applyAlignment="1" applyProtection="1">
      <alignment horizontal="center"/>
      <protection locked="0"/>
    </xf>
    <xf numFmtId="168" fontId="2" fillId="0" borderId="2" xfId="2" applyNumberFormat="1" applyFont="1" applyFill="1" applyBorder="1" applyAlignment="1" applyProtection="1">
      <alignment horizontal="center"/>
      <protection locked="0"/>
    </xf>
    <xf numFmtId="0" fontId="33" fillId="3" borderId="5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68" fontId="16" fillId="0" borderId="0" xfId="2" applyNumberFormat="1" applyFont="1" applyFill="1" applyBorder="1" applyAlignment="1" applyProtection="1">
      <alignment horizontal="right"/>
    </xf>
    <xf numFmtId="0" fontId="17" fillId="0" borderId="2" xfId="0" applyFont="1" applyBorder="1" applyAlignment="1" applyProtection="1">
      <alignment horizontal="right"/>
    </xf>
    <xf numFmtId="0" fontId="13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>
      <alignment horizontal="center"/>
    </xf>
    <xf numFmtId="0" fontId="0" fillId="0" borderId="14" xfId="0" applyBorder="1" applyAlignment="1"/>
    <xf numFmtId="0" fontId="0" fillId="0" borderId="15" xfId="0" applyBorder="1" applyAlignment="1"/>
    <xf numFmtId="165" fontId="13" fillId="0" borderId="3" xfId="0" quotePrefix="1" applyNumberFormat="1" applyFont="1" applyBorder="1" applyAlignment="1" applyProtection="1">
      <alignment horizontal="center"/>
    </xf>
    <xf numFmtId="0" fontId="21" fillId="0" borderId="0" xfId="0" applyFont="1" applyFill="1" applyBorder="1" applyAlignment="1" applyProtection="1">
      <alignment horizontal="center" vertical="center" wrapText="1"/>
    </xf>
    <xf numFmtId="0" fontId="22" fillId="0" borderId="0" xfId="0" applyFont="1" applyBorder="1" applyAlignment="1">
      <alignment wrapText="1"/>
    </xf>
    <xf numFmtId="0" fontId="14" fillId="0" borderId="15" xfId="0" applyFont="1" applyBorder="1" applyAlignment="1" applyProtection="1">
      <protection locked="0"/>
    </xf>
    <xf numFmtId="165" fontId="13" fillId="0" borderId="0" xfId="0" applyNumberFormat="1" applyFont="1" applyBorder="1" applyAlignment="1" applyProtection="1">
      <alignment horizontal="center"/>
    </xf>
    <xf numFmtId="165" fontId="13" fillId="0" borderId="6" xfId="0" applyNumberFormat="1" applyFont="1" applyBorder="1" applyAlignment="1" applyProtection="1">
      <alignment horizontal="center"/>
    </xf>
    <xf numFmtId="0" fontId="13" fillId="0" borderId="0" xfId="0" applyFont="1" applyBorder="1" applyAlignment="1" applyProtection="1">
      <alignment horizontal="center"/>
      <protection locked="0"/>
    </xf>
    <xf numFmtId="0" fontId="5" fillId="0" borderId="9" xfId="0" applyFont="1" applyBorder="1" applyAlignment="1" applyProtection="1">
      <alignment horizontal="center"/>
      <protection locked="0"/>
    </xf>
    <xf numFmtId="168" fontId="4" fillId="0" borderId="0" xfId="2" applyNumberFormat="1" applyFont="1" applyBorder="1" applyAlignment="1" applyProtection="1">
      <alignment horizontal="left" wrapText="1"/>
    </xf>
    <xf numFmtId="0" fontId="25" fillId="0" borderId="0" xfId="0" applyFont="1" applyBorder="1" applyAlignment="1">
      <alignment wrapText="1"/>
    </xf>
    <xf numFmtId="167" fontId="26" fillId="0" borderId="0" xfId="1" applyNumberFormat="1" applyFont="1" applyFill="1" applyBorder="1" applyAlignment="1" applyProtection="1">
      <alignment wrapText="1"/>
      <protection locked="0"/>
    </xf>
    <xf numFmtId="0" fontId="0" fillId="0" borderId="0" xfId="0" applyFill="1" applyBorder="1" applyAlignment="1">
      <alignment wrapText="1"/>
    </xf>
    <xf numFmtId="41" fontId="3" fillId="0" borderId="0" xfId="1" applyNumberFormat="1" applyFont="1" applyFill="1" applyBorder="1" applyAlignment="1" applyProtection="1">
      <alignment horizontal="left" wrapText="1"/>
      <protection locked="0"/>
    </xf>
    <xf numFmtId="0" fontId="37" fillId="0" borderId="0" xfId="0" applyFont="1" applyBorder="1" applyAlignment="1">
      <alignment horizontal="left" wrapText="1"/>
    </xf>
    <xf numFmtId="168" fontId="4" fillId="12" borderId="12" xfId="2" applyNumberFormat="1" applyFont="1" applyFill="1" applyBorder="1" applyAlignment="1" applyProtection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19" xfId="0" applyBorder="1" applyAlignment="1">
      <alignment wrapText="1"/>
    </xf>
    <xf numFmtId="0" fontId="23" fillId="10" borderId="12" xfId="0" applyFont="1" applyFill="1" applyBorder="1" applyAlignment="1" applyProtection="1">
      <alignment horizontal="center" vertical="center" wrapText="1"/>
    </xf>
    <xf numFmtId="0" fontId="0" fillId="0" borderId="10" xfId="0" applyBorder="1" applyAlignment="1" applyProtection="1">
      <alignment wrapText="1"/>
    </xf>
    <xf numFmtId="0" fontId="0" fillId="0" borderId="19" xfId="0" applyBorder="1" applyAlignment="1" applyProtection="1">
      <alignment wrapText="1"/>
    </xf>
    <xf numFmtId="5" fontId="4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>
      <alignment horizontal="center" vertical="center" wrapText="1"/>
    </xf>
    <xf numFmtId="168" fontId="3" fillId="12" borderId="25" xfId="2" applyNumberFormat="1" applyFont="1" applyFill="1" applyBorder="1" applyAlignment="1" applyProtection="1">
      <alignment horizontal="center" vertical="top" wrapText="1"/>
    </xf>
    <xf numFmtId="0" fontId="37" fillId="12" borderId="25" xfId="0" applyFont="1" applyFill="1" applyBorder="1" applyAlignment="1" applyProtection="1">
      <alignment horizontal="center" vertical="top" wrapText="1"/>
    </xf>
    <xf numFmtId="0" fontId="43" fillId="12" borderId="25" xfId="0" applyFont="1" applyFill="1" applyBorder="1" applyAlignment="1" applyProtection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37" fontId="4" fillId="2" borderId="3" xfId="0" applyNumberFormat="1" applyFont="1" applyFill="1" applyBorder="1" applyAlignment="1" applyProtection="1">
      <alignment horizontal="center" wrapText="1"/>
    </xf>
    <xf numFmtId="0" fontId="0" fillId="0" borderId="0" xfId="0" applyBorder="1" applyAlignment="1" applyProtection="1">
      <alignment horizontal="center" wrapText="1"/>
    </xf>
    <xf numFmtId="0" fontId="0" fillId="0" borderId="6" xfId="0" applyBorder="1" applyAlignment="1" applyProtection="1">
      <alignment horizontal="center" wrapText="1"/>
    </xf>
    <xf numFmtId="0" fontId="23" fillId="9" borderId="12" xfId="0" applyFont="1" applyFill="1" applyBorder="1" applyAlignment="1" applyProtection="1">
      <alignment horizontal="center" vertical="center" wrapText="1"/>
    </xf>
    <xf numFmtId="0" fontId="26" fillId="10" borderId="10" xfId="0" applyFont="1" applyFill="1" applyBorder="1" applyAlignment="1">
      <alignment horizontal="center" vertical="center" wrapText="1"/>
    </xf>
    <xf numFmtId="0" fontId="26" fillId="10" borderId="19" xfId="0" applyFont="1" applyFill="1" applyBorder="1" applyAlignment="1">
      <alignment horizontal="center" vertical="center" wrapText="1"/>
    </xf>
    <xf numFmtId="5" fontId="4" fillId="2" borderId="21" xfId="0" applyNumberFormat="1" applyFont="1" applyFill="1" applyBorder="1" applyAlignment="1" applyProtection="1">
      <alignment horizontal="center" vertical="center" wrapText="1"/>
    </xf>
    <xf numFmtId="0" fontId="0" fillId="0" borderId="8" xfId="0" applyBorder="1" applyAlignment="1" applyProtection="1">
      <alignment horizontal="center" vertical="center" wrapText="1"/>
    </xf>
    <xf numFmtId="0" fontId="3" fillId="0" borderId="13" xfId="0" applyFont="1" applyBorder="1" applyAlignment="1" applyProtection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4" borderId="15" xfId="0" applyFont="1" applyFill="1" applyBorder="1" applyAlignment="1" applyProtection="1">
      <alignment horizontal="center" vertical="center" wrapText="1"/>
    </xf>
    <xf numFmtId="0" fontId="4" fillId="14" borderId="12" xfId="0" applyFont="1" applyFill="1" applyBorder="1" applyAlignment="1" applyProtection="1">
      <alignment horizontal="center" vertical="center" wrapText="1"/>
    </xf>
    <xf numFmtId="0" fontId="38" fillId="7" borderId="12" xfId="0" applyFont="1" applyFill="1" applyBorder="1" applyAlignment="1" applyProtection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37" fontId="3" fillId="2" borderId="13" xfId="0" applyNumberFormat="1" applyFont="1" applyFill="1" applyBorder="1" applyAlignment="1" applyProtection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4" borderId="0" xfId="0" applyFont="1" applyFill="1" applyBorder="1" applyAlignment="1" applyProtection="1">
      <alignment horizontal="center" vertical="center" wrapText="1"/>
    </xf>
    <xf numFmtId="0" fontId="0" fillId="0" borderId="2" xfId="0" applyBorder="1" applyAlignment="1">
      <alignment wrapText="1"/>
    </xf>
    <xf numFmtId="0" fontId="4" fillId="16" borderId="10" xfId="0" applyFont="1" applyFill="1" applyBorder="1" applyAlignment="1" applyProtection="1">
      <alignment horizontal="center" vertical="center" wrapText="1"/>
    </xf>
    <xf numFmtId="0" fontId="4" fillId="14" borderId="10" xfId="0" applyFont="1" applyFill="1" applyBorder="1" applyAlignment="1" applyProtection="1">
      <alignment horizontal="center" vertical="center" wrapText="1"/>
    </xf>
    <xf numFmtId="44" fontId="4" fillId="10" borderId="10" xfId="2" applyFont="1" applyFill="1" applyBorder="1" applyAlignment="1" applyProtection="1">
      <alignment horizontal="center" vertical="center" wrapText="1"/>
    </xf>
    <xf numFmtId="0" fontId="0" fillId="10" borderId="10" xfId="0" applyFill="1" applyBorder="1" applyAlignment="1">
      <alignment wrapText="1"/>
    </xf>
    <xf numFmtId="0" fontId="4" fillId="16" borderId="12" xfId="0" applyFont="1" applyFill="1" applyBorder="1" applyAlignment="1" applyProtection="1">
      <alignment horizontal="center" vertical="center" wrapText="1"/>
    </xf>
    <xf numFmtId="0" fontId="0" fillId="0" borderId="10" xfId="0" applyBorder="1" applyAlignment="1"/>
    <xf numFmtId="0" fontId="3" fillId="4" borderId="30" xfId="0" applyFont="1" applyFill="1" applyBorder="1" applyAlignment="1" applyProtection="1">
      <alignment horizontal="left" vertical="center" wrapText="1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1" xfId="0" applyBorder="1" applyAlignment="1">
      <alignment horizontal="left"/>
    </xf>
    <xf numFmtId="0" fontId="28" fillId="7" borderId="19" xfId="0" applyFont="1" applyFill="1" applyBorder="1" applyAlignment="1">
      <alignment horizontal="center" vertical="center" wrapText="1"/>
    </xf>
    <xf numFmtId="0" fontId="23" fillId="10" borderId="10" xfId="0" applyFont="1" applyFill="1" applyBorder="1" applyAlignment="1" applyProtection="1">
      <alignment horizontal="center" vertical="center" wrapText="1"/>
    </xf>
    <xf numFmtId="0" fontId="42" fillId="0" borderId="0" xfId="0" applyFont="1" applyAlignment="1">
      <alignment horizontal="center" wrapText="1"/>
    </xf>
    <xf numFmtId="0" fontId="42" fillId="0" borderId="33" xfId="0" applyFont="1" applyBorder="1" applyAlignment="1">
      <alignment horizontal="center" wrapText="1"/>
    </xf>
    <xf numFmtId="0" fontId="42" fillId="0" borderId="14" xfId="0" quotePrefix="1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33" xfId="0" applyBorder="1" applyAlignment="1">
      <alignment wrapText="1"/>
    </xf>
  </cellXfs>
  <cellStyles count="7">
    <cellStyle name="Comma" xfId="1" builtinId="3"/>
    <cellStyle name="Currency" xfId="2" builtinId="4"/>
    <cellStyle name="Normal" xfId="0" builtinId="0"/>
    <cellStyle name="Normal_FINANCIALS" xfId="3"/>
    <cellStyle name="Normal_Sheet1" xfId="4"/>
    <cellStyle name="Normal_Sheet4" xfId="5"/>
    <cellStyle name="Percent" xfId="6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37</xdr:row>
      <xdr:rowOff>38100</xdr:rowOff>
    </xdr:from>
    <xdr:to>
      <xdr:col>4</xdr:col>
      <xdr:colOff>619125</xdr:colOff>
      <xdr:row>41</xdr:row>
      <xdr:rowOff>85725</xdr:rowOff>
    </xdr:to>
    <xdr:pic>
      <xdr:nvPicPr>
        <xdr:cNvPr id="3152" name="Picture 12" descr="Intecare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6705600"/>
          <a:ext cx="18764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53</xdr:row>
      <xdr:rowOff>228600</xdr:rowOff>
    </xdr:from>
    <xdr:to>
      <xdr:col>15</xdr:col>
      <xdr:colOff>1447800</xdr:colOff>
      <xdr:row>55</xdr:row>
      <xdr:rowOff>219075</xdr:rowOff>
    </xdr:to>
    <xdr:sp macro="" textlink="">
      <xdr:nvSpPr>
        <xdr:cNvPr id="30857" name="AutoShape 1"/>
        <xdr:cNvSpPr>
          <a:spLocks noChangeArrowheads="1"/>
        </xdr:cNvSpPr>
      </xdr:nvSpPr>
      <xdr:spPr bwMode="auto">
        <a:xfrm>
          <a:off x="17230725" y="1333500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53</xdr:row>
      <xdr:rowOff>171450</xdr:rowOff>
    </xdr:from>
    <xdr:to>
      <xdr:col>20</xdr:col>
      <xdr:colOff>381000</xdr:colOff>
      <xdr:row>56</xdr:row>
      <xdr:rowOff>9525</xdr:rowOff>
    </xdr:to>
    <xdr:sp macro="" textlink="">
      <xdr:nvSpPr>
        <xdr:cNvPr id="30858" name="AutoShape 2"/>
        <xdr:cNvSpPr>
          <a:spLocks noChangeArrowheads="1"/>
        </xdr:cNvSpPr>
      </xdr:nvSpPr>
      <xdr:spPr bwMode="auto">
        <a:xfrm rot="10800000">
          <a:off x="21183600" y="1327785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53</xdr:row>
      <xdr:rowOff>228600</xdr:rowOff>
    </xdr:from>
    <xdr:to>
      <xdr:col>15</xdr:col>
      <xdr:colOff>1447800</xdr:colOff>
      <xdr:row>55</xdr:row>
      <xdr:rowOff>219075</xdr:rowOff>
    </xdr:to>
    <xdr:sp macro="" textlink="">
      <xdr:nvSpPr>
        <xdr:cNvPr id="25737" name="AutoShape 1"/>
        <xdr:cNvSpPr>
          <a:spLocks noChangeArrowheads="1"/>
        </xdr:cNvSpPr>
      </xdr:nvSpPr>
      <xdr:spPr bwMode="auto">
        <a:xfrm>
          <a:off x="16792575" y="1333500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53</xdr:row>
      <xdr:rowOff>171450</xdr:rowOff>
    </xdr:from>
    <xdr:to>
      <xdr:col>20</xdr:col>
      <xdr:colOff>381000</xdr:colOff>
      <xdr:row>56</xdr:row>
      <xdr:rowOff>9525</xdr:rowOff>
    </xdr:to>
    <xdr:sp macro="" textlink="">
      <xdr:nvSpPr>
        <xdr:cNvPr id="25738" name="AutoShape 2"/>
        <xdr:cNvSpPr>
          <a:spLocks noChangeArrowheads="1"/>
        </xdr:cNvSpPr>
      </xdr:nvSpPr>
      <xdr:spPr bwMode="auto">
        <a:xfrm rot="10800000">
          <a:off x="20745450" y="1327785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53</xdr:row>
      <xdr:rowOff>228600</xdr:rowOff>
    </xdr:from>
    <xdr:to>
      <xdr:col>15</xdr:col>
      <xdr:colOff>1447800</xdr:colOff>
      <xdr:row>55</xdr:row>
      <xdr:rowOff>219075</xdr:rowOff>
    </xdr:to>
    <xdr:sp macro="" textlink="">
      <xdr:nvSpPr>
        <xdr:cNvPr id="33929" name="AutoShape 1"/>
        <xdr:cNvSpPr>
          <a:spLocks noChangeArrowheads="1"/>
        </xdr:cNvSpPr>
      </xdr:nvSpPr>
      <xdr:spPr bwMode="auto">
        <a:xfrm>
          <a:off x="16868775" y="1333500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53</xdr:row>
      <xdr:rowOff>171450</xdr:rowOff>
    </xdr:from>
    <xdr:to>
      <xdr:col>20</xdr:col>
      <xdr:colOff>381000</xdr:colOff>
      <xdr:row>56</xdr:row>
      <xdr:rowOff>9525</xdr:rowOff>
    </xdr:to>
    <xdr:sp macro="" textlink="">
      <xdr:nvSpPr>
        <xdr:cNvPr id="33930" name="AutoShape 2"/>
        <xdr:cNvSpPr>
          <a:spLocks noChangeArrowheads="1"/>
        </xdr:cNvSpPr>
      </xdr:nvSpPr>
      <xdr:spPr bwMode="auto">
        <a:xfrm rot="10800000">
          <a:off x="20821650" y="1327785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53</xdr:row>
      <xdr:rowOff>228600</xdr:rowOff>
    </xdr:from>
    <xdr:to>
      <xdr:col>15</xdr:col>
      <xdr:colOff>1447800</xdr:colOff>
      <xdr:row>55</xdr:row>
      <xdr:rowOff>219075</xdr:rowOff>
    </xdr:to>
    <xdr:sp macro="" textlink="">
      <xdr:nvSpPr>
        <xdr:cNvPr id="24714" name="AutoShape 1"/>
        <xdr:cNvSpPr>
          <a:spLocks noChangeArrowheads="1"/>
        </xdr:cNvSpPr>
      </xdr:nvSpPr>
      <xdr:spPr bwMode="auto">
        <a:xfrm>
          <a:off x="16811625" y="1333500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53</xdr:row>
      <xdr:rowOff>171450</xdr:rowOff>
    </xdr:from>
    <xdr:to>
      <xdr:col>20</xdr:col>
      <xdr:colOff>381000</xdr:colOff>
      <xdr:row>56</xdr:row>
      <xdr:rowOff>9525</xdr:rowOff>
    </xdr:to>
    <xdr:sp macro="" textlink="">
      <xdr:nvSpPr>
        <xdr:cNvPr id="24715" name="AutoShape 3"/>
        <xdr:cNvSpPr>
          <a:spLocks noChangeArrowheads="1"/>
        </xdr:cNvSpPr>
      </xdr:nvSpPr>
      <xdr:spPr bwMode="auto">
        <a:xfrm rot="10800000">
          <a:off x="20764500" y="1327785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53</xdr:row>
      <xdr:rowOff>228600</xdr:rowOff>
    </xdr:from>
    <xdr:to>
      <xdr:col>15</xdr:col>
      <xdr:colOff>1447800</xdr:colOff>
      <xdr:row>55</xdr:row>
      <xdr:rowOff>219075</xdr:rowOff>
    </xdr:to>
    <xdr:sp macro="" textlink="">
      <xdr:nvSpPr>
        <xdr:cNvPr id="37001" name="AutoShape 1"/>
        <xdr:cNvSpPr>
          <a:spLocks noChangeArrowheads="1"/>
        </xdr:cNvSpPr>
      </xdr:nvSpPr>
      <xdr:spPr bwMode="auto">
        <a:xfrm>
          <a:off x="16773525" y="1333500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53</xdr:row>
      <xdr:rowOff>171450</xdr:rowOff>
    </xdr:from>
    <xdr:to>
      <xdr:col>20</xdr:col>
      <xdr:colOff>381000</xdr:colOff>
      <xdr:row>56</xdr:row>
      <xdr:rowOff>9525</xdr:rowOff>
    </xdr:to>
    <xdr:sp macro="" textlink="">
      <xdr:nvSpPr>
        <xdr:cNvPr id="37002" name="AutoShape 2"/>
        <xdr:cNvSpPr>
          <a:spLocks noChangeArrowheads="1"/>
        </xdr:cNvSpPr>
      </xdr:nvSpPr>
      <xdr:spPr bwMode="auto">
        <a:xfrm rot="10800000">
          <a:off x="20726400" y="1327785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53</xdr:row>
      <xdr:rowOff>228600</xdr:rowOff>
    </xdr:from>
    <xdr:to>
      <xdr:col>15</xdr:col>
      <xdr:colOff>1447800</xdr:colOff>
      <xdr:row>55</xdr:row>
      <xdr:rowOff>219075</xdr:rowOff>
    </xdr:to>
    <xdr:sp macro="" textlink="">
      <xdr:nvSpPr>
        <xdr:cNvPr id="22665" name="AutoShape 1"/>
        <xdr:cNvSpPr>
          <a:spLocks noChangeArrowheads="1"/>
        </xdr:cNvSpPr>
      </xdr:nvSpPr>
      <xdr:spPr bwMode="auto">
        <a:xfrm>
          <a:off x="16659225" y="13335000"/>
          <a:ext cx="13144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53</xdr:row>
      <xdr:rowOff>171450</xdr:rowOff>
    </xdr:from>
    <xdr:to>
      <xdr:col>20</xdr:col>
      <xdr:colOff>381000</xdr:colOff>
      <xdr:row>56</xdr:row>
      <xdr:rowOff>9525</xdr:rowOff>
    </xdr:to>
    <xdr:sp macro="" textlink="">
      <xdr:nvSpPr>
        <xdr:cNvPr id="22666" name="AutoShape 2"/>
        <xdr:cNvSpPr>
          <a:spLocks noChangeArrowheads="1"/>
        </xdr:cNvSpPr>
      </xdr:nvSpPr>
      <xdr:spPr bwMode="auto">
        <a:xfrm rot="10800000">
          <a:off x="21383625" y="13277850"/>
          <a:ext cx="1200150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1</xdr:row>
      <xdr:rowOff>0</xdr:rowOff>
    </xdr:from>
    <xdr:to>
      <xdr:col>3</xdr:col>
      <xdr:colOff>1876425</xdr:colOff>
      <xdr:row>3</xdr:row>
      <xdr:rowOff>9525</xdr:rowOff>
    </xdr:to>
    <xdr:pic>
      <xdr:nvPicPr>
        <xdr:cNvPr id="7268" name="Picture 32" descr="Intecare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257175"/>
          <a:ext cx="13335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54</xdr:row>
      <xdr:rowOff>228600</xdr:rowOff>
    </xdr:from>
    <xdr:to>
      <xdr:col>15</xdr:col>
      <xdr:colOff>1447800</xdr:colOff>
      <xdr:row>56</xdr:row>
      <xdr:rowOff>219075</xdr:rowOff>
    </xdr:to>
    <xdr:sp macro="" textlink="">
      <xdr:nvSpPr>
        <xdr:cNvPr id="35977" name="AutoShape 1"/>
        <xdr:cNvSpPr>
          <a:spLocks noChangeArrowheads="1"/>
        </xdr:cNvSpPr>
      </xdr:nvSpPr>
      <xdr:spPr bwMode="auto">
        <a:xfrm>
          <a:off x="16868775" y="1358265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54</xdr:row>
      <xdr:rowOff>171450</xdr:rowOff>
    </xdr:from>
    <xdr:to>
      <xdr:col>20</xdr:col>
      <xdr:colOff>381000</xdr:colOff>
      <xdr:row>57</xdr:row>
      <xdr:rowOff>9525</xdr:rowOff>
    </xdr:to>
    <xdr:sp macro="" textlink="">
      <xdr:nvSpPr>
        <xdr:cNvPr id="35978" name="AutoShape 2"/>
        <xdr:cNvSpPr>
          <a:spLocks noChangeArrowheads="1"/>
        </xdr:cNvSpPr>
      </xdr:nvSpPr>
      <xdr:spPr bwMode="auto">
        <a:xfrm rot="10800000">
          <a:off x="20821650" y="1352550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54</xdr:row>
      <xdr:rowOff>228600</xdr:rowOff>
    </xdr:from>
    <xdr:to>
      <xdr:col>15</xdr:col>
      <xdr:colOff>1447800</xdr:colOff>
      <xdr:row>56</xdr:row>
      <xdr:rowOff>219075</xdr:rowOff>
    </xdr:to>
    <xdr:sp macro="" textlink="">
      <xdr:nvSpPr>
        <xdr:cNvPr id="34953" name="AutoShape 1"/>
        <xdr:cNvSpPr>
          <a:spLocks noChangeArrowheads="1"/>
        </xdr:cNvSpPr>
      </xdr:nvSpPr>
      <xdr:spPr bwMode="auto">
        <a:xfrm>
          <a:off x="16735425" y="1358265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54</xdr:row>
      <xdr:rowOff>171450</xdr:rowOff>
    </xdr:from>
    <xdr:to>
      <xdr:col>20</xdr:col>
      <xdr:colOff>381000</xdr:colOff>
      <xdr:row>57</xdr:row>
      <xdr:rowOff>9525</xdr:rowOff>
    </xdr:to>
    <xdr:sp macro="" textlink="">
      <xdr:nvSpPr>
        <xdr:cNvPr id="34954" name="AutoShape 2"/>
        <xdr:cNvSpPr>
          <a:spLocks noChangeArrowheads="1"/>
        </xdr:cNvSpPr>
      </xdr:nvSpPr>
      <xdr:spPr bwMode="auto">
        <a:xfrm rot="10800000">
          <a:off x="20688300" y="1352550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54</xdr:row>
      <xdr:rowOff>228600</xdr:rowOff>
    </xdr:from>
    <xdr:to>
      <xdr:col>15</xdr:col>
      <xdr:colOff>1447800</xdr:colOff>
      <xdr:row>56</xdr:row>
      <xdr:rowOff>219075</xdr:rowOff>
    </xdr:to>
    <xdr:sp macro="" textlink="">
      <xdr:nvSpPr>
        <xdr:cNvPr id="32905" name="AutoShape 1"/>
        <xdr:cNvSpPr>
          <a:spLocks noChangeArrowheads="1"/>
        </xdr:cNvSpPr>
      </xdr:nvSpPr>
      <xdr:spPr bwMode="auto">
        <a:xfrm>
          <a:off x="16735425" y="1358265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54</xdr:row>
      <xdr:rowOff>171450</xdr:rowOff>
    </xdr:from>
    <xdr:to>
      <xdr:col>20</xdr:col>
      <xdr:colOff>381000</xdr:colOff>
      <xdr:row>57</xdr:row>
      <xdr:rowOff>9525</xdr:rowOff>
    </xdr:to>
    <xdr:sp macro="" textlink="">
      <xdr:nvSpPr>
        <xdr:cNvPr id="32906" name="AutoShape 2"/>
        <xdr:cNvSpPr>
          <a:spLocks noChangeArrowheads="1"/>
        </xdr:cNvSpPr>
      </xdr:nvSpPr>
      <xdr:spPr bwMode="auto">
        <a:xfrm rot="10800000">
          <a:off x="20688300" y="1352550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54</xdr:row>
      <xdr:rowOff>228600</xdr:rowOff>
    </xdr:from>
    <xdr:to>
      <xdr:col>15</xdr:col>
      <xdr:colOff>1447800</xdr:colOff>
      <xdr:row>56</xdr:row>
      <xdr:rowOff>219075</xdr:rowOff>
    </xdr:to>
    <xdr:sp macro="" textlink="">
      <xdr:nvSpPr>
        <xdr:cNvPr id="29833" name="AutoShape 1"/>
        <xdr:cNvSpPr>
          <a:spLocks noChangeArrowheads="1"/>
        </xdr:cNvSpPr>
      </xdr:nvSpPr>
      <xdr:spPr bwMode="auto">
        <a:xfrm>
          <a:off x="16735425" y="1358265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54</xdr:row>
      <xdr:rowOff>171450</xdr:rowOff>
    </xdr:from>
    <xdr:to>
      <xdr:col>20</xdr:col>
      <xdr:colOff>381000</xdr:colOff>
      <xdr:row>57</xdr:row>
      <xdr:rowOff>9525</xdr:rowOff>
    </xdr:to>
    <xdr:sp macro="" textlink="">
      <xdr:nvSpPr>
        <xdr:cNvPr id="29834" name="AutoShape 2"/>
        <xdr:cNvSpPr>
          <a:spLocks noChangeArrowheads="1"/>
        </xdr:cNvSpPr>
      </xdr:nvSpPr>
      <xdr:spPr bwMode="auto">
        <a:xfrm rot="10800000">
          <a:off x="20688300" y="1352550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54</xdr:row>
      <xdr:rowOff>228600</xdr:rowOff>
    </xdr:from>
    <xdr:to>
      <xdr:col>15</xdr:col>
      <xdr:colOff>1447800</xdr:colOff>
      <xdr:row>56</xdr:row>
      <xdr:rowOff>219075</xdr:rowOff>
    </xdr:to>
    <xdr:sp macro="" textlink="">
      <xdr:nvSpPr>
        <xdr:cNvPr id="31881" name="AutoShape 1"/>
        <xdr:cNvSpPr>
          <a:spLocks noChangeArrowheads="1"/>
        </xdr:cNvSpPr>
      </xdr:nvSpPr>
      <xdr:spPr bwMode="auto">
        <a:xfrm>
          <a:off x="16754475" y="1358265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54</xdr:row>
      <xdr:rowOff>171450</xdr:rowOff>
    </xdr:from>
    <xdr:to>
      <xdr:col>20</xdr:col>
      <xdr:colOff>381000</xdr:colOff>
      <xdr:row>57</xdr:row>
      <xdr:rowOff>9525</xdr:rowOff>
    </xdr:to>
    <xdr:sp macro="" textlink="">
      <xdr:nvSpPr>
        <xdr:cNvPr id="31882" name="AutoShape 2"/>
        <xdr:cNvSpPr>
          <a:spLocks noChangeArrowheads="1"/>
        </xdr:cNvSpPr>
      </xdr:nvSpPr>
      <xdr:spPr bwMode="auto">
        <a:xfrm rot="10800000">
          <a:off x="20707350" y="1352550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54</xdr:row>
      <xdr:rowOff>228600</xdr:rowOff>
    </xdr:from>
    <xdr:to>
      <xdr:col>15</xdr:col>
      <xdr:colOff>1447800</xdr:colOff>
      <xdr:row>56</xdr:row>
      <xdr:rowOff>219075</xdr:rowOff>
    </xdr:to>
    <xdr:sp macro="" textlink="">
      <xdr:nvSpPr>
        <xdr:cNvPr id="28809" name="AutoShape 1"/>
        <xdr:cNvSpPr>
          <a:spLocks noChangeArrowheads="1"/>
        </xdr:cNvSpPr>
      </xdr:nvSpPr>
      <xdr:spPr bwMode="auto">
        <a:xfrm>
          <a:off x="17230725" y="1358265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54</xdr:row>
      <xdr:rowOff>171450</xdr:rowOff>
    </xdr:from>
    <xdr:to>
      <xdr:col>20</xdr:col>
      <xdr:colOff>381000</xdr:colOff>
      <xdr:row>57</xdr:row>
      <xdr:rowOff>9525</xdr:rowOff>
    </xdr:to>
    <xdr:sp macro="" textlink="">
      <xdr:nvSpPr>
        <xdr:cNvPr id="28810" name="AutoShape 2"/>
        <xdr:cNvSpPr>
          <a:spLocks noChangeArrowheads="1"/>
        </xdr:cNvSpPr>
      </xdr:nvSpPr>
      <xdr:spPr bwMode="auto">
        <a:xfrm rot="10800000">
          <a:off x="21183600" y="1352550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54</xdr:row>
      <xdr:rowOff>228600</xdr:rowOff>
    </xdr:from>
    <xdr:to>
      <xdr:col>15</xdr:col>
      <xdr:colOff>1447800</xdr:colOff>
      <xdr:row>56</xdr:row>
      <xdr:rowOff>219075</xdr:rowOff>
    </xdr:to>
    <xdr:sp macro="" textlink="">
      <xdr:nvSpPr>
        <xdr:cNvPr id="27785" name="AutoShape 1"/>
        <xdr:cNvSpPr>
          <a:spLocks noChangeArrowheads="1"/>
        </xdr:cNvSpPr>
      </xdr:nvSpPr>
      <xdr:spPr bwMode="auto">
        <a:xfrm>
          <a:off x="16859250" y="1358265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54</xdr:row>
      <xdr:rowOff>171450</xdr:rowOff>
    </xdr:from>
    <xdr:to>
      <xdr:col>20</xdr:col>
      <xdr:colOff>381000</xdr:colOff>
      <xdr:row>57</xdr:row>
      <xdr:rowOff>9525</xdr:rowOff>
    </xdr:to>
    <xdr:sp macro="" textlink="">
      <xdr:nvSpPr>
        <xdr:cNvPr id="27786" name="AutoShape 2"/>
        <xdr:cNvSpPr>
          <a:spLocks noChangeArrowheads="1"/>
        </xdr:cNvSpPr>
      </xdr:nvSpPr>
      <xdr:spPr bwMode="auto">
        <a:xfrm rot="10800000">
          <a:off x="20812125" y="1352550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53</xdr:row>
      <xdr:rowOff>228600</xdr:rowOff>
    </xdr:from>
    <xdr:to>
      <xdr:col>15</xdr:col>
      <xdr:colOff>1447800</xdr:colOff>
      <xdr:row>55</xdr:row>
      <xdr:rowOff>219075</xdr:rowOff>
    </xdr:to>
    <xdr:sp macro="" textlink="">
      <xdr:nvSpPr>
        <xdr:cNvPr id="26761" name="AutoShape 1"/>
        <xdr:cNvSpPr>
          <a:spLocks noChangeArrowheads="1"/>
        </xdr:cNvSpPr>
      </xdr:nvSpPr>
      <xdr:spPr bwMode="auto">
        <a:xfrm>
          <a:off x="16906875" y="1333500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53</xdr:row>
      <xdr:rowOff>171450</xdr:rowOff>
    </xdr:from>
    <xdr:to>
      <xdr:col>20</xdr:col>
      <xdr:colOff>381000</xdr:colOff>
      <xdr:row>56</xdr:row>
      <xdr:rowOff>9525</xdr:rowOff>
    </xdr:to>
    <xdr:sp macro="" textlink="">
      <xdr:nvSpPr>
        <xdr:cNvPr id="26762" name="AutoShape 2"/>
        <xdr:cNvSpPr>
          <a:spLocks noChangeArrowheads="1"/>
        </xdr:cNvSpPr>
      </xdr:nvSpPr>
      <xdr:spPr bwMode="auto">
        <a:xfrm rot="10800000">
          <a:off x="20859750" y="1327785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G36"/>
  <sheetViews>
    <sheetView workbookViewId="0">
      <selection activeCell="E11" sqref="E11"/>
    </sheetView>
  </sheetViews>
  <sheetFormatPr defaultRowHeight="12.75"/>
  <cols>
    <col min="1" max="7" width="9.7109375" customWidth="1"/>
  </cols>
  <sheetData>
    <row r="1" spans="1:7" ht="18.95" customHeight="1">
      <c r="A1" s="313" t="s">
        <v>24</v>
      </c>
      <c r="B1" s="314"/>
      <c r="C1" s="314"/>
      <c r="D1" s="314"/>
      <c r="E1" s="314"/>
      <c r="F1" s="314"/>
      <c r="G1" s="314"/>
    </row>
    <row r="2" spans="1:7" ht="18.95" customHeight="1">
      <c r="A2" s="314"/>
      <c r="B2" s="314"/>
      <c r="C2" s="314"/>
      <c r="D2" s="314"/>
      <c r="E2" s="314"/>
      <c r="F2" s="314"/>
      <c r="G2" s="314"/>
    </row>
    <row r="3" spans="1:7" ht="9.9499999999999993" customHeight="1">
      <c r="A3" s="1"/>
      <c r="B3" s="1"/>
      <c r="C3" s="1"/>
      <c r="D3" s="1"/>
      <c r="E3" s="1"/>
      <c r="F3" s="1"/>
      <c r="G3" s="1"/>
    </row>
    <row r="4" spans="1:7" s="3" customFormat="1" ht="16.5" customHeight="1" thickBot="1">
      <c r="A4" s="319"/>
      <c r="B4" s="319"/>
      <c r="C4" s="319"/>
      <c r="D4" s="319"/>
      <c r="E4" s="319"/>
      <c r="F4" s="319"/>
      <c r="G4" s="319"/>
    </row>
    <row r="5" spans="1:7" s="3" customFormat="1" ht="15.75">
      <c r="A5" s="6" t="s">
        <v>25</v>
      </c>
      <c r="B5" s="6"/>
      <c r="C5" s="6"/>
      <c r="D5" s="6"/>
      <c r="E5" s="6"/>
      <c r="F5" s="6"/>
      <c r="G5" s="6"/>
    </row>
    <row r="6" spans="1:7" s="3" customFormat="1" ht="9.9499999999999993" customHeight="1">
      <c r="A6" s="18"/>
      <c r="B6" s="18"/>
      <c r="C6" s="18"/>
      <c r="D6" s="18"/>
      <c r="E6" s="18"/>
      <c r="F6" s="18"/>
      <c r="G6" s="18"/>
    </row>
    <row r="7" spans="1:7" s="3" customFormat="1" ht="16.5" thickBot="1">
      <c r="A7" s="318"/>
      <c r="B7" s="318"/>
      <c r="C7" s="318"/>
      <c r="D7" s="318"/>
      <c r="E7" s="318"/>
      <c r="F7" s="318"/>
      <c r="G7" s="318"/>
    </row>
    <row r="8" spans="1:7" s="3" customFormat="1" ht="15.75">
      <c r="A8" s="6" t="s">
        <v>26</v>
      </c>
      <c r="B8" s="6"/>
      <c r="C8" s="6"/>
      <c r="D8" s="6"/>
      <c r="E8" s="6"/>
      <c r="F8" s="6"/>
      <c r="G8" s="6"/>
    </row>
    <row r="9" spans="1:7" s="3" customFormat="1" ht="9.9499999999999993" customHeight="1">
      <c r="A9" s="18"/>
      <c r="B9" s="18"/>
      <c r="C9" s="18"/>
      <c r="D9" s="18"/>
      <c r="E9" s="18"/>
      <c r="F9" s="18"/>
      <c r="G9" s="18"/>
    </row>
    <row r="10" spans="1:7" s="3" customFormat="1" ht="16.5" thickBot="1">
      <c r="A10" s="321">
        <v>42826</v>
      </c>
      <c r="B10" s="321"/>
      <c r="C10" s="321"/>
      <c r="D10" s="9"/>
      <c r="E10" s="321">
        <v>42916</v>
      </c>
      <c r="F10" s="321"/>
      <c r="G10" s="321"/>
    </row>
    <row r="11" spans="1:7" s="3" customFormat="1" ht="15.75">
      <c r="A11" s="19" t="s">
        <v>27</v>
      </c>
      <c r="B11" s="6"/>
      <c r="C11" s="6"/>
      <c r="D11" s="6"/>
      <c r="E11" s="19" t="s">
        <v>28</v>
      </c>
      <c r="F11" s="6"/>
      <c r="G11" s="6"/>
    </row>
    <row r="12" spans="1:7" s="3" customFormat="1" ht="9.9499999999999993" customHeight="1">
      <c r="A12" s="18"/>
      <c r="B12" s="18"/>
      <c r="C12" s="18"/>
      <c r="D12" s="18"/>
      <c r="E12" s="18"/>
      <c r="F12" s="18"/>
      <c r="G12" s="18"/>
    </row>
    <row r="13" spans="1:7" s="3" customFormat="1" ht="16.5" thickBot="1">
      <c r="A13" s="320"/>
      <c r="B13" s="320"/>
      <c r="C13" s="320"/>
      <c r="D13" s="320"/>
      <c r="E13" s="320"/>
      <c r="F13" s="320"/>
      <c r="G13" s="320"/>
    </row>
    <row r="14" spans="1:7" s="3" customFormat="1" ht="15.75">
      <c r="A14" s="6" t="s">
        <v>29</v>
      </c>
      <c r="B14" s="6"/>
      <c r="C14" s="6"/>
      <c r="D14" s="6"/>
      <c r="E14" s="6"/>
      <c r="F14" s="6"/>
      <c r="G14" s="6"/>
    </row>
    <row r="15" spans="1:7" s="3" customFormat="1" ht="9.9499999999999993" customHeight="1">
      <c r="A15" s="18"/>
      <c r="B15" s="18"/>
      <c r="C15" s="18"/>
      <c r="D15" s="18"/>
      <c r="E15" s="18"/>
      <c r="F15" s="18"/>
      <c r="G15" s="18"/>
    </row>
    <row r="16" spans="1:7" s="3" customFormat="1" ht="16.5" thickBot="1">
      <c r="A16" s="320"/>
      <c r="B16" s="320"/>
      <c r="C16" s="320"/>
      <c r="D16" s="320"/>
      <c r="E16" s="320"/>
      <c r="F16" s="320"/>
      <c r="G16" s="320"/>
    </row>
    <row r="17" spans="1:7" s="3" customFormat="1" ht="15.75">
      <c r="A17" s="6" t="s">
        <v>30</v>
      </c>
      <c r="B17" s="6"/>
      <c r="C17" s="6"/>
      <c r="D17" s="6"/>
      <c r="E17" s="6"/>
      <c r="F17" s="6"/>
      <c r="G17" s="6"/>
    </row>
    <row r="18" spans="1:7" ht="9.9499999999999993" customHeight="1">
      <c r="A18" s="1"/>
      <c r="B18" s="1"/>
      <c r="C18" s="1"/>
      <c r="D18" s="1"/>
      <c r="E18" s="1"/>
      <c r="F18" s="1"/>
      <c r="G18" s="1"/>
    </row>
    <row r="19" spans="1:7" s="5" customFormat="1" ht="16.5" thickBot="1">
      <c r="A19" s="315"/>
      <c r="B19" s="315"/>
      <c r="C19" s="315"/>
      <c r="D19" s="315"/>
      <c r="E19" s="315"/>
      <c r="F19" s="315"/>
      <c r="G19" s="315"/>
    </row>
    <row r="20" spans="1:7" s="3" customFormat="1" ht="15.75">
      <c r="A20" s="6" t="s">
        <v>31</v>
      </c>
      <c r="B20" s="6"/>
      <c r="C20" s="6"/>
      <c r="D20" s="6"/>
      <c r="E20" s="6"/>
      <c r="F20" s="6"/>
      <c r="G20" s="6"/>
    </row>
    <row r="21" spans="1:7" s="5" customFormat="1" ht="9.9499999999999993" customHeight="1">
      <c r="A21" s="4"/>
      <c r="B21" s="4"/>
      <c r="C21" s="4"/>
      <c r="D21" s="4"/>
      <c r="E21" s="4"/>
      <c r="F21" s="4"/>
      <c r="G21" s="4"/>
    </row>
    <row r="22" spans="1:7" s="5" customFormat="1" ht="16.5" thickBot="1">
      <c r="A22" s="315"/>
      <c r="B22" s="315"/>
      <c r="C22" s="315"/>
      <c r="D22" s="315"/>
      <c r="E22" s="315"/>
      <c r="F22" s="315"/>
      <c r="G22" s="315"/>
    </row>
    <row r="23" spans="1:7" s="3" customFormat="1" ht="15.75">
      <c r="A23" s="6" t="s">
        <v>32</v>
      </c>
      <c r="B23" s="6"/>
      <c r="C23" s="6"/>
      <c r="D23" s="6"/>
      <c r="E23" s="6"/>
      <c r="F23" s="6"/>
      <c r="G23" s="6"/>
    </row>
    <row r="24" spans="1:7" s="5" customFormat="1" ht="9.9499999999999993" customHeight="1" thickBot="1">
      <c r="A24" s="272"/>
      <c r="B24" s="7"/>
      <c r="C24" s="7"/>
      <c r="D24" s="7"/>
      <c r="E24" s="7"/>
      <c r="F24" s="7"/>
      <c r="G24" s="7"/>
    </row>
    <row r="25" spans="1:7" s="5" customFormat="1" ht="16.5" thickBot="1">
      <c r="A25" s="316" t="s">
        <v>130</v>
      </c>
      <c r="B25" s="316"/>
      <c r="C25" s="317"/>
      <c r="D25" s="317"/>
      <c r="E25" s="317"/>
      <c r="F25" s="316"/>
      <c r="G25" s="316"/>
    </row>
    <row r="26" spans="1:7" s="3" customFormat="1" ht="16.5" thickBot="1">
      <c r="A26" s="6"/>
      <c r="B26" s="127"/>
      <c r="C26" s="311">
        <f>+FINANCIALS!L64</f>
        <v>0</v>
      </c>
      <c r="D26" s="312"/>
      <c r="E26" s="312"/>
      <c r="F26" s="127"/>
      <c r="G26" s="127"/>
    </row>
    <row r="27" spans="1:7" s="3" customFormat="1" ht="16.5" thickTop="1">
      <c r="A27" s="6"/>
      <c r="B27" s="6"/>
      <c r="C27" s="6"/>
      <c r="D27" s="6"/>
      <c r="E27" s="6"/>
      <c r="F27" s="6"/>
      <c r="G27" s="6"/>
    </row>
    <row r="28" spans="1:7" s="5" customFormat="1" ht="16.5" thickBot="1">
      <c r="A28" s="7"/>
      <c r="B28" s="7"/>
      <c r="C28" s="7"/>
      <c r="D28" s="7"/>
      <c r="E28" s="7"/>
      <c r="F28" s="7"/>
      <c r="G28" s="7"/>
    </row>
    <row r="29" spans="1:7" s="8" customFormat="1" ht="15.75">
      <c r="A29" s="6" t="s">
        <v>33</v>
      </c>
      <c r="B29" s="6"/>
      <c r="C29" s="6"/>
      <c r="D29" s="6"/>
      <c r="E29" s="6"/>
      <c r="F29" s="6"/>
      <c r="G29" s="6"/>
    </row>
    <row r="30" spans="1:7" s="8" customFormat="1">
      <c r="A30" s="21" t="s">
        <v>34</v>
      </c>
      <c r="B30" s="21"/>
      <c r="C30" s="21"/>
      <c r="D30" s="21"/>
      <c r="E30" s="21"/>
      <c r="F30" s="21"/>
      <c r="G30" s="21"/>
    </row>
    <row r="31" spans="1:7">
      <c r="A31" s="22" t="s">
        <v>35</v>
      </c>
      <c r="B31" s="23"/>
      <c r="C31" s="23"/>
      <c r="D31" s="23"/>
      <c r="E31" s="23"/>
      <c r="F31" s="23"/>
      <c r="G31" s="23"/>
    </row>
    <row r="32" spans="1:7">
      <c r="A32" s="22" t="s">
        <v>36</v>
      </c>
      <c r="B32" s="24"/>
      <c r="C32" s="24"/>
      <c r="D32" s="24"/>
      <c r="E32" s="24"/>
      <c r="F32" s="24"/>
      <c r="G32" s="24"/>
    </row>
    <row r="33" spans="1:7">
      <c r="A33" s="24" t="s">
        <v>37</v>
      </c>
      <c r="B33" s="24"/>
      <c r="C33" s="24"/>
      <c r="D33" s="24"/>
      <c r="E33" s="24"/>
      <c r="F33" s="24"/>
      <c r="G33" s="24"/>
    </row>
    <row r="34" spans="1:7">
      <c r="A34" s="24" t="s">
        <v>92</v>
      </c>
      <c r="B34" s="24"/>
      <c r="C34" s="24"/>
      <c r="D34" s="24"/>
      <c r="E34" s="24"/>
      <c r="F34" s="24"/>
      <c r="G34" s="24"/>
    </row>
    <row r="35" spans="1:7">
      <c r="A35" s="24" t="s">
        <v>103</v>
      </c>
      <c r="B35" s="24"/>
      <c r="C35" s="24"/>
      <c r="D35" s="24"/>
      <c r="E35" s="24"/>
      <c r="F35" s="24"/>
      <c r="G35" s="24"/>
    </row>
    <row r="36" spans="1:7">
      <c r="A36" s="24" t="s">
        <v>104</v>
      </c>
    </row>
  </sheetData>
  <mergeCells count="11">
    <mergeCell ref="C26:E26"/>
    <mergeCell ref="A1:G2"/>
    <mergeCell ref="A19:G19"/>
    <mergeCell ref="A25:G25"/>
    <mergeCell ref="A7:G7"/>
    <mergeCell ref="A4:G4"/>
    <mergeCell ref="A13:G13"/>
    <mergeCell ref="A16:G16"/>
    <mergeCell ref="A10:C10"/>
    <mergeCell ref="E10:G10"/>
    <mergeCell ref="A22:G22"/>
  </mergeCells>
  <phoneticPr fontId="0" type="noConversion"/>
  <printOptions horizontalCentered="1"/>
  <pageMargins left="0.25" right="0.2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W94"/>
  <sheetViews>
    <sheetView zoomScale="75" zoomScaleNormal="75" workbookViewId="0">
      <selection activeCell="B8" sqref="B8"/>
    </sheetView>
  </sheetViews>
  <sheetFormatPr defaultRowHeight="12.75"/>
  <cols>
    <col min="1" max="1" width="3.7109375" style="1" customWidth="1"/>
    <col min="2" max="2" width="25.7109375" style="1" customWidth="1"/>
    <col min="3" max="3" width="16.5703125" style="1" customWidth="1"/>
    <col min="4" max="4" width="23.28515625" style="1" bestFit="1" customWidth="1"/>
    <col min="5" max="5" width="13.42578125" style="1" customWidth="1"/>
    <col min="6" max="6" width="12.85546875" style="1" customWidth="1"/>
    <col min="7" max="14" width="17.7109375" style="1" customWidth="1"/>
    <col min="15" max="15" width="19.42578125" style="1" customWidth="1"/>
    <col min="16" max="17" width="19.140625" style="1" customWidth="1"/>
    <col min="18" max="18" width="16.7109375" style="1" customWidth="1"/>
    <col min="19" max="19" width="11.85546875" style="1" bestFit="1" customWidth="1"/>
    <col min="20" max="21" width="9.140625" style="1"/>
    <col min="22" max="22" width="7.7109375" style="1" customWidth="1"/>
    <col min="23" max="23" width="14.85546875" style="1" customWidth="1"/>
    <col min="24" max="16384" width="9.140625" style="1"/>
  </cols>
  <sheetData>
    <row r="1" spans="1:23" ht="20.25">
      <c r="A1" s="356" t="s">
        <v>89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8"/>
      <c r="S1" s="358"/>
      <c r="T1" s="358"/>
      <c r="U1" s="358"/>
      <c r="V1" s="358"/>
      <c r="W1" s="359"/>
    </row>
    <row r="2" spans="1:23" ht="20.25">
      <c r="A2" s="326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28"/>
    </row>
    <row r="3" spans="1:23" ht="20.25">
      <c r="A3" s="326" t="s">
        <v>79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28"/>
    </row>
    <row r="4" spans="1:23" ht="21" thickBot="1">
      <c r="A4" s="329" t="str">
        <f>"For the Quarter Ending "&amp;TEXT('COVER &amp; CERTIFICATION'!E10,"MMMM DD, YYYY")</f>
        <v>For the Quarter Ending June 30, 2017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28"/>
    </row>
    <row r="5" spans="1:23" ht="18" customHeight="1">
      <c r="A5" s="11"/>
      <c r="B5" s="344" t="s">
        <v>97</v>
      </c>
      <c r="C5" s="345"/>
      <c r="D5" s="345"/>
      <c r="E5" s="345"/>
      <c r="F5" s="345"/>
      <c r="G5" s="346"/>
      <c r="H5" s="347" t="s">
        <v>71</v>
      </c>
      <c r="I5" s="348"/>
      <c r="J5" s="348"/>
      <c r="K5" s="348"/>
      <c r="L5" s="348"/>
      <c r="M5" s="348"/>
      <c r="N5" s="348"/>
      <c r="O5" s="117" t="s">
        <v>72</v>
      </c>
      <c r="P5" s="115"/>
      <c r="Q5" s="47"/>
      <c r="R5" s="352" t="s">
        <v>75</v>
      </c>
      <c r="S5" s="353"/>
      <c r="T5" s="353"/>
      <c r="U5" s="353"/>
      <c r="V5" s="353"/>
      <c r="W5" s="132"/>
    </row>
    <row r="6" spans="1:23" ht="18" customHeight="1">
      <c r="A6" s="13"/>
      <c r="B6" s="332" t="s">
        <v>116</v>
      </c>
      <c r="C6" s="332" t="s">
        <v>117</v>
      </c>
      <c r="D6" s="332" t="s">
        <v>93</v>
      </c>
      <c r="E6" s="332" t="s">
        <v>96</v>
      </c>
      <c r="F6" s="332" t="s">
        <v>98</v>
      </c>
      <c r="G6" s="334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32" t="s">
        <v>73</v>
      </c>
      <c r="R6" s="339" t="s">
        <v>113</v>
      </c>
      <c r="S6" s="336" t="s">
        <v>120</v>
      </c>
      <c r="T6" s="337"/>
      <c r="U6" s="337"/>
      <c r="V6" s="337"/>
      <c r="W6" s="330" t="s">
        <v>119</v>
      </c>
    </row>
    <row r="7" spans="1:23" s="2" customFormat="1" ht="17.25" thickBot="1">
      <c r="A7" s="40"/>
      <c r="B7" s="333"/>
      <c r="C7" s="333"/>
      <c r="D7" s="333"/>
      <c r="E7" s="333"/>
      <c r="F7" s="333"/>
      <c r="G7" s="335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41"/>
      <c r="R7" s="340"/>
      <c r="S7" s="338"/>
      <c r="T7" s="337"/>
      <c r="U7" s="337"/>
      <c r="V7" s="337"/>
      <c r="W7" s="331"/>
    </row>
    <row r="8" spans="1:23" ht="20.100000000000001" customHeight="1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 t="shared" ref="Q8:Q53" si="0"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.100000000000001" customHeight="1">
      <c r="A9" s="42">
        <f t="shared" ref="A9:A52" si="1">1+A8</f>
        <v>2</v>
      </c>
      <c r="B9" s="310"/>
      <c r="C9" s="310"/>
      <c r="D9" s="310"/>
      <c r="E9" s="310"/>
      <c r="F9" s="310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>
        <f t="shared" si="0"/>
        <v>0</v>
      </c>
      <c r="R9" s="280"/>
      <c r="S9" s="278"/>
      <c r="T9" s="278"/>
      <c r="U9" s="278"/>
      <c r="V9" s="278"/>
      <c r="W9" s="279">
        <f t="shared" ref="W9:W52" si="2">+Q9-R9</f>
        <v>0</v>
      </c>
    </row>
    <row r="10" spans="1:23" ht="20.100000000000001" customHeight="1">
      <c r="A10" s="42">
        <f t="shared" si="1"/>
        <v>3</v>
      </c>
      <c r="B10" s="310"/>
      <c r="C10" s="310"/>
      <c r="D10" s="310"/>
      <c r="E10" s="310"/>
      <c r="F10" s="310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>
        <f t="shared" si="0"/>
        <v>0</v>
      </c>
      <c r="R10" s="280"/>
      <c r="S10" s="278"/>
      <c r="T10" s="278"/>
      <c r="U10" s="278"/>
      <c r="V10" s="278"/>
      <c r="W10" s="279">
        <f t="shared" si="2"/>
        <v>0</v>
      </c>
    </row>
    <row r="11" spans="1:23" s="2" customFormat="1" ht="20.100000000000001" customHeight="1">
      <c r="A11" s="42">
        <f t="shared" si="1"/>
        <v>4</v>
      </c>
      <c r="B11" s="310"/>
      <c r="C11" s="310"/>
      <c r="D11" s="310"/>
      <c r="E11" s="310"/>
      <c r="F11" s="310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>
        <f t="shared" si="0"/>
        <v>0</v>
      </c>
      <c r="R11" s="280"/>
      <c r="S11" s="282"/>
      <c r="T11" s="282"/>
      <c r="U11" s="282"/>
      <c r="V11" s="282"/>
      <c r="W11" s="279">
        <f t="shared" si="2"/>
        <v>0</v>
      </c>
    </row>
    <row r="12" spans="1:23" s="2" customFormat="1" ht="20.100000000000001" customHeight="1">
      <c r="A12" s="42">
        <f t="shared" si="1"/>
        <v>5</v>
      </c>
      <c r="B12" s="310"/>
      <c r="C12" s="310"/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>
        <f t="shared" si="0"/>
        <v>0</v>
      </c>
      <c r="R12" s="280"/>
      <c r="S12" s="282"/>
      <c r="T12" s="282"/>
      <c r="U12" s="282"/>
      <c r="V12" s="282"/>
      <c r="W12" s="279">
        <f t="shared" si="2"/>
        <v>0</v>
      </c>
    </row>
    <row r="13" spans="1:23" s="2" customFormat="1" ht="20.100000000000001" customHeight="1">
      <c r="A13" s="42">
        <f t="shared" si="1"/>
        <v>6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>
        <f t="shared" si="0"/>
        <v>0</v>
      </c>
      <c r="R13" s="280"/>
      <c r="S13" s="282"/>
      <c r="T13" s="282"/>
      <c r="U13" s="282"/>
      <c r="V13" s="282"/>
      <c r="W13" s="279">
        <f t="shared" si="2"/>
        <v>0</v>
      </c>
    </row>
    <row r="14" spans="1:23" s="2" customFormat="1" ht="20.100000000000001" customHeight="1">
      <c r="A14" s="42">
        <f t="shared" si="1"/>
        <v>7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2"/>
        <v>0</v>
      </c>
    </row>
    <row r="15" spans="1:23" s="2" customFormat="1" ht="20.100000000000001" customHeight="1">
      <c r="A15" s="42">
        <f t="shared" si="1"/>
        <v>8</v>
      </c>
      <c r="B15" s="310"/>
      <c r="C15" s="310"/>
      <c r="D15" s="310"/>
      <c r="E15" s="310"/>
      <c r="F15" s="310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>
        <f t="shared" si="0"/>
        <v>0</v>
      </c>
      <c r="R15" s="280"/>
      <c r="S15" s="282"/>
      <c r="T15" s="282"/>
      <c r="U15" s="282"/>
      <c r="V15" s="282"/>
      <c r="W15" s="279">
        <f t="shared" si="2"/>
        <v>0</v>
      </c>
    </row>
    <row r="16" spans="1:23" s="2" customFormat="1" ht="20.100000000000001" customHeight="1">
      <c r="A16" s="42">
        <f t="shared" si="1"/>
        <v>9</v>
      </c>
      <c r="B16" s="310"/>
      <c r="C16" s="310"/>
      <c r="D16" s="310"/>
      <c r="E16" s="310"/>
      <c r="F16" s="310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>
        <f t="shared" si="0"/>
        <v>0</v>
      </c>
      <c r="R16" s="280"/>
      <c r="S16" s="282"/>
      <c r="T16" s="282"/>
      <c r="U16" s="282"/>
      <c r="V16" s="282"/>
      <c r="W16" s="279">
        <f t="shared" si="2"/>
        <v>0</v>
      </c>
    </row>
    <row r="17" spans="1:23" s="2" customFormat="1" ht="20.100000000000001" customHeight="1">
      <c r="A17" s="42">
        <f t="shared" si="1"/>
        <v>10</v>
      </c>
      <c r="B17" s="310"/>
      <c r="C17" s="310"/>
      <c r="D17" s="310"/>
      <c r="E17" s="310"/>
      <c r="F17" s="310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>
        <f t="shared" si="0"/>
        <v>0</v>
      </c>
      <c r="R17" s="280"/>
      <c r="S17" s="282"/>
      <c r="T17" s="282"/>
      <c r="U17" s="282"/>
      <c r="V17" s="282"/>
      <c r="W17" s="279">
        <f t="shared" si="2"/>
        <v>0</v>
      </c>
    </row>
    <row r="18" spans="1:23" s="2" customFormat="1" ht="20.100000000000001" customHeight="1">
      <c r="A18" s="42">
        <f t="shared" si="1"/>
        <v>11</v>
      </c>
      <c r="B18" s="309"/>
      <c r="C18" s="309"/>
      <c r="D18" s="309"/>
      <c r="E18" s="309"/>
      <c r="F18" s="309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>
        <f t="shared" si="0"/>
        <v>0</v>
      </c>
      <c r="R18" s="280"/>
      <c r="S18" s="282"/>
      <c r="T18" s="282"/>
      <c r="U18" s="282"/>
      <c r="V18" s="282"/>
      <c r="W18" s="279">
        <f t="shared" si="2"/>
        <v>0</v>
      </c>
    </row>
    <row r="19" spans="1:23" s="2" customFormat="1" ht="20.100000000000001" customHeight="1">
      <c r="A19" s="42">
        <f t="shared" si="1"/>
        <v>12</v>
      </c>
      <c r="B19" s="309"/>
      <c r="C19" s="309"/>
      <c r="D19" s="309"/>
      <c r="E19" s="309"/>
      <c r="F19" s="309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>
        <f t="shared" si="0"/>
        <v>0</v>
      </c>
      <c r="R19" s="280"/>
      <c r="S19" s="282"/>
      <c r="T19" s="282"/>
      <c r="U19" s="282"/>
      <c r="V19" s="282"/>
      <c r="W19" s="279">
        <f t="shared" si="2"/>
        <v>0</v>
      </c>
    </row>
    <row r="20" spans="1:23" s="2" customFormat="1" ht="20.100000000000001" customHeight="1">
      <c r="A20" s="42">
        <f t="shared" si="1"/>
        <v>13</v>
      </c>
      <c r="B20" s="309"/>
      <c r="C20" s="309"/>
      <c r="D20" s="309"/>
      <c r="E20" s="309"/>
      <c r="F20" s="309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>
        <f t="shared" si="0"/>
        <v>0</v>
      </c>
      <c r="R20" s="280"/>
      <c r="S20" s="282"/>
      <c r="T20" s="282"/>
      <c r="U20" s="282"/>
      <c r="V20" s="282"/>
      <c r="W20" s="279">
        <f t="shared" si="2"/>
        <v>0</v>
      </c>
    </row>
    <row r="21" spans="1:23" s="2" customFormat="1" ht="20.100000000000001" customHeight="1">
      <c r="A21" s="42">
        <f t="shared" si="1"/>
        <v>14</v>
      </c>
      <c r="B21" s="309"/>
      <c r="C21" s="309"/>
      <c r="D21" s="309"/>
      <c r="E21" s="309"/>
      <c r="F21" s="309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76">
        <f t="shared" si="0"/>
        <v>0</v>
      </c>
      <c r="R21" s="280"/>
      <c r="S21" s="282"/>
      <c r="T21" s="282"/>
      <c r="U21" s="282"/>
      <c r="V21" s="282"/>
      <c r="W21" s="279">
        <f t="shared" si="2"/>
        <v>0</v>
      </c>
    </row>
    <row r="22" spans="1:23" s="2" customFormat="1" ht="20.100000000000001" customHeight="1">
      <c r="A22" s="42">
        <f t="shared" si="1"/>
        <v>15</v>
      </c>
      <c r="B22" s="309"/>
      <c r="C22" s="309"/>
      <c r="D22" s="309"/>
      <c r="E22" s="309"/>
      <c r="F22" s="309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>
        <f t="shared" si="0"/>
        <v>0</v>
      </c>
      <c r="R22" s="280"/>
      <c r="S22" s="282"/>
      <c r="T22" s="282"/>
      <c r="U22" s="282"/>
      <c r="V22" s="282"/>
      <c r="W22" s="279">
        <f t="shared" si="2"/>
        <v>0</v>
      </c>
    </row>
    <row r="23" spans="1:23" s="2" customFormat="1" ht="20.100000000000001" customHeight="1">
      <c r="A23" s="42">
        <f t="shared" si="1"/>
        <v>16</v>
      </c>
      <c r="B23" s="309"/>
      <c r="C23" s="309"/>
      <c r="D23" s="309"/>
      <c r="E23" s="309"/>
      <c r="F23" s="309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>
        <f t="shared" si="0"/>
        <v>0</v>
      </c>
      <c r="R23" s="280"/>
      <c r="S23" s="282"/>
      <c r="T23" s="282"/>
      <c r="U23" s="282"/>
      <c r="V23" s="282"/>
      <c r="W23" s="279">
        <f t="shared" si="2"/>
        <v>0</v>
      </c>
    </row>
    <row r="24" spans="1:23" s="2" customFormat="1" ht="20.100000000000001" customHeight="1">
      <c r="A24" s="42">
        <f t="shared" si="1"/>
        <v>17</v>
      </c>
      <c r="B24" s="309"/>
      <c r="C24" s="309"/>
      <c r="D24" s="309"/>
      <c r="E24" s="309"/>
      <c r="F24" s="309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0"/>
        <v>0</v>
      </c>
      <c r="R24" s="280"/>
      <c r="S24" s="282"/>
      <c r="T24" s="282"/>
      <c r="U24" s="282"/>
      <c r="V24" s="282"/>
      <c r="W24" s="279">
        <f t="shared" si="2"/>
        <v>0</v>
      </c>
    </row>
    <row r="25" spans="1:23" s="2" customFormat="1" ht="20.100000000000001" customHeight="1">
      <c r="A25" s="42">
        <f t="shared" si="1"/>
        <v>18</v>
      </c>
      <c r="B25" s="309"/>
      <c r="C25" s="309"/>
      <c r="D25" s="309"/>
      <c r="E25" s="309"/>
      <c r="F25" s="309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>
        <f t="shared" si="0"/>
        <v>0</v>
      </c>
      <c r="R25" s="280"/>
      <c r="S25" s="282"/>
      <c r="T25" s="282"/>
      <c r="U25" s="282"/>
      <c r="V25" s="282"/>
      <c r="W25" s="279">
        <f t="shared" si="2"/>
        <v>0</v>
      </c>
    </row>
    <row r="26" spans="1:23" s="2" customFormat="1" ht="20.100000000000001" customHeight="1">
      <c r="A26" s="42">
        <f t="shared" si="1"/>
        <v>19</v>
      </c>
      <c r="B26" s="309"/>
      <c r="C26" s="309"/>
      <c r="D26" s="309"/>
      <c r="E26" s="309"/>
      <c r="F26" s="309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0"/>
        <v>0</v>
      </c>
      <c r="R26" s="280"/>
      <c r="S26" s="282"/>
      <c r="T26" s="282"/>
      <c r="U26" s="282"/>
      <c r="V26" s="282"/>
      <c r="W26" s="279">
        <f t="shared" si="2"/>
        <v>0</v>
      </c>
    </row>
    <row r="27" spans="1:23" s="2" customFormat="1" ht="20.100000000000001" customHeight="1">
      <c r="A27" s="42">
        <f t="shared" si="1"/>
        <v>20</v>
      </c>
      <c r="B27" s="309"/>
      <c r="C27" s="309"/>
      <c r="D27" s="309"/>
      <c r="E27" s="309"/>
      <c r="F27" s="309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0"/>
        <v>0</v>
      </c>
      <c r="R27" s="280"/>
      <c r="S27" s="282"/>
      <c r="T27" s="282"/>
      <c r="U27" s="282"/>
      <c r="V27" s="282"/>
      <c r="W27" s="279">
        <f t="shared" si="2"/>
        <v>0</v>
      </c>
    </row>
    <row r="28" spans="1:23" s="2" customFormat="1" ht="20.100000000000001" customHeight="1">
      <c r="A28" s="42">
        <f t="shared" si="1"/>
        <v>21</v>
      </c>
      <c r="B28" s="309"/>
      <c r="C28" s="309"/>
      <c r="D28" s="309"/>
      <c r="E28" s="309"/>
      <c r="F28" s="309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2"/>
        <v>0</v>
      </c>
    </row>
    <row r="29" spans="1:23" s="2" customFormat="1" ht="20.100000000000001" customHeight="1">
      <c r="A29" s="42">
        <f t="shared" si="1"/>
        <v>22</v>
      </c>
      <c r="B29" s="309"/>
      <c r="C29" s="309"/>
      <c r="D29" s="309"/>
      <c r="E29" s="309"/>
      <c r="F29" s="309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2"/>
        <v>0</v>
      </c>
    </row>
    <row r="30" spans="1:23" s="2" customFormat="1" ht="20.100000000000001" customHeight="1">
      <c r="A30" s="42">
        <f t="shared" si="1"/>
        <v>23</v>
      </c>
      <c r="B30" s="309"/>
      <c r="C30" s="309"/>
      <c r="D30" s="309"/>
      <c r="E30" s="309"/>
      <c r="F30" s="309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0"/>
        <v>0</v>
      </c>
      <c r="R30" s="280"/>
      <c r="S30" s="282"/>
      <c r="T30" s="282"/>
      <c r="U30" s="282"/>
      <c r="V30" s="282"/>
      <c r="W30" s="279">
        <f t="shared" si="2"/>
        <v>0</v>
      </c>
    </row>
    <row r="31" spans="1:23" s="2" customFormat="1" ht="20.100000000000001" customHeight="1">
      <c r="A31" s="42">
        <f t="shared" si="1"/>
        <v>24</v>
      </c>
      <c r="B31" s="309"/>
      <c r="C31" s="309"/>
      <c r="D31" s="309"/>
      <c r="E31" s="309"/>
      <c r="F31" s="309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0"/>
        <v>0</v>
      </c>
      <c r="R31" s="280"/>
      <c r="S31" s="282"/>
      <c r="T31" s="282"/>
      <c r="U31" s="282"/>
      <c r="V31" s="282"/>
      <c r="W31" s="279">
        <f t="shared" si="2"/>
        <v>0</v>
      </c>
    </row>
    <row r="32" spans="1:23" s="2" customFormat="1" ht="20.100000000000001" customHeight="1">
      <c r="A32" s="42">
        <f t="shared" si="1"/>
        <v>25</v>
      </c>
      <c r="B32" s="309"/>
      <c r="C32" s="309"/>
      <c r="D32" s="309"/>
      <c r="E32" s="309"/>
      <c r="F32" s="309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0"/>
        <v>0</v>
      </c>
      <c r="R32" s="280"/>
      <c r="S32" s="282"/>
      <c r="T32" s="282"/>
      <c r="U32" s="282"/>
      <c r="V32" s="282"/>
      <c r="W32" s="279">
        <f t="shared" si="2"/>
        <v>0</v>
      </c>
    </row>
    <row r="33" spans="1:23" s="2" customFormat="1" ht="20.100000000000001" customHeight="1">
      <c r="A33" s="42">
        <f t="shared" si="1"/>
        <v>26</v>
      </c>
      <c r="B33" s="309"/>
      <c r="C33" s="309"/>
      <c r="D33" s="309"/>
      <c r="E33" s="309"/>
      <c r="F33" s="309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0"/>
        <v>0</v>
      </c>
      <c r="R33" s="280"/>
      <c r="S33" s="282"/>
      <c r="T33" s="282"/>
      <c r="U33" s="282"/>
      <c r="V33" s="282"/>
      <c r="W33" s="279">
        <f t="shared" si="2"/>
        <v>0</v>
      </c>
    </row>
    <row r="34" spans="1:23" s="2" customFormat="1" ht="20.100000000000001" customHeight="1">
      <c r="A34" s="42">
        <f t="shared" si="1"/>
        <v>27</v>
      </c>
      <c r="B34" s="309"/>
      <c r="C34" s="309"/>
      <c r="D34" s="309"/>
      <c r="E34" s="309"/>
      <c r="F34" s="309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0"/>
        <v>0</v>
      </c>
      <c r="R34" s="280"/>
      <c r="S34" s="282"/>
      <c r="T34" s="282"/>
      <c r="U34" s="282"/>
      <c r="V34" s="282"/>
      <c r="W34" s="279">
        <f t="shared" si="2"/>
        <v>0</v>
      </c>
    </row>
    <row r="35" spans="1:23" s="2" customFormat="1" ht="20.100000000000001" customHeight="1">
      <c r="A35" s="42">
        <f t="shared" si="1"/>
        <v>28</v>
      </c>
      <c r="B35" s="309"/>
      <c r="C35" s="309"/>
      <c r="D35" s="309"/>
      <c r="E35" s="309"/>
      <c r="F35" s="309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0"/>
        <v>0</v>
      </c>
      <c r="R35" s="280"/>
      <c r="S35" s="282"/>
      <c r="T35" s="282"/>
      <c r="U35" s="282"/>
      <c r="V35" s="282"/>
      <c r="W35" s="279">
        <f t="shared" si="2"/>
        <v>0</v>
      </c>
    </row>
    <row r="36" spans="1:23" s="2" customFormat="1" ht="20.100000000000001" customHeight="1">
      <c r="A36" s="42">
        <f t="shared" si="1"/>
        <v>29</v>
      </c>
      <c r="B36" s="309"/>
      <c r="C36" s="309"/>
      <c r="D36" s="309"/>
      <c r="E36" s="309"/>
      <c r="F36" s="309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0"/>
        <v>0</v>
      </c>
      <c r="R36" s="280"/>
      <c r="S36" s="282"/>
      <c r="T36" s="282"/>
      <c r="U36" s="282"/>
      <c r="V36" s="282"/>
      <c r="W36" s="279">
        <f t="shared" si="2"/>
        <v>0</v>
      </c>
    </row>
    <row r="37" spans="1:23" s="2" customFormat="1" ht="20.100000000000001" customHeight="1">
      <c r="A37" s="42">
        <f t="shared" si="1"/>
        <v>30</v>
      </c>
      <c r="B37" s="309"/>
      <c r="C37" s="309"/>
      <c r="D37" s="309"/>
      <c r="E37" s="309"/>
      <c r="F37" s="309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0"/>
        <v>0</v>
      </c>
      <c r="R37" s="280"/>
      <c r="S37" s="282"/>
      <c r="T37" s="282"/>
      <c r="U37" s="282"/>
      <c r="V37" s="282"/>
      <c r="W37" s="279">
        <f t="shared" si="2"/>
        <v>0</v>
      </c>
    </row>
    <row r="38" spans="1:23" s="2" customFormat="1" ht="20.100000000000001" customHeight="1">
      <c r="A38" s="42">
        <f t="shared" si="1"/>
        <v>31</v>
      </c>
      <c r="B38" s="309"/>
      <c r="C38" s="309"/>
      <c r="D38" s="309"/>
      <c r="E38" s="309"/>
      <c r="F38" s="309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0"/>
        <v>0</v>
      </c>
      <c r="R38" s="280"/>
      <c r="S38" s="282"/>
      <c r="T38" s="282"/>
      <c r="U38" s="282"/>
      <c r="V38" s="282"/>
      <c r="W38" s="279">
        <f t="shared" si="2"/>
        <v>0</v>
      </c>
    </row>
    <row r="39" spans="1:23" s="2" customFormat="1" ht="20.100000000000001" customHeight="1">
      <c r="A39" s="42">
        <f t="shared" si="1"/>
        <v>32</v>
      </c>
      <c r="B39" s="309"/>
      <c r="C39" s="309"/>
      <c r="D39" s="309"/>
      <c r="E39" s="309"/>
      <c r="F39" s="309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0"/>
        <v>0</v>
      </c>
      <c r="R39" s="280"/>
      <c r="S39" s="282"/>
      <c r="T39" s="282"/>
      <c r="U39" s="282"/>
      <c r="V39" s="282"/>
      <c r="W39" s="279">
        <f t="shared" si="2"/>
        <v>0</v>
      </c>
    </row>
    <row r="40" spans="1:23" s="2" customFormat="1" ht="20.100000000000001" customHeight="1">
      <c r="A40" s="42">
        <f t="shared" si="1"/>
        <v>33</v>
      </c>
      <c r="B40" s="307"/>
      <c r="C40" s="307"/>
      <c r="D40" s="307"/>
      <c r="E40" s="307"/>
      <c r="F40" s="306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0"/>
        <v>0</v>
      </c>
      <c r="R40" s="280"/>
      <c r="S40" s="282"/>
      <c r="T40" s="282"/>
      <c r="U40" s="282"/>
      <c r="V40" s="282"/>
      <c r="W40" s="279">
        <f t="shared" si="2"/>
        <v>0</v>
      </c>
    </row>
    <row r="41" spans="1:23" s="2" customFormat="1" ht="20.100000000000001" customHeight="1">
      <c r="A41" s="42">
        <f t="shared" si="1"/>
        <v>34</v>
      </c>
      <c r="B41" s="307"/>
      <c r="C41" s="307"/>
      <c r="D41" s="307"/>
      <c r="E41" s="307"/>
      <c r="F41" s="306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0"/>
        <v>0</v>
      </c>
      <c r="R41" s="280"/>
      <c r="S41" s="282"/>
      <c r="T41" s="282"/>
      <c r="U41" s="282"/>
      <c r="V41" s="282"/>
      <c r="W41" s="279">
        <f t="shared" si="2"/>
        <v>0</v>
      </c>
    </row>
    <row r="42" spans="1:23" s="2" customFormat="1" ht="20.100000000000001" customHeight="1">
      <c r="A42" s="42">
        <f t="shared" si="1"/>
        <v>35</v>
      </c>
      <c r="B42" s="307"/>
      <c r="C42" s="307"/>
      <c r="D42" s="307"/>
      <c r="E42" s="307"/>
      <c r="F42" s="306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0"/>
        <v>0</v>
      </c>
      <c r="R42" s="280"/>
      <c r="S42" s="282"/>
      <c r="T42" s="282"/>
      <c r="U42" s="282"/>
      <c r="V42" s="282"/>
      <c r="W42" s="279">
        <f t="shared" si="2"/>
        <v>0</v>
      </c>
    </row>
    <row r="43" spans="1:23" s="2" customFormat="1" ht="20.100000000000001" customHeight="1">
      <c r="A43" s="42">
        <f t="shared" si="1"/>
        <v>36</v>
      </c>
      <c r="B43" s="307"/>
      <c r="C43" s="307"/>
      <c r="D43" s="307"/>
      <c r="E43" s="307"/>
      <c r="F43" s="306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0"/>
        <v>0</v>
      </c>
      <c r="R43" s="280"/>
      <c r="S43" s="282"/>
      <c r="T43" s="282"/>
      <c r="U43" s="282"/>
      <c r="V43" s="282"/>
      <c r="W43" s="279">
        <f t="shared" si="2"/>
        <v>0</v>
      </c>
    </row>
    <row r="44" spans="1:23" s="2" customFormat="1" ht="20.100000000000001" customHeight="1">
      <c r="A44" s="42">
        <f t="shared" si="1"/>
        <v>37</v>
      </c>
      <c r="B44" s="307"/>
      <c r="C44" s="307"/>
      <c r="D44" s="307"/>
      <c r="E44" s="307"/>
      <c r="F44" s="306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0"/>
        <v>0</v>
      </c>
      <c r="R44" s="280"/>
      <c r="S44" s="282"/>
      <c r="T44" s="282"/>
      <c r="U44" s="282"/>
      <c r="V44" s="282"/>
      <c r="W44" s="279">
        <f t="shared" si="2"/>
        <v>0</v>
      </c>
    </row>
    <row r="45" spans="1:23" s="2" customFormat="1" ht="20.100000000000001" customHeight="1">
      <c r="A45" s="42">
        <f t="shared" si="1"/>
        <v>38</v>
      </c>
      <c r="B45" s="307"/>
      <c r="C45" s="307"/>
      <c r="D45" s="307"/>
      <c r="E45" s="307"/>
      <c r="F45" s="306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0"/>
        <v>0</v>
      </c>
      <c r="R45" s="280"/>
      <c r="S45" s="282"/>
      <c r="T45" s="282"/>
      <c r="U45" s="282"/>
      <c r="V45" s="282"/>
      <c r="W45" s="279">
        <f t="shared" si="2"/>
        <v>0</v>
      </c>
    </row>
    <row r="46" spans="1:23" s="2" customFormat="1" ht="20.100000000000001" customHeight="1">
      <c r="A46" s="42">
        <f t="shared" si="1"/>
        <v>39</v>
      </c>
      <c r="B46" s="307"/>
      <c r="C46" s="307"/>
      <c r="D46" s="307"/>
      <c r="E46" s="307"/>
      <c r="F46" s="306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0"/>
        <v>0</v>
      </c>
      <c r="R46" s="280"/>
      <c r="S46" s="282"/>
      <c r="T46" s="282"/>
      <c r="U46" s="282"/>
      <c r="V46" s="282"/>
      <c r="W46" s="279">
        <f t="shared" si="2"/>
        <v>0</v>
      </c>
    </row>
    <row r="47" spans="1:23" s="2" customFormat="1" ht="20.100000000000001" customHeight="1">
      <c r="A47" s="42">
        <f t="shared" si="1"/>
        <v>40</v>
      </c>
      <c r="B47" s="307"/>
      <c r="C47" s="307"/>
      <c r="D47" s="307"/>
      <c r="E47" s="307"/>
      <c r="F47" s="306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0"/>
        <v>0</v>
      </c>
      <c r="R47" s="280"/>
      <c r="S47" s="282"/>
      <c r="T47" s="282"/>
      <c r="U47" s="282"/>
      <c r="V47" s="282"/>
      <c r="W47" s="279">
        <f t="shared" si="2"/>
        <v>0</v>
      </c>
    </row>
    <row r="48" spans="1:23" s="2" customFormat="1" ht="20.100000000000001" customHeight="1">
      <c r="A48" s="42">
        <f t="shared" si="1"/>
        <v>41</v>
      </c>
      <c r="B48" s="307"/>
      <c r="C48" s="307"/>
      <c r="D48" s="307"/>
      <c r="E48" s="307"/>
      <c r="F48" s="306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0"/>
        <v>0</v>
      </c>
      <c r="R48" s="280"/>
      <c r="S48" s="282"/>
      <c r="T48" s="282"/>
      <c r="U48" s="282"/>
      <c r="V48" s="282"/>
      <c r="W48" s="279">
        <f t="shared" si="2"/>
        <v>0</v>
      </c>
    </row>
    <row r="49" spans="1:23" s="2" customFormat="1" ht="20.100000000000001" customHeight="1">
      <c r="A49" s="42">
        <f t="shared" si="1"/>
        <v>42</v>
      </c>
      <c r="B49" s="307"/>
      <c r="C49" s="307"/>
      <c r="D49" s="307"/>
      <c r="E49" s="307"/>
      <c r="F49" s="306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0"/>
        <v>0</v>
      </c>
      <c r="R49" s="280"/>
      <c r="S49" s="282"/>
      <c r="T49" s="282"/>
      <c r="U49" s="282"/>
      <c r="V49" s="282"/>
      <c r="W49" s="279">
        <f t="shared" si="2"/>
        <v>0</v>
      </c>
    </row>
    <row r="50" spans="1:23" s="2" customFormat="1" ht="20.100000000000001" customHeight="1">
      <c r="A50" s="42">
        <f t="shared" si="1"/>
        <v>43</v>
      </c>
      <c r="B50" s="306"/>
      <c r="C50" s="306"/>
      <c r="D50" s="306"/>
      <c r="E50" s="306"/>
      <c r="F50" s="306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0"/>
        <v>0</v>
      </c>
      <c r="R50" s="280"/>
      <c r="S50" s="282"/>
      <c r="T50" s="282"/>
      <c r="U50" s="282"/>
      <c r="V50" s="282"/>
      <c r="W50" s="279">
        <f t="shared" si="2"/>
        <v>0</v>
      </c>
    </row>
    <row r="51" spans="1:23" s="2" customFormat="1" ht="20.100000000000001" customHeight="1">
      <c r="A51" s="42">
        <f t="shared" si="1"/>
        <v>44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0"/>
        <v>0</v>
      </c>
      <c r="R51" s="280"/>
      <c r="S51" s="282"/>
      <c r="T51" s="282"/>
      <c r="U51" s="282"/>
      <c r="V51" s="282"/>
      <c r="W51" s="279">
        <f t="shared" si="2"/>
        <v>0</v>
      </c>
    </row>
    <row r="52" spans="1:23" s="2" customFormat="1" ht="20.100000000000001" customHeight="1">
      <c r="A52" s="42">
        <f t="shared" si="1"/>
        <v>45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0"/>
        <v>0</v>
      </c>
      <c r="R52" s="280"/>
      <c r="S52" s="282"/>
      <c r="T52" s="282"/>
      <c r="U52" s="282"/>
      <c r="V52" s="282"/>
      <c r="W52" s="279">
        <f t="shared" si="2"/>
        <v>0</v>
      </c>
    </row>
    <row r="53" spans="1:23" s="2" customFormat="1" ht="20.100000000000001" customHeight="1">
      <c r="A53" s="38"/>
      <c r="B53" s="111" t="s">
        <v>76</v>
      </c>
      <c r="C53" s="111"/>
      <c r="D53" s="111"/>
      <c r="E53" s="111"/>
      <c r="F53" s="111"/>
      <c r="G53" s="110">
        <f t="shared" ref="G53:P53" si="3">SUM(G8:G52)</f>
        <v>0</v>
      </c>
      <c r="H53" s="112">
        <f t="shared" si="3"/>
        <v>0</v>
      </c>
      <c r="I53" s="112">
        <f t="shared" si="3"/>
        <v>0</v>
      </c>
      <c r="J53" s="112">
        <f t="shared" si="3"/>
        <v>0</v>
      </c>
      <c r="K53" s="112">
        <f t="shared" si="3"/>
        <v>0</v>
      </c>
      <c r="L53" s="112">
        <f t="shared" si="3"/>
        <v>0</v>
      </c>
      <c r="M53" s="112">
        <f t="shared" si="3"/>
        <v>0</v>
      </c>
      <c r="N53" s="112">
        <f t="shared" si="3"/>
        <v>0</v>
      </c>
      <c r="O53" s="112">
        <f t="shared" si="3"/>
        <v>0</v>
      </c>
      <c r="P53" s="112">
        <f t="shared" si="3"/>
        <v>0</v>
      </c>
      <c r="Q53" s="112">
        <f t="shared" si="0"/>
        <v>0</v>
      </c>
      <c r="R53" s="48">
        <f>SUM(R8:R52)</f>
        <v>0</v>
      </c>
      <c r="S53" s="342"/>
      <c r="T53" s="327"/>
      <c r="U53" s="327"/>
      <c r="V53" s="44"/>
      <c r="W53" s="129">
        <f>SUM(W8:W52)</f>
        <v>0</v>
      </c>
    </row>
    <row r="54" spans="1:23" s="2" customFormat="1" ht="20.100000000000001" customHeight="1" thickBot="1">
      <c r="A54" s="38"/>
      <c r="B54" s="63" t="str">
        <f>+A3</f>
        <v>Category: MSWs</v>
      </c>
      <c r="C54" s="63"/>
      <c r="D54" s="63"/>
      <c r="E54" s="63"/>
      <c r="F54" s="63"/>
      <c r="G54" s="57"/>
      <c r="H54" s="58"/>
      <c r="I54" s="58"/>
      <c r="J54" s="58"/>
      <c r="K54" s="58"/>
      <c r="L54" s="58"/>
      <c r="M54" s="58"/>
      <c r="N54" s="58"/>
      <c r="O54" s="58"/>
      <c r="P54" s="58" t="s">
        <v>50</v>
      </c>
      <c r="Q54" s="58">
        <f>SUM(Q8:Q52)</f>
        <v>0</v>
      </c>
      <c r="R54" s="60"/>
      <c r="S54" s="343"/>
      <c r="T54" s="343"/>
      <c r="U54" s="343"/>
      <c r="V54" s="45"/>
      <c r="W54" s="130"/>
    </row>
    <row r="55" spans="1:23" ht="20.100000000000001" customHeight="1">
      <c r="A55" s="15"/>
      <c r="B55" s="12"/>
      <c r="C55" s="12"/>
      <c r="D55" s="12"/>
      <c r="E55" s="12"/>
      <c r="F55" s="12"/>
      <c r="G55" s="349" t="s">
        <v>74</v>
      </c>
      <c r="H55" s="350"/>
      <c r="I55" s="350"/>
      <c r="J55" s="350"/>
      <c r="K55" s="350"/>
      <c r="L55" s="350"/>
      <c r="M55" s="350"/>
      <c r="N55" s="350"/>
      <c r="O55" s="350"/>
      <c r="P55" s="327"/>
      <c r="Q55" s="354">
        <f>+Q54</f>
        <v>0</v>
      </c>
      <c r="R55" s="48"/>
      <c r="S55" s="342"/>
      <c r="T55" s="327"/>
      <c r="U55" s="327"/>
      <c r="V55" s="44"/>
      <c r="W55" s="131"/>
    </row>
    <row r="56" spans="1:23" ht="20.100000000000001" customHeight="1" thickBot="1">
      <c r="A56" s="36"/>
      <c r="B56" s="37"/>
      <c r="C56" s="37"/>
      <c r="D56" s="37"/>
      <c r="E56" s="37"/>
      <c r="F56" s="37"/>
      <c r="G56" s="351"/>
      <c r="H56" s="351"/>
      <c r="I56" s="351"/>
      <c r="J56" s="351"/>
      <c r="K56" s="351"/>
      <c r="L56" s="351"/>
      <c r="M56" s="351"/>
      <c r="N56" s="351"/>
      <c r="O56" s="351"/>
      <c r="P56" s="343"/>
      <c r="Q56" s="355"/>
      <c r="R56" s="60">
        <f>+R53</f>
        <v>0</v>
      </c>
      <c r="S56" s="343"/>
      <c r="T56" s="343"/>
      <c r="U56" s="343"/>
      <c r="V56" s="45"/>
      <c r="W56" s="130"/>
    </row>
    <row r="57" spans="1:23"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S57" s="35"/>
    </row>
    <row r="58" spans="1:23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S58" s="35"/>
    </row>
    <row r="59" spans="1:23"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S59" s="35"/>
    </row>
    <row r="60" spans="1:23"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S60" s="35"/>
    </row>
    <row r="61" spans="1:23"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S61" s="35"/>
    </row>
    <row r="62" spans="1:23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S62" s="35"/>
    </row>
    <row r="63" spans="1:23"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S63" s="35"/>
    </row>
    <row r="64" spans="1:23"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S64" s="35"/>
    </row>
    <row r="65" spans="7:19"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S65" s="35"/>
    </row>
    <row r="66" spans="7:19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S66" s="35"/>
    </row>
    <row r="67" spans="7:19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35"/>
    </row>
    <row r="68" spans="7:19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35"/>
    </row>
    <row r="69" spans="7:19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S69" s="35"/>
    </row>
    <row r="70" spans="7:19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S70" s="35"/>
    </row>
    <row r="71" spans="7:19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35"/>
    </row>
    <row r="72" spans="7:19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S72" s="35"/>
    </row>
    <row r="73" spans="7:19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35"/>
    </row>
    <row r="74" spans="7:19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S74" s="35"/>
    </row>
    <row r="75" spans="7:19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35"/>
    </row>
    <row r="76" spans="7:19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S76" s="35"/>
    </row>
    <row r="77" spans="7:19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35"/>
    </row>
    <row r="78" spans="7:19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35"/>
    </row>
    <row r="79" spans="7:19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S79" s="35"/>
    </row>
    <row r="80" spans="7:19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S80" s="35"/>
    </row>
    <row r="81" spans="2:19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S81" s="35"/>
    </row>
    <row r="82" spans="2:19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35"/>
    </row>
    <row r="83" spans="2:19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35"/>
    </row>
    <row r="84" spans="2:19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35"/>
    </row>
    <row r="85" spans="2:19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35"/>
    </row>
    <row r="86" spans="2:19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S86" s="35"/>
    </row>
    <row r="87" spans="2:19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S87" s="35"/>
    </row>
    <row r="88" spans="2:19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S88" s="35"/>
    </row>
    <row r="89" spans="2:19">
      <c r="B89" s="1" t="s">
        <v>52</v>
      </c>
      <c r="S89" s="35"/>
    </row>
    <row r="90" spans="2:19">
      <c r="S90" s="35"/>
    </row>
    <row r="91" spans="2:19">
      <c r="S91" s="35"/>
    </row>
    <row r="92" spans="2:19">
      <c r="S92" s="35"/>
    </row>
    <row r="93" spans="2:19">
      <c r="S93" s="35"/>
    </row>
    <row r="94" spans="2:19">
      <c r="S94" s="35"/>
    </row>
  </sheetData>
  <mergeCells count="21">
    <mergeCell ref="G55:P56"/>
    <mergeCell ref="C6:C7"/>
    <mergeCell ref="G6:G7"/>
    <mergeCell ref="S55:U56"/>
    <mergeCell ref="Q55:Q56"/>
    <mergeCell ref="S53:U54"/>
    <mergeCell ref="S6:V7"/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W94"/>
  <sheetViews>
    <sheetView zoomScale="75" zoomScaleNormal="75" workbookViewId="0">
      <selection activeCell="B8" sqref="B8"/>
    </sheetView>
  </sheetViews>
  <sheetFormatPr defaultRowHeight="12.75"/>
  <cols>
    <col min="1" max="1" width="3.7109375" style="1" customWidth="1"/>
    <col min="2" max="2" width="25.7109375" style="1" customWidth="1"/>
    <col min="3" max="3" width="16.5703125" style="1" customWidth="1"/>
    <col min="4" max="4" width="16.42578125" style="1" customWidth="1"/>
    <col min="5" max="5" width="13.42578125" style="1" customWidth="1"/>
    <col min="6" max="6" width="13.140625" style="1" customWidth="1"/>
    <col min="7" max="14" width="17.7109375" style="1" customWidth="1"/>
    <col min="15" max="15" width="19.42578125" style="1" customWidth="1"/>
    <col min="16" max="17" width="19.140625" style="1" customWidth="1"/>
    <col min="18" max="18" width="16.7109375" style="1" customWidth="1"/>
    <col min="19" max="19" width="11.85546875" style="1" bestFit="1" customWidth="1"/>
    <col min="20" max="21" width="9.140625" style="1"/>
    <col min="22" max="22" width="7.7109375" style="1" customWidth="1"/>
    <col min="23" max="23" width="14.85546875" style="1" customWidth="1"/>
    <col min="24" max="16384" width="9.140625" style="1"/>
  </cols>
  <sheetData>
    <row r="1" spans="1:23" ht="20.25">
      <c r="A1" s="356" t="s">
        <v>88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8"/>
      <c r="S1" s="358"/>
      <c r="T1" s="358"/>
      <c r="U1" s="358"/>
      <c r="V1" s="358"/>
      <c r="W1" s="359"/>
    </row>
    <row r="2" spans="1:23" ht="20.25">
      <c r="A2" s="326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28"/>
    </row>
    <row r="3" spans="1:23" ht="20.25">
      <c r="A3" s="326" t="s">
        <v>56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28"/>
    </row>
    <row r="4" spans="1:23" ht="21" thickBot="1">
      <c r="A4" s="329" t="str">
        <f>"For the Quarter Ending "&amp;TEXT('COVER &amp; CERTIFICATION'!E10,"MMMM DD, YYYY")</f>
        <v>For the Quarter Ending June 30, 2017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28"/>
    </row>
    <row r="5" spans="1:23" ht="18" customHeight="1">
      <c r="A5" s="11"/>
      <c r="B5" s="344" t="s">
        <v>97</v>
      </c>
      <c r="C5" s="345"/>
      <c r="D5" s="345"/>
      <c r="E5" s="345"/>
      <c r="F5" s="345"/>
      <c r="G5" s="346"/>
      <c r="H5" s="347" t="s">
        <v>71</v>
      </c>
      <c r="I5" s="348"/>
      <c r="J5" s="348"/>
      <c r="K5" s="348"/>
      <c r="L5" s="348"/>
      <c r="M5" s="348"/>
      <c r="N5" s="348"/>
      <c r="O5" s="117" t="s">
        <v>72</v>
      </c>
      <c r="P5" s="115"/>
      <c r="Q5" s="47"/>
      <c r="R5" s="352" t="s">
        <v>75</v>
      </c>
      <c r="S5" s="353"/>
      <c r="T5" s="353"/>
      <c r="U5" s="353"/>
      <c r="V5" s="353"/>
      <c r="W5" s="132"/>
    </row>
    <row r="6" spans="1:23" ht="18" customHeight="1">
      <c r="A6" s="13"/>
      <c r="B6" s="332" t="s">
        <v>116</v>
      </c>
      <c r="C6" s="332" t="s">
        <v>117</v>
      </c>
      <c r="D6" s="332" t="s">
        <v>93</v>
      </c>
      <c r="E6" s="332" t="s">
        <v>96</v>
      </c>
      <c r="F6" s="332" t="s">
        <v>98</v>
      </c>
      <c r="G6" s="334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32" t="s">
        <v>73</v>
      </c>
      <c r="R6" s="339" t="s">
        <v>113</v>
      </c>
      <c r="S6" s="336" t="s">
        <v>120</v>
      </c>
      <c r="T6" s="337"/>
      <c r="U6" s="337"/>
      <c r="V6" s="337"/>
      <c r="W6" s="330" t="s">
        <v>119</v>
      </c>
    </row>
    <row r="7" spans="1:23" s="2" customFormat="1" ht="17.25" thickBot="1">
      <c r="A7" s="40"/>
      <c r="B7" s="333"/>
      <c r="C7" s="333"/>
      <c r="D7" s="333"/>
      <c r="E7" s="333"/>
      <c r="F7" s="333"/>
      <c r="G7" s="335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41"/>
      <c r="R7" s="340"/>
      <c r="S7" s="338"/>
      <c r="T7" s="337"/>
      <c r="U7" s="337"/>
      <c r="V7" s="337"/>
      <c r="W7" s="331"/>
    </row>
    <row r="8" spans="1:23" ht="20.100000000000001" customHeight="1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 t="shared" ref="Q8:Q29" si="0"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.100000000000001" customHeight="1">
      <c r="A9" s="42">
        <f t="shared" ref="A9:A52" si="1">1+A8</f>
        <v>2</v>
      </c>
      <c r="B9" s="310"/>
      <c r="C9" s="310"/>
      <c r="D9" s="310"/>
      <c r="E9" s="310"/>
      <c r="F9" s="310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>
        <f t="shared" si="0"/>
        <v>0</v>
      </c>
      <c r="R9" s="280"/>
      <c r="S9" s="278"/>
      <c r="T9" s="278"/>
      <c r="U9" s="278"/>
      <c r="V9" s="278"/>
      <c r="W9" s="279">
        <f t="shared" ref="W9:W29" si="2">+Q9-R9</f>
        <v>0</v>
      </c>
    </row>
    <row r="10" spans="1:23" ht="20.100000000000001" customHeight="1">
      <c r="A10" s="42">
        <f t="shared" si="1"/>
        <v>3</v>
      </c>
      <c r="B10" s="310"/>
      <c r="C10" s="310"/>
      <c r="D10" s="310"/>
      <c r="E10" s="310"/>
      <c r="F10" s="310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>
        <f t="shared" si="0"/>
        <v>0</v>
      </c>
      <c r="R10" s="280"/>
      <c r="S10" s="278"/>
      <c r="T10" s="278"/>
      <c r="U10" s="278"/>
      <c r="V10" s="278"/>
      <c r="W10" s="279">
        <f t="shared" si="2"/>
        <v>0</v>
      </c>
    </row>
    <row r="11" spans="1:23" s="2" customFormat="1" ht="20.100000000000001" customHeight="1">
      <c r="A11" s="42">
        <f t="shared" si="1"/>
        <v>4</v>
      </c>
      <c r="B11" s="310"/>
      <c r="C11" s="310"/>
      <c r="D11" s="310"/>
      <c r="E11" s="310"/>
      <c r="F11" s="310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>
        <f t="shared" si="0"/>
        <v>0</v>
      </c>
      <c r="R11" s="280"/>
      <c r="S11" s="282"/>
      <c r="T11" s="282"/>
      <c r="U11" s="282"/>
      <c r="V11" s="282"/>
      <c r="W11" s="279">
        <f t="shared" si="2"/>
        <v>0</v>
      </c>
    </row>
    <row r="12" spans="1:23" s="2" customFormat="1" ht="20.100000000000001" customHeight="1">
      <c r="A12" s="42">
        <f t="shared" si="1"/>
        <v>5</v>
      </c>
      <c r="B12" s="310"/>
      <c r="C12" s="310"/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>
        <f t="shared" si="0"/>
        <v>0</v>
      </c>
      <c r="R12" s="280"/>
      <c r="S12" s="282"/>
      <c r="T12" s="282"/>
      <c r="U12" s="282"/>
      <c r="V12" s="282"/>
      <c r="W12" s="279">
        <f t="shared" si="2"/>
        <v>0</v>
      </c>
    </row>
    <row r="13" spans="1:23" s="2" customFormat="1" ht="20.100000000000001" customHeight="1">
      <c r="A13" s="42">
        <f t="shared" si="1"/>
        <v>6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>
        <f t="shared" si="0"/>
        <v>0</v>
      </c>
      <c r="R13" s="280"/>
      <c r="S13" s="282"/>
      <c r="T13" s="282"/>
      <c r="U13" s="282"/>
      <c r="V13" s="282"/>
      <c r="W13" s="279">
        <f t="shared" si="2"/>
        <v>0</v>
      </c>
    </row>
    <row r="14" spans="1:23" s="2" customFormat="1" ht="20.100000000000001" customHeight="1">
      <c r="A14" s="42">
        <f t="shared" si="1"/>
        <v>7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2"/>
        <v>0</v>
      </c>
    </row>
    <row r="15" spans="1:23" s="2" customFormat="1" ht="20.100000000000001" customHeight="1">
      <c r="A15" s="42">
        <f t="shared" si="1"/>
        <v>8</v>
      </c>
      <c r="B15" s="310"/>
      <c r="C15" s="310"/>
      <c r="D15" s="310"/>
      <c r="E15" s="310"/>
      <c r="F15" s="310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>
        <f t="shared" si="0"/>
        <v>0</v>
      </c>
      <c r="R15" s="280"/>
      <c r="S15" s="282"/>
      <c r="T15" s="282"/>
      <c r="U15" s="282"/>
      <c r="V15" s="282"/>
      <c r="W15" s="279">
        <f t="shared" si="2"/>
        <v>0</v>
      </c>
    </row>
    <row r="16" spans="1:23" s="2" customFormat="1" ht="20.100000000000001" customHeight="1">
      <c r="A16" s="42">
        <f t="shared" si="1"/>
        <v>9</v>
      </c>
      <c r="B16" s="310"/>
      <c r="C16" s="310"/>
      <c r="D16" s="310"/>
      <c r="E16" s="310"/>
      <c r="F16" s="310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>
        <f t="shared" si="0"/>
        <v>0</v>
      </c>
      <c r="R16" s="280"/>
      <c r="S16" s="282"/>
      <c r="T16" s="282"/>
      <c r="U16" s="282"/>
      <c r="V16" s="282"/>
      <c r="W16" s="279">
        <f t="shared" si="2"/>
        <v>0</v>
      </c>
    </row>
    <row r="17" spans="1:23" s="2" customFormat="1" ht="20.100000000000001" customHeight="1">
      <c r="A17" s="42">
        <f t="shared" si="1"/>
        <v>10</v>
      </c>
      <c r="B17" s="310"/>
      <c r="C17" s="310"/>
      <c r="D17" s="310"/>
      <c r="E17" s="310"/>
      <c r="F17" s="310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>
        <f t="shared" si="0"/>
        <v>0</v>
      </c>
      <c r="R17" s="280"/>
      <c r="S17" s="282"/>
      <c r="T17" s="282"/>
      <c r="U17" s="282"/>
      <c r="V17" s="282"/>
      <c r="W17" s="279">
        <f t="shared" si="2"/>
        <v>0</v>
      </c>
    </row>
    <row r="18" spans="1:23" s="2" customFormat="1" ht="20.100000000000001" customHeight="1">
      <c r="A18" s="42">
        <f t="shared" si="1"/>
        <v>11</v>
      </c>
      <c r="B18" s="310"/>
      <c r="C18" s="310"/>
      <c r="D18" s="310"/>
      <c r="E18" s="310"/>
      <c r="F18" s="310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>
        <f t="shared" si="0"/>
        <v>0</v>
      </c>
      <c r="R18" s="280"/>
      <c r="S18" s="282"/>
      <c r="T18" s="282"/>
      <c r="U18" s="282"/>
      <c r="V18" s="282"/>
      <c r="W18" s="279">
        <f t="shared" si="2"/>
        <v>0</v>
      </c>
    </row>
    <row r="19" spans="1:23" s="2" customFormat="1" ht="20.100000000000001" customHeight="1">
      <c r="A19" s="42">
        <f t="shared" si="1"/>
        <v>12</v>
      </c>
      <c r="B19" s="310"/>
      <c r="C19" s="310"/>
      <c r="D19" s="310"/>
      <c r="E19" s="310"/>
      <c r="F19" s="310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>
        <f t="shared" si="0"/>
        <v>0</v>
      </c>
      <c r="R19" s="280"/>
      <c r="S19" s="282"/>
      <c r="T19" s="282"/>
      <c r="U19" s="282"/>
      <c r="V19" s="282"/>
      <c r="W19" s="279">
        <f t="shared" si="2"/>
        <v>0</v>
      </c>
    </row>
    <row r="20" spans="1:23" s="2" customFormat="1" ht="20.100000000000001" customHeight="1">
      <c r="A20" s="42">
        <f t="shared" si="1"/>
        <v>13</v>
      </c>
      <c r="B20" s="310"/>
      <c r="C20" s="310"/>
      <c r="D20" s="310"/>
      <c r="E20" s="310"/>
      <c r="F20" s="310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>
        <f t="shared" si="0"/>
        <v>0</v>
      </c>
      <c r="R20" s="280"/>
      <c r="S20" s="282"/>
      <c r="T20" s="282"/>
      <c r="U20" s="282"/>
      <c r="V20" s="282"/>
      <c r="W20" s="279">
        <f t="shared" si="2"/>
        <v>0</v>
      </c>
    </row>
    <row r="21" spans="1:23" s="2" customFormat="1" ht="20.100000000000001" customHeight="1">
      <c r="A21" s="42">
        <f t="shared" si="1"/>
        <v>14</v>
      </c>
      <c r="B21" s="310"/>
      <c r="C21" s="310"/>
      <c r="D21" s="310"/>
      <c r="E21" s="310"/>
      <c r="F21" s="310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76">
        <f t="shared" si="0"/>
        <v>0</v>
      </c>
      <c r="R21" s="280"/>
      <c r="S21" s="282"/>
      <c r="T21" s="282"/>
      <c r="U21" s="282"/>
      <c r="V21" s="282"/>
      <c r="W21" s="279">
        <f t="shared" si="2"/>
        <v>0</v>
      </c>
    </row>
    <row r="22" spans="1:23" s="2" customFormat="1" ht="20.100000000000001" customHeight="1">
      <c r="A22" s="42">
        <f t="shared" si="1"/>
        <v>15</v>
      </c>
      <c r="B22" s="310"/>
      <c r="C22" s="310"/>
      <c r="D22" s="310"/>
      <c r="E22" s="310"/>
      <c r="F22" s="310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>
        <f t="shared" si="0"/>
        <v>0</v>
      </c>
      <c r="R22" s="280"/>
      <c r="S22" s="282"/>
      <c r="T22" s="282"/>
      <c r="U22" s="282"/>
      <c r="V22" s="282"/>
      <c r="W22" s="279">
        <f t="shared" si="2"/>
        <v>0</v>
      </c>
    </row>
    <row r="23" spans="1:23" s="2" customFormat="1" ht="20.100000000000001" customHeight="1">
      <c r="A23" s="42">
        <f t="shared" si="1"/>
        <v>16</v>
      </c>
      <c r="B23" s="310"/>
      <c r="C23" s="310"/>
      <c r="D23" s="310"/>
      <c r="E23" s="310"/>
      <c r="F23" s="310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>
        <f t="shared" si="0"/>
        <v>0</v>
      </c>
      <c r="R23" s="280"/>
      <c r="S23" s="282"/>
      <c r="T23" s="282"/>
      <c r="U23" s="282"/>
      <c r="V23" s="282"/>
      <c r="W23" s="279">
        <f t="shared" si="2"/>
        <v>0</v>
      </c>
    </row>
    <row r="24" spans="1:23" s="2" customFormat="1" ht="20.100000000000001" customHeight="1">
      <c r="A24" s="42">
        <f t="shared" si="1"/>
        <v>17</v>
      </c>
      <c r="B24" s="310"/>
      <c r="C24" s="310"/>
      <c r="D24" s="310"/>
      <c r="E24" s="310"/>
      <c r="F24" s="310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0"/>
        <v>0</v>
      </c>
      <c r="R24" s="280"/>
      <c r="S24" s="282"/>
      <c r="T24" s="282"/>
      <c r="U24" s="282"/>
      <c r="V24" s="282"/>
      <c r="W24" s="279">
        <f t="shared" si="2"/>
        <v>0</v>
      </c>
    </row>
    <row r="25" spans="1:23" s="2" customFormat="1" ht="20.100000000000001" customHeight="1">
      <c r="A25" s="42">
        <f t="shared" si="1"/>
        <v>18</v>
      </c>
      <c r="B25" s="310"/>
      <c r="C25" s="310"/>
      <c r="D25" s="310"/>
      <c r="E25" s="310"/>
      <c r="F25" s="310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>
        <f t="shared" si="0"/>
        <v>0</v>
      </c>
      <c r="R25" s="280"/>
      <c r="S25" s="282"/>
      <c r="T25" s="282"/>
      <c r="U25" s="282"/>
      <c r="V25" s="282"/>
      <c r="W25" s="279">
        <f t="shared" si="2"/>
        <v>0</v>
      </c>
    </row>
    <row r="26" spans="1:23" s="2" customFormat="1" ht="20.100000000000001" customHeight="1">
      <c r="A26" s="42">
        <f t="shared" si="1"/>
        <v>19</v>
      </c>
      <c r="B26" s="310"/>
      <c r="C26" s="310"/>
      <c r="D26" s="310"/>
      <c r="E26" s="310"/>
      <c r="F26" s="310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0"/>
        <v>0</v>
      </c>
      <c r="R26" s="280"/>
      <c r="S26" s="282"/>
      <c r="T26" s="282"/>
      <c r="U26" s="282"/>
      <c r="V26" s="282"/>
      <c r="W26" s="279">
        <f t="shared" si="2"/>
        <v>0</v>
      </c>
    </row>
    <row r="27" spans="1:23" s="2" customFormat="1" ht="20.100000000000001" customHeight="1">
      <c r="A27" s="42">
        <f t="shared" si="1"/>
        <v>20</v>
      </c>
      <c r="B27" s="308"/>
      <c r="C27" s="308"/>
      <c r="D27" s="308"/>
      <c r="E27" s="308"/>
      <c r="F27" s="308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0"/>
        <v>0</v>
      </c>
      <c r="R27" s="280"/>
      <c r="S27" s="282"/>
      <c r="T27" s="282"/>
      <c r="U27" s="282"/>
      <c r="V27" s="282"/>
      <c r="W27" s="279">
        <f t="shared" si="2"/>
        <v>0</v>
      </c>
    </row>
    <row r="28" spans="1:23" s="2" customFormat="1" ht="20.100000000000001" customHeight="1">
      <c r="A28" s="42">
        <f t="shared" si="1"/>
        <v>21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2"/>
        <v>0</v>
      </c>
    </row>
    <row r="29" spans="1:23" s="2" customFormat="1" ht="20.100000000000001" customHeight="1">
      <c r="A29" s="42">
        <f t="shared" si="1"/>
        <v>22</v>
      </c>
      <c r="B29" s="308"/>
      <c r="C29" s="308"/>
      <c r="D29" s="308"/>
      <c r="E29" s="308"/>
      <c r="F29" s="308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2"/>
        <v>0</v>
      </c>
    </row>
    <row r="30" spans="1:23" s="2" customFormat="1" ht="20.100000000000001" customHeight="1">
      <c r="A30" s="42">
        <f t="shared" si="1"/>
        <v>23</v>
      </c>
      <c r="B30" s="308"/>
      <c r="C30" s="308"/>
      <c r="D30" s="308"/>
      <c r="E30" s="308"/>
      <c r="F30" s="308"/>
      <c r="G30" s="227"/>
      <c r="H30" s="227"/>
      <c r="I30" s="227"/>
      <c r="J30" s="227"/>
      <c r="K30" s="227"/>
      <c r="L30" s="227"/>
      <c r="M30" s="227"/>
      <c r="N30" s="227"/>
      <c r="O30" s="227"/>
      <c r="P30" s="227"/>
      <c r="Q30" s="276">
        <f t="shared" ref="Q30:Q52" si="3">SUM(G30:P30)</f>
        <v>0</v>
      </c>
      <c r="R30" s="280"/>
      <c r="S30" s="282"/>
      <c r="T30" s="282"/>
      <c r="U30" s="282"/>
      <c r="V30" s="282"/>
      <c r="W30" s="279">
        <f t="shared" ref="W30:W52" si="4">+Q30-R30</f>
        <v>0</v>
      </c>
    </row>
    <row r="31" spans="1:23" s="2" customFormat="1" ht="20.100000000000001" customHeight="1">
      <c r="A31" s="42">
        <f t="shared" si="1"/>
        <v>24</v>
      </c>
      <c r="B31" s="308"/>
      <c r="C31" s="308"/>
      <c r="D31" s="308"/>
      <c r="E31" s="308"/>
      <c r="F31" s="308"/>
      <c r="G31" s="227"/>
      <c r="H31" s="227"/>
      <c r="I31" s="227"/>
      <c r="J31" s="227"/>
      <c r="K31" s="227"/>
      <c r="L31" s="227"/>
      <c r="M31" s="227"/>
      <c r="N31" s="227"/>
      <c r="O31" s="227"/>
      <c r="P31" s="227"/>
      <c r="Q31" s="276">
        <f t="shared" si="3"/>
        <v>0</v>
      </c>
      <c r="R31" s="280"/>
      <c r="S31" s="282"/>
      <c r="T31" s="282"/>
      <c r="U31" s="282"/>
      <c r="V31" s="282"/>
      <c r="W31" s="279">
        <f t="shared" si="4"/>
        <v>0</v>
      </c>
    </row>
    <row r="32" spans="1:23" s="2" customFormat="1" ht="20.100000000000001" customHeight="1">
      <c r="A32" s="42">
        <f t="shared" si="1"/>
        <v>25</v>
      </c>
      <c r="B32" s="308"/>
      <c r="C32" s="308"/>
      <c r="D32" s="308"/>
      <c r="E32" s="308"/>
      <c r="F32" s="308"/>
      <c r="G32" s="227"/>
      <c r="H32" s="227"/>
      <c r="I32" s="227"/>
      <c r="J32" s="227"/>
      <c r="K32" s="227"/>
      <c r="L32" s="227"/>
      <c r="M32" s="227"/>
      <c r="N32" s="227"/>
      <c r="O32" s="227"/>
      <c r="P32" s="227"/>
      <c r="Q32" s="276">
        <f t="shared" si="3"/>
        <v>0</v>
      </c>
      <c r="R32" s="280"/>
      <c r="S32" s="282"/>
      <c r="T32" s="282"/>
      <c r="U32" s="282"/>
      <c r="V32" s="282"/>
      <c r="W32" s="279">
        <f t="shared" si="4"/>
        <v>0</v>
      </c>
    </row>
    <row r="33" spans="1:23" s="2" customFormat="1" ht="20.100000000000001" customHeight="1">
      <c r="A33" s="42">
        <f t="shared" si="1"/>
        <v>26</v>
      </c>
      <c r="B33" s="308"/>
      <c r="C33" s="308"/>
      <c r="D33" s="308"/>
      <c r="E33" s="308"/>
      <c r="F33" s="308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3"/>
        <v>0</v>
      </c>
      <c r="R33" s="280"/>
      <c r="S33" s="282"/>
      <c r="T33" s="282"/>
      <c r="U33" s="282"/>
      <c r="V33" s="282"/>
      <c r="W33" s="279">
        <f t="shared" si="4"/>
        <v>0</v>
      </c>
    </row>
    <row r="34" spans="1:23" s="2" customFormat="1" ht="20.100000000000001" customHeight="1">
      <c r="A34" s="42">
        <f t="shared" si="1"/>
        <v>27</v>
      </c>
      <c r="B34" s="308"/>
      <c r="C34" s="308"/>
      <c r="D34" s="308"/>
      <c r="E34" s="308"/>
      <c r="F34" s="308"/>
      <c r="G34" s="227"/>
      <c r="H34" s="227"/>
      <c r="I34" s="227"/>
      <c r="J34" s="227"/>
      <c r="K34" s="227"/>
      <c r="L34" s="227"/>
      <c r="M34" s="227"/>
      <c r="N34" s="227"/>
      <c r="O34" s="227"/>
      <c r="P34" s="227"/>
      <c r="Q34" s="276">
        <f t="shared" si="3"/>
        <v>0</v>
      </c>
      <c r="R34" s="280"/>
      <c r="S34" s="282"/>
      <c r="T34" s="282"/>
      <c r="U34" s="282"/>
      <c r="V34" s="282"/>
      <c r="W34" s="279">
        <f t="shared" si="4"/>
        <v>0</v>
      </c>
    </row>
    <row r="35" spans="1:23" s="2" customFormat="1" ht="20.100000000000001" customHeight="1">
      <c r="A35" s="42">
        <f t="shared" si="1"/>
        <v>28</v>
      </c>
      <c r="B35" s="308"/>
      <c r="C35" s="308"/>
      <c r="D35" s="308"/>
      <c r="E35" s="308"/>
      <c r="F35" s="308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3"/>
        <v>0</v>
      </c>
      <c r="R35" s="280"/>
      <c r="S35" s="282"/>
      <c r="T35" s="282"/>
      <c r="U35" s="282"/>
      <c r="V35" s="282"/>
      <c r="W35" s="279">
        <f t="shared" si="4"/>
        <v>0</v>
      </c>
    </row>
    <row r="36" spans="1:23" s="2" customFormat="1" ht="20.100000000000001" customHeight="1">
      <c r="A36" s="42">
        <f t="shared" si="1"/>
        <v>29</v>
      </c>
      <c r="B36" s="308"/>
      <c r="C36" s="308"/>
      <c r="D36" s="308"/>
      <c r="E36" s="308"/>
      <c r="F36" s="308"/>
      <c r="G36" s="227"/>
      <c r="H36" s="227"/>
      <c r="I36" s="227"/>
      <c r="J36" s="227"/>
      <c r="K36" s="227"/>
      <c r="L36" s="227"/>
      <c r="M36" s="227"/>
      <c r="N36" s="227"/>
      <c r="O36" s="227"/>
      <c r="P36" s="227"/>
      <c r="Q36" s="276">
        <f t="shared" si="3"/>
        <v>0</v>
      </c>
      <c r="R36" s="280"/>
      <c r="S36" s="282"/>
      <c r="T36" s="282"/>
      <c r="U36" s="282"/>
      <c r="V36" s="282"/>
      <c r="W36" s="279">
        <f t="shared" si="4"/>
        <v>0</v>
      </c>
    </row>
    <row r="37" spans="1:23" s="2" customFormat="1" ht="20.100000000000001" customHeight="1">
      <c r="A37" s="42">
        <f t="shared" si="1"/>
        <v>30</v>
      </c>
      <c r="B37" s="308"/>
      <c r="C37" s="308"/>
      <c r="D37" s="308"/>
      <c r="E37" s="308"/>
      <c r="F37" s="308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3"/>
        <v>0</v>
      </c>
      <c r="R37" s="280"/>
      <c r="S37" s="282"/>
      <c r="T37" s="282"/>
      <c r="U37" s="282"/>
      <c r="V37" s="282"/>
      <c r="W37" s="279">
        <f t="shared" si="4"/>
        <v>0</v>
      </c>
    </row>
    <row r="38" spans="1:23" s="2" customFormat="1" ht="20.100000000000001" customHeight="1">
      <c r="A38" s="42">
        <f t="shared" si="1"/>
        <v>31</v>
      </c>
      <c r="B38" s="308"/>
      <c r="C38" s="308"/>
      <c r="D38" s="308"/>
      <c r="E38" s="308"/>
      <c r="F38" s="308"/>
      <c r="G38" s="227"/>
      <c r="H38" s="227"/>
      <c r="I38" s="227"/>
      <c r="J38" s="227"/>
      <c r="K38" s="227"/>
      <c r="L38" s="227"/>
      <c r="M38" s="227"/>
      <c r="N38" s="227"/>
      <c r="O38" s="227"/>
      <c r="P38" s="227"/>
      <c r="Q38" s="276">
        <f t="shared" si="3"/>
        <v>0</v>
      </c>
      <c r="R38" s="280"/>
      <c r="S38" s="282"/>
      <c r="T38" s="282"/>
      <c r="U38" s="282"/>
      <c r="V38" s="282"/>
      <c r="W38" s="279">
        <f t="shared" si="4"/>
        <v>0</v>
      </c>
    </row>
    <row r="39" spans="1:23" s="2" customFormat="1" ht="20.100000000000001" customHeight="1">
      <c r="A39" s="42">
        <f t="shared" si="1"/>
        <v>32</v>
      </c>
      <c r="B39" s="308"/>
      <c r="C39" s="308"/>
      <c r="D39" s="308"/>
      <c r="E39" s="308"/>
      <c r="F39" s="308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3"/>
        <v>0</v>
      </c>
      <c r="R39" s="280"/>
      <c r="S39" s="282"/>
      <c r="T39" s="282"/>
      <c r="U39" s="282"/>
      <c r="V39" s="282"/>
      <c r="W39" s="279">
        <f t="shared" si="4"/>
        <v>0</v>
      </c>
    </row>
    <row r="40" spans="1:23" s="2" customFormat="1" ht="20.100000000000001" customHeight="1">
      <c r="A40" s="42">
        <f t="shared" si="1"/>
        <v>33</v>
      </c>
      <c r="B40" s="308"/>
      <c r="C40" s="308"/>
      <c r="D40" s="308"/>
      <c r="E40" s="308"/>
      <c r="F40" s="308"/>
      <c r="G40" s="227"/>
      <c r="H40" s="227"/>
      <c r="I40" s="227"/>
      <c r="J40" s="227"/>
      <c r="K40" s="227"/>
      <c r="L40" s="227"/>
      <c r="M40" s="227"/>
      <c r="N40" s="227"/>
      <c r="O40" s="227"/>
      <c r="P40" s="227"/>
      <c r="Q40" s="276">
        <f t="shared" si="3"/>
        <v>0</v>
      </c>
      <c r="R40" s="280"/>
      <c r="S40" s="282"/>
      <c r="T40" s="282"/>
      <c r="U40" s="282"/>
      <c r="V40" s="282"/>
      <c r="W40" s="279">
        <f t="shared" si="4"/>
        <v>0</v>
      </c>
    </row>
    <row r="41" spans="1:23" s="2" customFormat="1" ht="20.100000000000001" customHeight="1">
      <c r="A41" s="42">
        <f t="shared" si="1"/>
        <v>34</v>
      </c>
      <c r="B41" s="308"/>
      <c r="C41" s="308"/>
      <c r="D41" s="308"/>
      <c r="E41" s="308"/>
      <c r="F41" s="308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76">
        <f t="shared" si="3"/>
        <v>0</v>
      </c>
      <c r="R41" s="280"/>
      <c r="S41" s="282"/>
      <c r="T41" s="282"/>
      <c r="U41" s="282"/>
      <c r="V41" s="282"/>
      <c r="W41" s="279">
        <f t="shared" si="4"/>
        <v>0</v>
      </c>
    </row>
    <row r="42" spans="1:23" s="2" customFormat="1" ht="20.100000000000001" customHeight="1">
      <c r="A42" s="42">
        <f t="shared" si="1"/>
        <v>35</v>
      </c>
      <c r="B42" s="308"/>
      <c r="C42" s="308"/>
      <c r="D42" s="308"/>
      <c r="E42" s="308"/>
      <c r="F42" s="308"/>
      <c r="G42" s="227"/>
      <c r="H42" s="227"/>
      <c r="I42" s="227"/>
      <c r="J42" s="227"/>
      <c r="K42" s="227"/>
      <c r="L42" s="227"/>
      <c r="M42" s="227"/>
      <c r="N42" s="227"/>
      <c r="O42" s="227"/>
      <c r="P42" s="227"/>
      <c r="Q42" s="276">
        <f t="shared" si="3"/>
        <v>0</v>
      </c>
      <c r="R42" s="280"/>
      <c r="S42" s="282"/>
      <c r="T42" s="282"/>
      <c r="U42" s="282"/>
      <c r="V42" s="282"/>
      <c r="W42" s="279">
        <f t="shared" si="4"/>
        <v>0</v>
      </c>
    </row>
    <row r="43" spans="1:23" s="2" customFormat="1" ht="20.100000000000001" customHeight="1">
      <c r="A43" s="42">
        <f t="shared" si="1"/>
        <v>36</v>
      </c>
      <c r="B43" s="308"/>
      <c r="C43" s="308"/>
      <c r="D43" s="308"/>
      <c r="E43" s="308"/>
      <c r="F43" s="308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76">
        <f t="shared" si="3"/>
        <v>0</v>
      </c>
      <c r="R43" s="280"/>
      <c r="S43" s="282"/>
      <c r="T43" s="282"/>
      <c r="U43" s="282"/>
      <c r="V43" s="282"/>
      <c r="W43" s="279">
        <f t="shared" si="4"/>
        <v>0</v>
      </c>
    </row>
    <row r="44" spans="1:23" s="2" customFormat="1" ht="20.100000000000001" customHeight="1">
      <c r="A44" s="42">
        <f t="shared" si="1"/>
        <v>37</v>
      </c>
      <c r="B44" s="308"/>
      <c r="C44" s="308"/>
      <c r="D44" s="308"/>
      <c r="E44" s="308"/>
      <c r="F44" s="308"/>
      <c r="G44" s="227"/>
      <c r="H44" s="227"/>
      <c r="I44" s="227"/>
      <c r="J44" s="227"/>
      <c r="K44" s="227"/>
      <c r="L44" s="227"/>
      <c r="M44" s="227"/>
      <c r="N44" s="227"/>
      <c r="O44" s="227"/>
      <c r="P44" s="227"/>
      <c r="Q44" s="276">
        <f t="shared" si="3"/>
        <v>0</v>
      </c>
      <c r="R44" s="280"/>
      <c r="S44" s="282"/>
      <c r="T44" s="282"/>
      <c r="U44" s="282"/>
      <c r="V44" s="282"/>
      <c r="W44" s="279">
        <f t="shared" si="4"/>
        <v>0</v>
      </c>
    </row>
    <row r="45" spans="1:23" s="2" customFormat="1" ht="20.100000000000001" customHeight="1">
      <c r="A45" s="42">
        <f t="shared" si="1"/>
        <v>38</v>
      </c>
      <c r="B45" s="308"/>
      <c r="C45" s="308"/>
      <c r="D45" s="308"/>
      <c r="E45" s="308"/>
      <c r="F45" s="308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76">
        <f t="shared" si="3"/>
        <v>0</v>
      </c>
      <c r="R45" s="280"/>
      <c r="S45" s="282"/>
      <c r="T45" s="282"/>
      <c r="U45" s="282"/>
      <c r="V45" s="282"/>
      <c r="W45" s="279">
        <f t="shared" si="4"/>
        <v>0</v>
      </c>
    </row>
    <row r="46" spans="1:23" s="2" customFormat="1" ht="20.100000000000001" customHeight="1">
      <c r="A46" s="42">
        <f t="shared" si="1"/>
        <v>39</v>
      </c>
      <c r="B46" s="308"/>
      <c r="C46" s="308"/>
      <c r="D46" s="308"/>
      <c r="E46" s="308"/>
      <c r="F46" s="308"/>
      <c r="G46" s="227"/>
      <c r="H46" s="227"/>
      <c r="I46" s="227"/>
      <c r="J46" s="227"/>
      <c r="K46" s="227"/>
      <c r="L46" s="227"/>
      <c r="M46" s="227"/>
      <c r="N46" s="227"/>
      <c r="O46" s="227"/>
      <c r="P46" s="227"/>
      <c r="Q46" s="276">
        <f t="shared" si="3"/>
        <v>0</v>
      </c>
      <c r="R46" s="280"/>
      <c r="S46" s="282"/>
      <c r="T46" s="282"/>
      <c r="U46" s="282"/>
      <c r="V46" s="282"/>
      <c r="W46" s="279">
        <f t="shared" si="4"/>
        <v>0</v>
      </c>
    </row>
    <row r="47" spans="1:23" s="2" customFormat="1" ht="20.100000000000001" customHeight="1">
      <c r="A47" s="42">
        <f t="shared" si="1"/>
        <v>40</v>
      </c>
      <c r="B47" s="308"/>
      <c r="C47" s="308"/>
      <c r="D47" s="308"/>
      <c r="E47" s="308"/>
      <c r="F47" s="308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76">
        <f t="shared" si="3"/>
        <v>0</v>
      </c>
      <c r="R47" s="280"/>
      <c r="S47" s="282"/>
      <c r="T47" s="282"/>
      <c r="U47" s="282"/>
      <c r="V47" s="282"/>
      <c r="W47" s="279">
        <f t="shared" si="4"/>
        <v>0</v>
      </c>
    </row>
    <row r="48" spans="1:23" s="2" customFormat="1" ht="20.100000000000001" customHeight="1">
      <c r="A48" s="42">
        <f t="shared" si="1"/>
        <v>41</v>
      </c>
      <c r="B48" s="308"/>
      <c r="C48" s="308"/>
      <c r="D48" s="308"/>
      <c r="E48" s="308"/>
      <c r="F48" s="308"/>
      <c r="G48" s="227"/>
      <c r="H48" s="227"/>
      <c r="I48" s="227"/>
      <c r="J48" s="227"/>
      <c r="K48" s="227"/>
      <c r="L48" s="227"/>
      <c r="M48" s="227"/>
      <c r="N48" s="227"/>
      <c r="O48" s="227"/>
      <c r="P48" s="227"/>
      <c r="Q48" s="276">
        <f t="shared" si="3"/>
        <v>0</v>
      </c>
      <c r="R48" s="280"/>
      <c r="S48" s="282"/>
      <c r="T48" s="282"/>
      <c r="U48" s="282"/>
      <c r="V48" s="282"/>
      <c r="W48" s="279">
        <f t="shared" si="4"/>
        <v>0</v>
      </c>
    </row>
    <row r="49" spans="1:23" s="2" customFormat="1" ht="20.100000000000001" customHeight="1">
      <c r="A49" s="42">
        <f t="shared" si="1"/>
        <v>42</v>
      </c>
      <c r="B49" s="308"/>
      <c r="C49" s="308"/>
      <c r="D49" s="308"/>
      <c r="E49" s="308"/>
      <c r="F49" s="308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76">
        <f t="shared" si="3"/>
        <v>0</v>
      </c>
      <c r="R49" s="280"/>
      <c r="S49" s="282"/>
      <c r="T49" s="282"/>
      <c r="U49" s="282"/>
      <c r="V49" s="282"/>
      <c r="W49" s="279">
        <f t="shared" si="4"/>
        <v>0</v>
      </c>
    </row>
    <row r="50" spans="1:23" s="2" customFormat="1" ht="20.100000000000001" customHeight="1">
      <c r="A50" s="42">
        <f t="shared" si="1"/>
        <v>43</v>
      </c>
      <c r="B50" s="308"/>
      <c r="C50" s="308"/>
      <c r="D50" s="308"/>
      <c r="E50" s="308"/>
      <c r="F50" s="308"/>
      <c r="G50" s="227"/>
      <c r="H50" s="227"/>
      <c r="I50" s="227"/>
      <c r="J50" s="227"/>
      <c r="K50" s="227"/>
      <c r="L50" s="227"/>
      <c r="M50" s="227"/>
      <c r="N50" s="227"/>
      <c r="O50" s="227"/>
      <c r="P50" s="227"/>
      <c r="Q50" s="276">
        <f t="shared" si="3"/>
        <v>0</v>
      </c>
      <c r="R50" s="280"/>
      <c r="S50" s="282"/>
      <c r="T50" s="282"/>
      <c r="U50" s="282"/>
      <c r="V50" s="282"/>
      <c r="W50" s="279">
        <f t="shared" si="4"/>
        <v>0</v>
      </c>
    </row>
    <row r="51" spans="1:23" s="2" customFormat="1" ht="20.100000000000001" customHeight="1">
      <c r="A51" s="42">
        <f t="shared" si="1"/>
        <v>44</v>
      </c>
      <c r="B51" s="308"/>
      <c r="C51" s="308"/>
      <c r="D51" s="308"/>
      <c r="E51" s="308"/>
      <c r="F51" s="308"/>
      <c r="G51" s="227"/>
      <c r="H51" s="227"/>
      <c r="I51" s="227"/>
      <c r="J51" s="227"/>
      <c r="K51" s="227"/>
      <c r="L51" s="227"/>
      <c r="M51" s="227"/>
      <c r="N51" s="227"/>
      <c r="O51" s="227"/>
      <c r="P51" s="227"/>
      <c r="Q51" s="276">
        <f t="shared" si="3"/>
        <v>0</v>
      </c>
      <c r="R51" s="280"/>
      <c r="S51" s="282"/>
      <c r="T51" s="282"/>
      <c r="U51" s="282"/>
      <c r="V51" s="282"/>
      <c r="W51" s="279">
        <f t="shared" si="4"/>
        <v>0</v>
      </c>
    </row>
    <row r="52" spans="1:23" s="2" customFormat="1" ht="20.100000000000001" customHeight="1">
      <c r="A52" s="42">
        <f t="shared" si="1"/>
        <v>45</v>
      </c>
      <c r="B52" s="304"/>
      <c r="C52" s="304"/>
      <c r="D52" s="304"/>
      <c r="E52" s="304"/>
      <c r="F52" s="229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3"/>
        <v>0</v>
      </c>
      <c r="R52" s="280"/>
      <c r="S52" s="282"/>
      <c r="T52" s="282"/>
      <c r="U52" s="282"/>
      <c r="V52" s="282"/>
      <c r="W52" s="279">
        <f t="shared" si="4"/>
        <v>0</v>
      </c>
    </row>
    <row r="53" spans="1:23" s="2" customFormat="1" ht="20.100000000000001" customHeight="1">
      <c r="A53" s="38"/>
      <c r="B53" s="111" t="s">
        <v>76</v>
      </c>
      <c r="C53" s="111"/>
      <c r="D53" s="111"/>
      <c r="E53" s="111"/>
      <c r="F53" s="111"/>
      <c r="G53" s="110">
        <f t="shared" ref="G53:P53" si="5">SUM(G8:G52)</f>
        <v>0</v>
      </c>
      <c r="H53" s="112">
        <f t="shared" si="5"/>
        <v>0</v>
      </c>
      <c r="I53" s="112">
        <f t="shared" si="5"/>
        <v>0</v>
      </c>
      <c r="J53" s="112">
        <f t="shared" si="5"/>
        <v>0</v>
      </c>
      <c r="K53" s="112">
        <f t="shared" si="5"/>
        <v>0</v>
      </c>
      <c r="L53" s="112">
        <f t="shared" si="5"/>
        <v>0</v>
      </c>
      <c r="M53" s="112">
        <f t="shared" si="5"/>
        <v>0</v>
      </c>
      <c r="N53" s="112">
        <f t="shared" si="5"/>
        <v>0</v>
      </c>
      <c r="O53" s="112">
        <f t="shared" si="5"/>
        <v>0</v>
      </c>
      <c r="P53" s="112">
        <f t="shared" si="5"/>
        <v>0</v>
      </c>
      <c r="Q53" s="112">
        <f>SUM(G53:P53)</f>
        <v>0</v>
      </c>
      <c r="R53" s="59">
        <f>SUM(R8:R52)</f>
        <v>0</v>
      </c>
      <c r="S53" s="342"/>
      <c r="T53" s="327"/>
      <c r="U53" s="327"/>
      <c r="V53" s="44"/>
      <c r="W53" s="129">
        <f>SUM(W8:W52)</f>
        <v>0</v>
      </c>
    </row>
    <row r="54" spans="1:23" s="2" customFormat="1" ht="20.100000000000001" customHeight="1" thickBot="1">
      <c r="A54" s="38"/>
      <c r="B54" s="63" t="str">
        <f>+A3</f>
        <v>Category: Support Services</v>
      </c>
      <c r="C54" s="63"/>
      <c r="D54" s="63"/>
      <c r="E54" s="63"/>
      <c r="F54" s="63"/>
      <c r="G54" s="57"/>
      <c r="H54" s="58"/>
      <c r="I54" s="58"/>
      <c r="J54" s="58"/>
      <c r="K54" s="58"/>
      <c r="L54" s="58"/>
      <c r="M54" s="58"/>
      <c r="N54" s="58"/>
      <c r="O54" s="58"/>
      <c r="P54" s="58" t="s">
        <v>50</v>
      </c>
      <c r="Q54" s="58">
        <f>SUM(Q8:Q52)</f>
        <v>0</v>
      </c>
      <c r="R54" s="60"/>
      <c r="S54" s="343"/>
      <c r="T54" s="343"/>
      <c r="U54" s="343"/>
      <c r="V54" s="45"/>
      <c r="W54" s="130"/>
    </row>
    <row r="55" spans="1:23" ht="20.100000000000001" customHeight="1">
      <c r="A55" s="15"/>
      <c r="B55" s="12"/>
      <c r="C55" s="12"/>
      <c r="D55" s="12"/>
      <c r="E55" s="12"/>
      <c r="F55" s="12"/>
      <c r="G55" s="349" t="s">
        <v>74</v>
      </c>
      <c r="H55" s="350"/>
      <c r="I55" s="350"/>
      <c r="J55" s="350"/>
      <c r="K55" s="350"/>
      <c r="L55" s="350"/>
      <c r="M55" s="350"/>
      <c r="N55" s="350"/>
      <c r="O55" s="350"/>
      <c r="P55" s="327"/>
      <c r="Q55" s="354">
        <f>+Q54</f>
        <v>0</v>
      </c>
      <c r="R55" s="59"/>
      <c r="S55" s="342"/>
      <c r="T55" s="327"/>
      <c r="U55" s="327"/>
      <c r="V55" s="44"/>
      <c r="W55" s="131"/>
    </row>
    <row r="56" spans="1:23" ht="20.100000000000001" customHeight="1" thickBot="1">
      <c r="A56" s="36"/>
      <c r="B56" s="37"/>
      <c r="C56" s="37"/>
      <c r="D56" s="37"/>
      <c r="E56" s="37"/>
      <c r="F56" s="37"/>
      <c r="G56" s="351"/>
      <c r="H56" s="351"/>
      <c r="I56" s="351"/>
      <c r="J56" s="351"/>
      <c r="K56" s="351"/>
      <c r="L56" s="351"/>
      <c r="M56" s="351"/>
      <c r="N56" s="351"/>
      <c r="O56" s="351"/>
      <c r="P56" s="343"/>
      <c r="Q56" s="355"/>
      <c r="R56" s="60">
        <f>+R53</f>
        <v>0</v>
      </c>
      <c r="S56" s="343"/>
      <c r="T56" s="343"/>
      <c r="U56" s="343"/>
      <c r="V56" s="45"/>
      <c r="W56" s="130"/>
    </row>
    <row r="57" spans="1:23"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S57" s="35"/>
    </row>
    <row r="58" spans="1:23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S58" s="35"/>
    </row>
    <row r="59" spans="1:23"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S59" s="35"/>
    </row>
    <row r="60" spans="1:23"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S60" s="35"/>
    </row>
    <row r="61" spans="1:23"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S61" s="35"/>
    </row>
    <row r="62" spans="1:23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S62" s="35"/>
    </row>
    <row r="63" spans="1:23"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S63" s="35"/>
    </row>
    <row r="64" spans="1:23"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S64" s="35"/>
    </row>
    <row r="65" spans="7:19"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S65" s="35"/>
    </row>
    <row r="66" spans="7:19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S66" s="35"/>
    </row>
    <row r="67" spans="7:19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35"/>
    </row>
    <row r="68" spans="7:19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35"/>
    </row>
    <row r="69" spans="7:19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S69" s="35"/>
    </row>
    <row r="70" spans="7:19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S70" s="35"/>
    </row>
    <row r="71" spans="7:19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35"/>
    </row>
    <row r="72" spans="7:19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S72" s="35"/>
    </row>
    <row r="73" spans="7:19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35"/>
    </row>
    <row r="74" spans="7:19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S74" s="35"/>
    </row>
    <row r="75" spans="7:19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35"/>
    </row>
    <row r="76" spans="7:19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S76" s="35"/>
    </row>
    <row r="77" spans="7:19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35"/>
    </row>
    <row r="78" spans="7:19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35"/>
    </row>
    <row r="79" spans="7:19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S79" s="35"/>
    </row>
    <row r="80" spans="7:19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S80" s="35"/>
    </row>
    <row r="81" spans="2:19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S81" s="35"/>
    </row>
    <row r="82" spans="2:19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35"/>
    </row>
    <row r="83" spans="2:19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35"/>
    </row>
    <row r="84" spans="2:19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35"/>
    </row>
    <row r="85" spans="2:19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35"/>
    </row>
    <row r="86" spans="2:19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S86" s="35"/>
    </row>
    <row r="87" spans="2:19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S87" s="35"/>
    </row>
    <row r="88" spans="2:19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S88" s="35"/>
    </row>
    <row r="89" spans="2:19">
      <c r="B89" s="1" t="s">
        <v>52</v>
      </c>
      <c r="S89" s="35"/>
    </row>
    <row r="90" spans="2:19">
      <c r="S90" s="35"/>
    </row>
    <row r="91" spans="2:19">
      <c r="S91" s="35"/>
    </row>
    <row r="92" spans="2:19">
      <c r="S92" s="35"/>
    </row>
    <row r="93" spans="2:19">
      <c r="S93" s="35"/>
    </row>
    <row r="94" spans="2:19">
      <c r="S94" s="35"/>
    </row>
  </sheetData>
  <mergeCells count="21">
    <mergeCell ref="Q55:Q56"/>
    <mergeCell ref="S55:U56"/>
    <mergeCell ref="S6:V7"/>
    <mergeCell ref="D6:D7"/>
    <mergeCell ref="G55:P56"/>
    <mergeCell ref="S53:U54"/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W94"/>
  <sheetViews>
    <sheetView zoomScale="75" zoomScaleNormal="75" workbookViewId="0">
      <selection activeCell="B8" sqref="B8"/>
    </sheetView>
  </sheetViews>
  <sheetFormatPr defaultRowHeight="12.75"/>
  <cols>
    <col min="1" max="1" width="4.5703125" style="1" bestFit="1" customWidth="1"/>
    <col min="2" max="2" width="25.7109375" style="1" customWidth="1"/>
    <col min="3" max="3" width="16.5703125" style="1" customWidth="1"/>
    <col min="4" max="4" width="16.42578125" style="1" customWidth="1"/>
    <col min="5" max="6" width="13.42578125" style="1" customWidth="1"/>
    <col min="7" max="14" width="17.7109375" style="1" customWidth="1"/>
    <col min="15" max="15" width="19.42578125" style="1" customWidth="1"/>
    <col min="16" max="17" width="19.140625" style="1" customWidth="1"/>
    <col min="18" max="18" width="16.7109375" style="1" customWidth="1"/>
    <col min="19" max="19" width="11.85546875" style="1" bestFit="1" customWidth="1"/>
    <col min="20" max="21" width="9.140625" style="1"/>
    <col min="22" max="22" width="7.7109375" style="1" customWidth="1"/>
    <col min="23" max="23" width="14.85546875" style="1" customWidth="1"/>
    <col min="24" max="16384" width="9.140625" style="1"/>
  </cols>
  <sheetData>
    <row r="1" spans="1:23" ht="20.25">
      <c r="A1" s="356" t="s">
        <v>88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8"/>
      <c r="S1" s="358"/>
      <c r="T1" s="358"/>
      <c r="U1" s="358"/>
      <c r="V1" s="358"/>
      <c r="W1" s="359"/>
    </row>
    <row r="2" spans="1:23" ht="20.25">
      <c r="A2" s="326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28"/>
    </row>
    <row r="3" spans="1:23" ht="20.25">
      <c r="A3" s="326" t="s">
        <v>95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28"/>
    </row>
    <row r="4" spans="1:23" ht="21" thickBot="1">
      <c r="A4" s="329" t="str">
        <f>"For the Quarter Ending "&amp;TEXT('COVER &amp; CERTIFICATION'!E10,"MMMM DD, YYYY")</f>
        <v>For the Quarter Ending June 30, 2017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28"/>
    </row>
    <row r="5" spans="1:23" ht="18" customHeight="1">
      <c r="A5" s="11"/>
      <c r="B5" s="344" t="s">
        <v>97</v>
      </c>
      <c r="C5" s="345"/>
      <c r="D5" s="345"/>
      <c r="E5" s="345"/>
      <c r="F5" s="345"/>
      <c r="G5" s="346"/>
      <c r="H5" s="347" t="s">
        <v>71</v>
      </c>
      <c r="I5" s="348"/>
      <c r="J5" s="348"/>
      <c r="K5" s="348"/>
      <c r="L5" s="348"/>
      <c r="M5" s="348"/>
      <c r="N5" s="348"/>
      <c r="O5" s="117" t="s">
        <v>72</v>
      </c>
      <c r="P5" s="115"/>
      <c r="Q5" s="47"/>
      <c r="R5" s="352" t="s">
        <v>75</v>
      </c>
      <c r="S5" s="353"/>
      <c r="T5" s="353"/>
      <c r="U5" s="353"/>
      <c r="V5" s="353"/>
      <c r="W5" s="132"/>
    </row>
    <row r="6" spans="1:23" ht="18" customHeight="1">
      <c r="A6" s="13"/>
      <c r="B6" s="332" t="s">
        <v>116</v>
      </c>
      <c r="C6" s="332" t="s">
        <v>117</v>
      </c>
      <c r="D6" s="332" t="s">
        <v>93</v>
      </c>
      <c r="E6" s="332" t="s">
        <v>96</v>
      </c>
      <c r="F6" s="332" t="s">
        <v>98</v>
      </c>
      <c r="G6" s="334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32" t="s">
        <v>73</v>
      </c>
      <c r="R6" s="339" t="s">
        <v>113</v>
      </c>
      <c r="S6" s="336" t="s">
        <v>120</v>
      </c>
      <c r="T6" s="337"/>
      <c r="U6" s="337"/>
      <c r="V6" s="337"/>
      <c r="W6" s="330" t="s">
        <v>119</v>
      </c>
    </row>
    <row r="7" spans="1:23" s="2" customFormat="1" ht="17.25" thickBot="1">
      <c r="A7" s="40"/>
      <c r="B7" s="333"/>
      <c r="C7" s="333"/>
      <c r="D7" s="333"/>
      <c r="E7" s="333"/>
      <c r="F7" s="333"/>
      <c r="G7" s="335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41"/>
      <c r="R7" s="340"/>
      <c r="S7" s="338"/>
      <c r="T7" s="337"/>
      <c r="U7" s="337"/>
      <c r="V7" s="337"/>
      <c r="W7" s="331"/>
    </row>
    <row r="8" spans="1:23" ht="20.100000000000001" customHeight="1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 t="shared" ref="Q8:Q52" si="0">SUM(G8:P8)</f>
        <v>0</v>
      </c>
      <c r="R8" s="277"/>
      <c r="S8" s="278"/>
      <c r="T8" s="278"/>
      <c r="U8" s="278"/>
      <c r="V8" s="278"/>
      <c r="W8" s="279">
        <f t="shared" ref="W8:W51" si="1">+Q8-R8</f>
        <v>0</v>
      </c>
    </row>
    <row r="9" spans="1:23" ht="20.100000000000001" customHeight="1">
      <c r="A9" s="42">
        <f t="shared" ref="A9:A52" si="2">1+A8</f>
        <v>2</v>
      </c>
      <c r="B9" s="310"/>
      <c r="C9" s="310"/>
      <c r="D9" s="310"/>
      <c r="E9" s="310"/>
      <c r="F9" s="310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>
        <f t="shared" si="0"/>
        <v>0</v>
      </c>
      <c r="R9" s="280"/>
      <c r="S9" s="278"/>
      <c r="T9" s="278"/>
      <c r="U9" s="278"/>
      <c r="V9" s="278"/>
      <c r="W9" s="279">
        <f t="shared" si="1"/>
        <v>0</v>
      </c>
    </row>
    <row r="10" spans="1:23" ht="20.100000000000001" customHeight="1">
      <c r="A10" s="42">
        <f t="shared" si="2"/>
        <v>3</v>
      </c>
      <c r="B10" s="310"/>
      <c r="C10" s="310"/>
      <c r="D10" s="310"/>
      <c r="E10" s="310"/>
      <c r="F10" s="310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>
        <f t="shared" si="0"/>
        <v>0</v>
      </c>
      <c r="R10" s="280"/>
      <c r="S10" s="278"/>
      <c r="T10" s="278"/>
      <c r="U10" s="278"/>
      <c r="V10" s="278"/>
      <c r="W10" s="279">
        <f t="shared" si="1"/>
        <v>0</v>
      </c>
    </row>
    <row r="11" spans="1:23" s="2" customFormat="1" ht="20.100000000000001" customHeight="1">
      <c r="A11" s="42">
        <f t="shared" si="2"/>
        <v>4</v>
      </c>
      <c r="B11" s="310"/>
      <c r="C11" s="310"/>
      <c r="D11" s="310"/>
      <c r="E11" s="310"/>
      <c r="F11" s="310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>
        <f t="shared" si="0"/>
        <v>0</v>
      </c>
      <c r="R11" s="280"/>
      <c r="S11" s="282"/>
      <c r="T11" s="282"/>
      <c r="U11" s="282"/>
      <c r="V11" s="282"/>
      <c r="W11" s="279">
        <f t="shared" si="1"/>
        <v>0</v>
      </c>
    </row>
    <row r="12" spans="1:23" s="2" customFormat="1" ht="20.100000000000001" customHeight="1">
      <c r="A12" s="42">
        <f t="shared" si="2"/>
        <v>5</v>
      </c>
      <c r="B12" s="310"/>
      <c r="C12" s="310"/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>
        <f t="shared" si="0"/>
        <v>0</v>
      </c>
      <c r="R12" s="280"/>
      <c r="S12" s="282"/>
      <c r="T12" s="282"/>
      <c r="U12" s="282"/>
      <c r="V12" s="282"/>
      <c r="W12" s="279">
        <f t="shared" si="1"/>
        <v>0</v>
      </c>
    </row>
    <row r="13" spans="1:23" s="2" customFormat="1" ht="20.100000000000001" customHeight="1">
      <c r="A13" s="42">
        <f t="shared" si="2"/>
        <v>6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>
        <f t="shared" si="0"/>
        <v>0</v>
      </c>
      <c r="R13" s="280"/>
      <c r="S13" s="282"/>
      <c r="T13" s="282"/>
      <c r="U13" s="282"/>
      <c r="V13" s="282"/>
      <c r="W13" s="279">
        <f t="shared" si="1"/>
        <v>0</v>
      </c>
    </row>
    <row r="14" spans="1:23" s="2" customFormat="1" ht="20.100000000000001" customHeight="1">
      <c r="A14" s="42">
        <f t="shared" si="2"/>
        <v>7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1"/>
        <v>0</v>
      </c>
    </row>
    <row r="15" spans="1:23" s="2" customFormat="1" ht="20.100000000000001" customHeight="1">
      <c r="A15" s="42">
        <f t="shared" si="2"/>
        <v>8</v>
      </c>
      <c r="B15" s="310"/>
      <c r="C15" s="310"/>
      <c r="D15" s="310"/>
      <c r="E15" s="310"/>
      <c r="F15" s="310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6">
        <f t="shared" ref="Q15:Q27" si="3">SUM(G15:P15)</f>
        <v>0</v>
      </c>
      <c r="R15" s="280"/>
      <c r="S15" s="282"/>
      <c r="T15" s="282"/>
      <c r="U15" s="282"/>
      <c r="V15" s="282"/>
      <c r="W15" s="279">
        <f t="shared" ref="W15:W27" si="4">+Q15-R15</f>
        <v>0</v>
      </c>
    </row>
    <row r="16" spans="1:23" s="2" customFormat="1" ht="20.100000000000001" customHeight="1">
      <c r="A16" s="42">
        <f t="shared" si="2"/>
        <v>9</v>
      </c>
      <c r="B16" s="310"/>
      <c r="C16" s="310"/>
      <c r="D16" s="310"/>
      <c r="E16" s="310"/>
      <c r="F16" s="310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>
        <f t="shared" si="3"/>
        <v>0</v>
      </c>
      <c r="R16" s="280"/>
      <c r="S16" s="282"/>
      <c r="T16" s="282"/>
      <c r="U16" s="282"/>
      <c r="V16" s="282"/>
      <c r="W16" s="279">
        <f t="shared" si="4"/>
        <v>0</v>
      </c>
    </row>
    <row r="17" spans="1:23" s="2" customFormat="1" ht="20.100000000000001" customHeight="1">
      <c r="A17" s="42">
        <f t="shared" si="2"/>
        <v>10</v>
      </c>
      <c r="B17" s="310"/>
      <c r="C17" s="310"/>
      <c r="D17" s="310"/>
      <c r="E17" s="310"/>
      <c r="F17" s="310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6">
        <f t="shared" si="3"/>
        <v>0</v>
      </c>
      <c r="R17" s="280"/>
      <c r="S17" s="282"/>
      <c r="T17" s="282"/>
      <c r="U17" s="282"/>
      <c r="V17" s="282"/>
      <c r="W17" s="279">
        <f t="shared" si="4"/>
        <v>0</v>
      </c>
    </row>
    <row r="18" spans="1:23" s="2" customFormat="1" ht="20.100000000000001" customHeight="1">
      <c r="A18" s="42">
        <f t="shared" si="2"/>
        <v>11</v>
      </c>
      <c r="B18" s="310"/>
      <c r="C18" s="310"/>
      <c r="D18" s="310"/>
      <c r="E18" s="310"/>
      <c r="F18" s="310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>
        <f t="shared" si="3"/>
        <v>0</v>
      </c>
      <c r="R18" s="280"/>
      <c r="S18" s="282"/>
      <c r="T18" s="282"/>
      <c r="U18" s="282"/>
      <c r="V18" s="282"/>
      <c r="W18" s="279">
        <f t="shared" si="4"/>
        <v>0</v>
      </c>
    </row>
    <row r="19" spans="1:23" s="2" customFormat="1" ht="20.100000000000001" customHeight="1">
      <c r="A19" s="42">
        <f t="shared" si="2"/>
        <v>12</v>
      </c>
      <c r="B19" s="310"/>
      <c r="C19" s="310"/>
      <c r="D19" s="310"/>
      <c r="E19" s="310"/>
      <c r="F19" s="310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>
        <f t="shared" si="3"/>
        <v>0</v>
      </c>
      <c r="R19" s="280"/>
      <c r="S19" s="282"/>
      <c r="T19" s="282"/>
      <c r="U19" s="282"/>
      <c r="V19" s="282"/>
      <c r="W19" s="279">
        <f t="shared" si="4"/>
        <v>0</v>
      </c>
    </row>
    <row r="20" spans="1:23" s="2" customFormat="1" ht="20.100000000000001" customHeight="1">
      <c r="A20" s="42">
        <f t="shared" si="2"/>
        <v>13</v>
      </c>
      <c r="B20" s="310"/>
      <c r="C20" s="310"/>
      <c r="D20" s="310"/>
      <c r="E20" s="310"/>
      <c r="F20" s="310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>
        <f t="shared" si="3"/>
        <v>0</v>
      </c>
      <c r="R20" s="280"/>
      <c r="S20" s="282"/>
      <c r="T20" s="282"/>
      <c r="U20" s="282"/>
      <c r="V20" s="282"/>
      <c r="W20" s="279">
        <f t="shared" si="4"/>
        <v>0</v>
      </c>
    </row>
    <row r="21" spans="1:23" s="2" customFormat="1" ht="20.100000000000001" customHeight="1">
      <c r="A21" s="42">
        <f t="shared" si="2"/>
        <v>14</v>
      </c>
      <c r="B21" s="310"/>
      <c r="C21" s="310"/>
      <c r="D21" s="310"/>
      <c r="E21" s="310"/>
      <c r="F21" s="310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6">
        <f t="shared" si="3"/>
        <v>0</v>
      </c>
      <c r="R21" s="280"/>
      <c r="S21" s="282"/>
      <c r="T21" s="282"/>
      <c r="U21" s="282"/>
      <c r="V21" s="282"/>
      <c r="W21" s="279">
        <f t="shared" si="4"/>
        <v>0</v>
      </c>
    </row>
    <row r="22" spans="1:23" s="2" customFormat="1" ht="20.100000000000001" customHeight="1">
      <c r="A22" s="42">
        <f t="shared" si="2"/>
        <v>15</v>
      </c>
      <c r="B22" s="310"/>
      <c r="C22" s="310"/>
      <c r="D22" s="310"/>
      <c r="E22" s="310"/>
      <c r="F22" s="310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>
        <f t="shared" si="3"/>
        <v>0</v>
      </c>
      <c r="R22" s="280"/>
      <c r="S22" s="282"/>
      <c r="T22" s="282"/>
      <c r="U22" s="282"/>
      <c r="V22" s="282"/>
      <c r="W22" s="279">
        <f t="shared" si="4"/>
        <v>0</v>
      </c>
    </row>
    <row r="23" spans="1:23" s="2" customFormat="1" ht="20.100000000000001" customHeight="1">
      <c r="A23" s="42">
        <f t="shared" si="2"/>
        <v>16</v>
      </c>
      <c r="B23" s="310"/>
      <c r="C23" s="310"/>
      <c r="D23" s="310"/>
      <c r="E23" s="310"/>
      <c r="F23" s="310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6">
        <f t="shared" si="3"/>
        <v>0</v>
      </c>
      <c r="R23" s="280"/>
      <c r="S23" s="282"/>
      <c r="T23" s="282"/>
      <c r="U23" s="282"/>
      <c r="V23" s="282"/>
      <c r="W23" s="279">
        <f t="shared" si="4"/>
        <v>0</v>
      </c>
    </row>
    <row r="24" spans="1:23" s="2" customFormat="1" ht="20.100000000000001" customHeight="1">
      <c r="A24" s="42">
        <f t="shared" si="2"/>
        <v>17</v>
      </c>
      <c r="B24" s="310"/>
      <c r="C24" s="310"/>
      <c r="D24" s="310"/>
      <c r="E24" s="310"/>
      <c r="F24" s="310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3"/>
        <v>0</v>
      </c>
      <c r="R24" s="280"/>
      <c r="S24" s="282"/>
      <c r="T24" s="282"/>
      <c r="U24" s="282"/>
      <c r="V24" s="282"/>
      <c r="W24" s="279">
        <f t="shared" si="4"/>
        <v>0</v>
      </c>
    </row>
    <row r="25" spans="1:23" s="2" customFormat="1" ht="20.100000000000001" customHeight="1">
      <c r="A25" s="42">
        <f t="shared" si="2"/>
        <v>18</v>
      </c>
      <c r="B25" s="310"/>
      <c r="C25" s="310"/>
      <c r="D25" s="310"/>
      <c r="E25" s="310"/>
      <c r="F25" s="310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6">
        <f t="shared" si="3"/>
        <v>0</v>
      </c>
      <c r="R25" s="280"/>
      <c r="S25" s="282"/>
      <c r="T25" s="282"/>
      <c r="U25" s="282"/>
      <c r="V25" s="282"/>
      <c r="W25" s="279">
        <f t="shared" si="4"/>
        <v>0</v>
      </c>
    </row>
    <row r="26" spans="1:23" s="2" customFormat="1" ht="20.100000000000001" customHeight="1">
      <c r="A26" s="42">
        <f t="shared" si="2"/>
        <v>19</v>
      </c>
      <c r="B26" s="310"/>
      <c r="C26" s="310"/>
      <c r="D26" s="310"/>
      <c r="E26" s="310"/>
      <c r="F26" s="310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3"/>
        <v>0</v>
      </c>
      <c r="R26" s="280"/>
      <c r="S26" s="282"/>
      <c r="T26" s="282"/>
      <c r="U26" s="282"/>
      <c r="V26" s="282"/>
      <c r="W26" s="279">
        <f t="shared" si="4"/>
        <v>0</v>
      </c>
    </row>
    <row r="27" spans="1:23" s="2" customFormat="1" ht="20.100000000000001" customHeight="1">
      <c r="A27" s="42">
        <f t="shared" si="2"/>
        <v>20</v>
      </c>
      <c r="B27" s="310"/>
      <c r="C27" s="310"/>
      <c r="D27" s="310"/>
      <c r="E27" s="310"/>
      <c r="F27" s="310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3"/>
        <v>0</v>
      </c>
      <c r="R27" s="280"/>
      <c r="S27" s="282"/>
      <c r="T27" s="282"/>
      <c r="U27" s="282"/>
      <c r="V27" s="282"/>
      <c r="W27" s="279">
        <f t="shared" si="4"/>
        <v>0</v>
      </c>
    </row>
    <row r="28" spans="1:23" s="2" customFormat="1" ht="20.100000000000001" customHeight="1">
      <c r="A28" s="42">
        <f t="shared" si="2"/>
        <v>21</v>
      </c>
      <c r="B28" s="310"/>
      <c r="C28" s="310"/>
      <c r="D28" s="310"/>
      <c r="E28" s="310"/>
      <c r="F28" s="310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1"/>
        <v>0</v>
      </c>
    </row>
    <row r="29" spans="1:23" s="2" customFormat="1" ht="20.100000000000001" customHeight="1">
      <c r="A29" s="42">
        <f t="shared" si="2"/>
        <v>22</v>
      </c>
      <c r="B29" s="310"/>
      <c r="C29" s="310"/>
      <c r="D29" s="310"/>
      <c r="E29" s="310"/>
      <c r="F29" s="310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1"/>
        <v>0</v>
      </c>
    </row>
    <row r="30" spans="1:23" s="2" customFormat="1" ht="20.100000000000001" customHeight="1">
      <c r="A30" s="42">
        <f t="shared" si="2"/>
        <v>23</v>
      </c>
      <c r="B30" s="310"/>
      <c r="C30" s="310"/>
      <c r="D30" s="310"/>
      <c r="E30" s="310"/>
      <c r="F30" s="310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0"/>
        <v>0</v>
      </c>
      <c r="R30" s="280"/>
      <c r="S30" s="282"/>
      <c r="T30" s="282"/>
      <c r="U30" s="282"/>
      <c r="V30" s="282"/>
      <c r="W30" s="279">
        <f t="shared" si="1"/>
        <v>0</v>
      </c>
    </row>
    <row r="31" spans="1:23" s="2" customFormat="1" ht="20.100000000000001" customHeight="1">
      <c r="A31" s="42">
        <f t="shared" si="2"/>
        <v>24</v>
      </c>
      <c r="B31" s="310"/>
      <c r="C31" s="310"/>
      <c r="D31" s="310"/>
      <c r="E31" s="310"/>
      <c r="F31" s="310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0"/>
        <v>0</v>
      </c>
      <c r="R31" s="280"/>
      <c r="S31" s="282"/>
      <c r="T31" s="282"/>
      <c r="U31" s="282"/>
      <c r="V31" s="282"/>
      <c r="W31" s="279">
        <f t="shared" si="1"/>
        <v>0</v>
      </c>
    </row>
    <row r="32" spans="1:23" s="2" customFormat="1" ht="20.100000000000001" customHeight="1">
      <c r="A32" s="42">
        <f t="shared" si="2"/>
        <v>25</v>
      </c>
      <c r="B32" s="310"/>
      <c r="C32" s="310"/>
      <c r="D32" s="310"/>
      <c r="E32" s="310"/>
      <c r="F32" s="310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0"/>
        <v>0</v>
      </c>
      <c r="R32" s="280"/>
      <c r="S32" s="282"/>
      <c r="T32" s="282"/>
      <c r="U32" s="282"/>
      <c r="V32" s="282"/>
      <c r="W32" s="279">
        <f t="shared" si="1"/>
        <v>0</v>
      </c>
    </row>
    <row r="33" spans="1:23" s="2" customFormat="1" ht="20.100000000000001" customHeight="1">
      <c r="A33" s="42">
        <f t="shared" si="2"/>
        <v>26</v>
      </c>
      <c r="B33" s="310"/>
      <c r="C33" s="310"/>
      <c r="D33" s="310"/>
      <c r="E33" s="310"/>
      <c r="F33" s="310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0"/>
        <v>0</v>
      </c>
      <c r="R33" s="280"/>
      <c r="S33" s="282"/>
      <c r="T33" s="282"/>
      <c r="U33" s="282"/>
      <c r="V33" s="282"/>
      <c r="W33" s="279">
        <f t="shared" si="1"/>
        <v>0</v>
      </c>
    </row>
    <row r="34" spans="1:23" s="2" customFormat="1" ht="20.100000000000001" customHeight="1">
      <c r="A34" s="42">
        <f t="shared" si="2"/>
        <v>27</v>
      </c>
      <c r="B34" s="310"/>
      <c r="C34" s="310"/>
      <c r="D34" s="310"/>
      <c r="E34" s="310"/>
      <c r="F34" s="310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0"/>
        <v>0</v>
      </c>
      <c r="R34" s="280"/>
      <c r="S34" s="282"/>
      <c r="T34" s="282"/>
      <c r="U34" s="282"/>
      <c r="V34" s="282"/>
      <c r="W34" s="279">
        <f t="shared" si="1"/>
        <v>0</v>
      </c>
    </row>
    <row r="35" spans="1:23" s="2" customFormat="1" ht="20.100000000000001" customHeight="1">
      <c r="A35" s="42">
        <f t="shared" si="2"/>
        <v>28</v>
      </c>
      <c r="B35" s="310"/>
      <c r="C35" s="310"/>
      <c r="D35" s="310"/>
      <c r="E35" s="310"/>
      <c r="F35" s="310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0"/>
        <v>0</v>
      </c>
      <c r="R35" s="280"/>
      <c r="S35" s="282"/>
      <c r="T35" s="282"/>
      <c r="U35" s="282"/>
      <c r="V35" s="282"/>
      <c r="W35" s="279">
        <f t="shared" si="1"/>
        <v>0</v>
      </c>
    </row>
    <row r="36" spans="1:23" s="2" customFormat="1" ht="20.100000000000001" customHeight="1">
      <c r="A36" s="42">
        <f t="shared" si="2"/>
        <v>29</v>
      </c>
      <c r="B36" s="310"/>
      <c r="C36" s="310"/>
      <c r="D36" s="310"/>
      <c r="E36" s="310"/>
      <c r="F36" s="310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0"/>
        <v>0</v>
      </c>
      <c r="R36" s="280"/>
      <c r="S36" s="282"/>
      <c r="T36" s="282"/>
      <c r="U36" s="282"/>
      <c r="V36" s="282"/>
      <c r="W36" s="279">
        <f t="shared" si="1"/>
        <v>0</v>
      </c>
    </row>
    <row r="37" spans="1:23" s="2" customFormat="1" ht="20.100000000000001" customHeight="1">
      <c r="A37" s="42">
        <f t="shared" si="2"/>
        <v>30</v>
      </c>
      <c r="B37" s="310"/>
      <c r="C37" s="310"/>
      <c r="D37" s="310"/>
      <c r="E37" s="310"/>
      <c r="F37" s="310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0"/>
        <v>0</v>
      </c>
      <c r="R37" s="280"/>
      <c r="S37" s="282"/>
      <c r="T37" s="282"/>
      <c r="U37" s="282"/>
      <c r="V37" s="282"/>
      <c r="W37" s="279">
        <f t="shared" si="1"/>
        <v>0</v>
      </c>
    </row>
    <row r="38" spans="1:23" s="2" customFormat="1" ht="20.100000000000001" customHeight="1">
      <c r="A38" s="42">
        <f t="shared" si="2"/>
        <v>31</v>
      </c>
      <c r="B38" s="310"/>
      <c r="C38" s="310"/>
      <c r="D38" s="310"/>
      <c r="E38" s="310"/>
      <c r="F38" s="310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0"/>
        <v>0</v>
      </c>
      <c r="R38" s="280"/>
      <c r="S38" s="282"/>
      <c r="T38" s="282"/>
      <c r="U38" s="282"/>
      <c r="V38" s="282"/>
      <c r="W38" s="279">
        <f t="shared" si="1"/>
        <v>0</v>
      </c>
    </row>
    <row r="39" spans="1:23" s="2" customFormat="1" ht="20.100000000000001" customHeight="1">
      <c r="A39" s="42">
        <f t="shared" si="2"/>
        <v>32</v>
      </c>
      <c r="B39" s="310"/>
      <c r="C39" s="310"/>
      <c r="D39" s="310"/>
      <c r="E39" s="310"/>
      <c r="F39" s="310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0"/>
        <v>0</v>
      </c>
      <c r="R39" s="280"/>
      <c r="S39" s="282"/>
      <c r="T39" s="282"/>
      <c r="U39" s="282"/>
      <c r="V39" s="282"/>
      <c r="W39" s="279">
        <f t="shared" si="1"/>
        <v>0</v>
      </c>
    </row>
    <row r="40" spans="1:23" s="2" customFormat="1" ht="20.100000000000001" customHeight="1">
      <c r="A40" s="42">
        <f t="shared" si="2"/>
        <v>33</v>
      </c>
      <c r="B40" s="310"/>
      <c r="C40" s="310"/>
      <c r="D40" s="310"/>
      <c r="E40" s="310"/>
      <c r="F40" s="310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0"/>
        <v>0</v>
      </c>
      <c r="R40" s="280"/>
      <c r="S40" s="282"/>
      <c r="T40" s="282"/>
      <c r="U40" s="282"/>
      <c r="V40" s="282"/>
      <c r="W40" s="279">
        <f t="shared" si="1"/>
        <v>0</v>
      </c>
    </row>
    <row r="41" spans="1:23" s="2" customFormat="1" ht="20.100000000000001" customHeight="1">
      <c r="A41" s="42">
        <f t="shared" si="2"/>
        <v>34</v>
      </c>
      <c r="B41" s="310"/>
      <c r="C41" s="310"/>
      <c r="D41" s="310"/>
      <c r="E41" s="310"/>
      <c r="F41" s="310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76">
        <f t="shared" si="0"/>
        <v>0</v>
      </c>
      <c r="R41" s="280"/>
      <c r="S41" s="282"/>
      <c r="T41" s="282"/>
      <c r="U41" s="282"/>
      <c r="V41" s="282"/>
      <c r="W41" s="279">
        <f t="shared" si="1"/>
        <v>0</v>
      </c>
    </row>
    <row r="42" spans="1:23" s="2" customFormat="1" ht="20.100000000000001" customHeight="1">
      <c r="A42" s="42">
        <f t="shared" si="2"/>
        <v>35</v>
      </c>
      <c r="B42" s="310"/>
      <c r="C42" s="310"/>
      <c r="D42" s="310"/>
      <c r="E42" s="310"/>
      <c r="F42" s="310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0"/>
        <v>0</v>
      </c>
      <c r="R42" s="280"/>
      <c r="S42" s="282"/>
      <c r="T42" s="282"/>
      <c r="U42" s="282"/>
      <c r="V42" s="282"/>
      <c r="W42" s="279">
        <f t="shared" si="1"/>
        <v>0</v>
      </c>
    </row>
    <row r="43" spans="1:23" s="2" customFormat="1" ht="20.100000000000001" customHeight="1">
      <c r="A43" s="42">
        <f t="shared" si="2"/>
        <v>36</v>
      </c>
      <c r="B43" s="310"/>
      <c r="C43" s="310"/>
      <c r="D43" s="310"/>
      <c r="E43" s="310"/>
      <c r="F43" s="310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0"/>
        <v>0</v>
      </c>
      <c r="R43" s="280"/>
      <c r="S43" s="282"/>
      <c r="T43" s="282"/>
      <c r="U43" s="282"/>
      <c r="V43" s="282"/>
      <c r="W43" s="279">
        <f t="shared" si="1"/>
        <v>0</v>
      </c>
    </row>
    <row r="44" spans="1:23" s="2" customFormat="1" ht="20.100000000000001" customHeight="1">
      <c r="A44" s="42">
        <f t="shared" si="2"/>
        <v>37</v>
      </c>
      <c r="B44" s="310"/>
      <c r="C44" s="310"/>
      <c r="D44" s="310"/>
      <c r="E44" s="310"/>
      <c r="F44" s="310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0"/>
        <v>0</v>
      </c>
      <c r="R44" s="280"/>
      <c r="S44" s="282"/>
      <c r="T44" s="282"/>
      <c r="U44" s="282"/>
      <c r="V44" s="282"/>
      <c r="W44" s="279">
        <f t="shared" si="1"/>
        <v>0</v>
      </c>
    </row>
    <row r="45" spans="1:23" s="2" customFormat="1" ht="20.100000000000001" customHeight="1">
      <c r="A45" s="42">
        <f t="shared" si="2"/>
        <v>38</v>
      </c>
      <c r="B45" s="310"/>
      <c r="C45" s="310"/>
      <c r="D45" s="310"/>
      <c r="E45" s="310"/>
      <c r="F45" s="310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0"/>
        <v>0</v>
      </c>
      <c r="R45" s="280"/>
      <c r="S45" s="282"/>
      <c r="T45" s="282"/>
      <c r="U45" s="282"/>
      <c r="V45" s="282"/>
      <c r="W45" s="279">
        <f t="shared" si="1"/>
        <v>0</v>
      </c>
    </row>
    <row r="46" spans="1:23" s="2" customFormat="1" ht="20.100000000000001" customHeight="1">
      <c r="A46" s="42">
        <f t="shared" si="2"/>
        <v>39</v>
      </c>
      <c r="B46" s="310"/>
      <c r="C46" s="310"/>
      <c r="D46" s="310"/>
      <c r="E46" s="310"/>
      <c r="F46" s="310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0"/>
        <v>0</v>
      </c>
      <c r="R46" s="280"/>
      <c r="S46" s="282"/>
      <c r="T46" s="282"/>
      <c r="U46" s="282"/>
      <c r="V46" s="282"/>
      <c r="W46" s="279">
        <f t="shared" si="1"/>
        <v>0</v>
      </c>
    </row>
    <row r="47" spans="1:23" s="2" customFormat="1" ht="20.100000000000001" customHeight="1">
      <c r="A47" s="42">
        <f t="shared" si="2"/>
        <v>40</v>
      </c>
      <c r="B47" s="310"/>
      <c r="C47" s="310"/>
      <c r="D47" s="310"/>
      <c r="E47" s="310"/>
      <c r="F47" s="310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0"/>
        <v>0</v>
      </c>
      <c r="R47" s="280"/>
      <c r="S47" s="282"/>
      <c r="T47" s="282"/>
      <c r="U47" s="282"/>
      <c r="V47" s="282"/>
      <c r="W47" s="279">
        <f t="shared" si="1"/>
        <v>0</v>
      </c>
    </row>
    <row r="48" spans="1:23" s="2" customFormat="1" ht="20.100000000000001" customHeight="1">
      <c r="A48" s="42">
        <f t="shared" si="2"/>
        <v>41</v>
      </c>
      <c r="B48" s="310"/>
      <c r="C48" s="310"/>
      <c r="D48" s="310"/>
      <c r="E48" s="310"/>
      <c r="F48" s="310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0"/>
        <v>0</v>
      </c>
      <c r="R48" s="280"/>
      <c r="S48" s="282"/>
      <c r="T48" s="282"/>
      <c r="U48" s="282"/>
      <c r="V48" s="282"/>
      <c r="W48" s="279">
        <f t="shared" si="1"/>
        <v>0</v>
      </c>
    </row>
    <row r="49" spans="1:23" s="2" customFormat="1" ht="20.100000000000001" customHeight="1">
      <c r="A49" s="42">
        <f t="shared" si="2"/>
        <v>42</v>
      </c>
      <c r="B49" s="310"/>
      <c r="C49" s="310"/>
      <c r="D49" s="310"/>
      <c r="E49" s="310"/>
      <c r="F49" s="310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0"/>
        <v>0</v>
      </c>
      <c r="R49" s="280"/>
      <c r="S49" s="282"/>
      <c r="T49" s="282"/>
      <c r="U49" s="282"/>
      <c r="V49" s="282"/>
      <c r="W49" s="279">
        <f t="shared" si="1"/>
        <v>0</v>
      </c>
    </row>
    <row r="50" spans="1:23" s="2" customFormat="1" ht="20.100000000000001" customHeight="1">
      <c r="A50" s="42">
        <f t="shared" si="2"/>
        <v>43</v>
      </c>
      <c r="B50" s="310"/>
      <c r="C50" s="310"/>
      <c r="D50" s="310"/>
      <c r="E50" s="310"/>
      <c r="F50" s="310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0"/>
        <v>0</v>
      </c>
      <c r="R50" s="280"/>
      <c r="S50" s="282"/>
      <c r="T50" s="282"/>
      <c r="U50" s="282"/>
      <c r="V50" s="282"/>
      <c r="W50" s="279">
        <f t="shared" si="1"/>
        <v>0</v>
      </c>
    </row>
    <row r="51" spans="1:23" s="2" customFormat="1" ht="20.100000000000001" customHeight="1">
      <c r="A51" s="42">
        <f t="shared" si="2"/>
        <v>44</v>
      </c>
      <c r="B51" s="310"/>
      <c r="C51" s="310"/>
      <c r="D51" s="310"/>
      <c r="E51" s="310"/>
      <c r="F51" s="310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0"/>
        <v>0</v>
      </c>
      <c r="R51" s="280"/>
      <c r="S51" s="282"/>
      <c r="T51" s="282"/>
      <c r="U51" s="282"/>
      <c r="V51" s="282"/>
      <c r="W51" s="279">
        <f t="shared" si="1"/>
        <v>0</v>
      </c>
    </row>
    <row r="52" spans="1:23" s="2" customFormat="1" ht="20.100000000000001" customHeight="1">
      <c r="A52" s="42">
        <f t="shared" si="2"/>
        <v>45</v>
      </c>
      <c r="B52" s="310"/>
      <c r="C52" s="310"/>
      <c r="D52" s="310"/>
      <c r="E52" s="310"/>
      <c r="F52" s="310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0"/>
        <v>0</v>
      </c>
      <c r="R52" s="280"/>
      <c r="S52" s="282"/>
      <c r="T52" s="282"/>
      <c r="U52" s="282"/>
      <c r="V52" s="282"/>
      <c r="W52" s="279">
        <f t="shared" ref="W52" si="5">+Q52-R52</f>
        <v>0</v>
      </c>
    </row>
    <row r="53" spans="1:23" s="2" customFormat="1" ht="20.100000000000001" customHeight="1">
      <c r="A53" s="38"/>
      <c r="B53" s="111" t="s">
        <v>76</v>
      </c>
      <c r="C53" s="111"/>
      <c r="D53" s="111"/>
      <c r="E53" s="111"/>
      <c r="F53" s="111"/>
      <c r="G53" s="110">
        <f t="shared" ref="G53:P53" si="6">SUM(G8:G52)</f>
        <v>0</v>
      </c>
      <c r="H53" s="112">
        <f t="shared" si="6"/>
        <v>0</v>
      </c>
      <c r="I53" s="112">
        <f t="shared" si="6"/>
        <v>0</v>
      </c>
      <c r="J53" s="112">
        <f t="shared" si="6"/>
        <v>0</v>
      </c>
      <c r="K53" s="112">
        <f t="shared" si="6"/>
        <v>0</v>
      </c>
      <c r="L53" s="112">
        <f t="shared" si="6"/>
        <v>0</v>
      </c>
      <c r="M53" s="112">
        <f t="shared" si="6"/>
        <v>0</v>
      </c>
      <c r="N53" s="112">
        <f t="shared" si="6"/>
        <v>0</v>
      </c>
      <c r="O53" s="112">
        <f t="shared" si="6"/>
        <v>0</v>
      </c>
      <c r="P53" s="112">
        <f t="shared" si="6"/>
        <v>0</v>
      </c>
      <c r="Q53" s="112">
        <f>SUM(G53:P53)</f>
        <v>0</v>
      </c>
      <c r="R53" s="59">
        <f>SUM(R8:R52)</f>
        <v>0</v>
      </c>
      <c r="S53" s="342"/>
      <c r="T53" s="327"/>
      <c r="U53" s="327"/>
      <c r="V53" s="44"/>
      <c r="W53" s="129">
        <f>SUM(W8:W52)</f>
        <v>0</v>
      </c>
    </row>
    <row r="54" spans="1:23" s="2" customFormat="1" ht="20.100000000000001" customHeight="1" thickBot="1">
      <c r="A54" s="38"/>
      <c r="B54" s="63" t="str">
        <f>+A3</f>
        <v>Category: Targeted Case Managers</v>
      </c>
      <c r="C54" s="63"/>
      <c r="D54" s="63"/>
      <c r="E54" s="63"/>
      <c r="F54" s="63"/>
      <c r="G54" s="57"/>
      <c r="H54" s="58"/>
      <c r="I54" s="58"/>
      <c r="J54" s="58"/>
      <c r="K54" s="58"/>
      <c r="L54" s="58"/>
      <c r="M54" s="58"/>
      <c r="N54" s="58"/>
      <c r="O54" s="58"/>
      <c r="P54" s="58" t="s">
        <v>50</v>
      </c>
      <c r="Q54" s="58">
        <f>SUM(Q8:Q52)</f>
        <v>0</v>
      </c>
      <c r="R54" s="60"/>
      <c r="S54" s="343"/>
      <c r="T54" s="343"/>
      <c r="U54" s="343"/>
      <c r="V54" s="45"/>
      <c r="W54" s="130"/>
    </row>
    <row r="55" spans="1:23" ht="20.100000000000001" customHeight="1">
      <c r="A55" s="15"/>
      <c r="B55" s="12"/>
      <c r="C55" s="12"/>
      <c r="D55" s="12"/>
      <c r="E55" s="12"/>
      <c r="F55" s="12"/>
      <c r="G55" s="349" t="s">
        <v>74</v>
      </c>
      <c r="H55" s="350"/>
      <c r="I55" s="350"/>
      <c r="J55" s="350"/>
      <c r="K55" s="350"/>
      <c r="L55" s="350"/>
      <c r="M55" s="350"/>
      <c r="N55" s="350"/>
      <c r="O55" s="350"/>
      <c r="P55" s="327"/>
      <c r="Q55" s="354">
        <f>+Q54</f>
        <v>0</v>
      </c>
      <c r="R55" s="59"/>
      <c r="S55" s="342"/>
      <c r="T55" s="327"/>
      <c r="U55" s="327"/>
      <c r="V55" s="44"/>
      <c r="W55" s="131"/>
    </row>
    <row r="56" spans="1:23" ht="20.100000000000001" customHeight="1" thickBot="1">
      <c r="A56" s="36"/>
      <c r="B56" s="37"/>
      <c r="C56" s="37"/>
      <c r="D56" s="37"/>
      <c r="E56" s="37"/>
      <c r="F56" s="37"/>
      <c r="G56" s="351"/>
      <c r="H56" s="351"/>
      <c r="I56" s="351"/>
      <c r="J56" s="351"/>
      <c r="K56" s="351"/>
      <c r="L56" s="351"/>
      <c r="M56" s="351"/>
      <c r="N56" s="351"/>
      <c r="O56" s="351"/>
      <c r="P56" s="343"/>
      <c r="Q56" s="355"/>
      <c r="R56" s="60">
        <f>+R53</f>
        <v>0</v>
      </c>
      <c r="S56" s="343"/>
      <c r="T56" s="343"/>
      <c r="U56" s="343"/>
      <c r="V56" s="45"/>
      <c r="W56" s="130"/>
    </row>
    <row r="57" spans="1:23"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S57" s="35"/>
    </row>
    <row r="58" spans="1:23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S58" s="35"/>
    </row>
    <row r="59" spans="1:23"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S59" s="35"/>
    </row>
    <row r="60" spans="1:23"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S60" s="35"/>
    </row>
    <row r="61" spans="1:23"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S61" s="35"/>
    </row>
    <row r="62" spans="1:23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S62" s="35"/>
    </row>
    <row r="63" spans="1:23"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S63" s="35"/>
    </row>
    <row r="64" spans="1:23"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S64" s="35"/>
    </row>
    <row r="65" spans="7:19"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S65" s="35"/>
    </row>
    <row r="66" spans="7:19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S66" s="35"/>
    </row>
    <row r="67" spans="7:19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35"/>
    </row>
    <row r="68" spans="7:19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35"/>
    </row>
    <row r="69" spans="7:19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S69" s="35"/>
    </row>
    <row r="70" spans="7:19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S70" s="35"/>
    </row>
    <row r="71" spans="7:19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35"/>
    </row>
    <row r="72" spans="7:19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S72" s="35"/>
    </row>
    <row r="73" spans="7:19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35"/>
    </row>
    <row r="74" spans="7:19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S74" s="35"/>
    </row>
    <row r="75" spans="7:19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35"/>
    </row>
    <row r="76" spans="7:19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S76" s="35"/>
    </row>
    <row r="77" spans="7:19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35"/>
    </row>
    <row r="78" spans="7:19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35"/>
    </row>
    <row r="79" spans="7:19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S79" s="35"/>
    </row>
    <row r="80" spans="7:19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S80" s="35"/>
    </row>
    <row r="81" spans="2:19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S81" s="35"/>
    </row>
    <row r="82" spans="2:19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35"/>
    </row>
    <row r="83" spans="2:19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35"/>
    </row>
    <row r="84" spans="2:19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35"/>
    </row>
    <row r="85" spans="2:19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35"/>
    </row>
    <row r="86" spans="2:19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S86" s="35"/>
    </row>
    <row r="87" spans="2:19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S87" s="35"/>
    </row>
    <row r="88" spans="2:19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S88" s="35"/>
    </row>
    <row r="89" spans="2:19">
      <c r="B89" s="1" t="s">
        <v>52</v>
      </c>
      <c r="S89" s="35"/>
    </row>
    <row r="90" spans="2:19">
      <c r="S90" s="35"/>
    </row>
    <row r="91" spans="2:19">
      <c r="S91" s="35"/>
    </row>
    <row r="92" spans="2:19">
      <c r="S92" s="35"/>
    </row>
    <row r="93" spans="2:19">
      <c r="S93" s="35"/>
    </row>
    <row r="94" spans="2:19">
      <c r="S94" s="35"/>
    </row>
  </sheetData>
  <mergeCells count="21">
    <mergeCell ref="Q55:Q56"/>
    <mergeCell ref="S55:U56"/>
    <mergeCell ref="S6:V7"/>
    <mergeCell ref="D6:D7"/>
    <mergeCell ref="G55:P56"/>
    <mergeCell ref="S53:U54"/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W94"/>
  <sheetViews>
    <sheetView zoomScale="75" zoomScaleNormal="75" workbookViewId="0">
      <selection activeCell="B8" sqref="B8"/>
    </sheetView>
  </sheetViews>
  <sheetFormatPr defaultRowHeight="12.75"/>
  <cols>
    <col min="1" max="1" width="3.7109375" style="1" customWidth="1"/>
    <col min="2" max="2" width="25.7109375" style="1" customWidth="1"/>
    <col min="3" max="3" width="16.5703125" style="1" customWidth="1"/>
    <col min="4" max="4" width="16.42578125" style="1" customWidth="1"/>
    <col min="5" max="6" width="13.42578125" style="1" customWidth="1"/>
    <col min="7" max="14" width="17.7109375" style="1" customWidth="1"/>
    <col min="15" max="15" width="19.42578125" style="1" customWidth="1"/>
    <col min="16" max="17" width="19.140625" style="1" customWidth="1"/>
    <col min="18" max="18" width="16.7109375" style="1" customWidth="1"/>
    <col min="19" max="19" width="11.85546875" style="1" bestFit="1" customWidth="1"/>
    <col min="20" max="21" width="9.140625" style="1"/>
    <col min="22" max="22" width="7.7109375" style="1" customWidth="1"/>
    <col min="23" max="23" width="14.85546875" style="1" customWidth="1"/>
    <col min="24" max="16384" width="9.140625" style="1"/>
  </cols>
  <sheetData>
    <row r="1" spans="1:23" ht="20.25">
      <c r="A1" s="356" t="s">
        <v>88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8"/>
      <c r="S1" s="358"/>
      <c r="T1" s="358"/>
      <c r="U1" s="358"/>
      <c r="V1" s="358"/>
      <c r="W1" s="359"/>
    </row>
    <row r="2" spans="1:23" ht="20.25">
      <c r="A2" s="326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28"/>
    </row>
    <row r="3" spans="1:23" ht="20.25">
      <c r="A3" s="326" t="s">
        <v>57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28"/>
    </row>
    <row r="4" spans="1:23" ht="21" thickBot="1">
      <c r="A4" s="329" t="str">
        <f>"For the Quarter Ending "&amp;TEXT('COVER &amp; CERTIFICATION'!E10,"MMMM DD, YYYY")</f>
        <v>For the Quarter Ending June 30, 2017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28"/>
    </row>
    <row r="5" spans="1:23" ht="18" customHeight="1">
      <c r="A5" s="11"/>
      <c r="B5" s="344" t="s">
        <v>97</v>
      </c>
      <c r="C5" s="345"/>
      <c r="D5" s="345"/>
      <c r="E5" s="345"/>
      <c r="F5" s="345"/>
      <c r="G5" s="346"/>
      <c r="H5" s="347" t="s">
        <v>71</v>
      </c>
      <c r="I5" s="348"/>
      <c r="J5" s="348"/>
      <c r="K5" s="348"/>
      <c r="L5" s="348"/>
      <c r="M5" s="348"/>
      <c r="N5" s="348"/>
      <c r="O5" s="117" t="s">
        <v>72</v>
      </c>
      <c r="P5" s="115"/>
      <c r="Q5" s="47"/>
      <c r="R5" s="352" t="s">
        <v>75</v>
      </c>
      <c r="S5" s="353"/>
      <c r="T5" s="353"/>
      <c r="U5" s="353"/>
      <c r="V5" s="353"/>
      <c r="W5" s="132"/>
    </row>
    <row r="6" spans="1:23" ht="18" customHeight="1">
      <c r="A6" s="13"/>
      <c r="B6" s="332" t="s">
        <v>116</v>
      </c>
      <c r="C6" s="332" t="s">
        <v>117</v>
      </c>
      <c r="D6" s="332" t="s">
        <v>93</v>
      </c>
      <c r="E6" s="332" t="s">
        <v>96</v>
      </c>
      <c r="F6" s="332" t="s">
        <v>98</v>
      </c>
      <c r="G6" s="334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32" t="s">
        <v>73</v>
      </c>
      <c r="R6" s="339" t="s">
        <v>113</v>
      </c>
      <c r="S6" s="336" t="s">
        <v>120</v>
      </c>
      <c r="T6" s="337"/>
      <c r="U6" s="337"/>
      <c r="V6" s="337"/>
      <c r="W6" s="330" t="s">
        <v>119</v>
      </c>
    </row>
    <row r="7" spans="1:23" s="2" customFormat="1" ht="17.25" thickBot="1">
      <c r="A7" s="40"/>
      <c r="B7" s="333"/>
      <c r="C7" s="333"/>
      <c r="D7" s="333"/>
      <c r="E7" s="333"/>
      <c r="F7" s="333"/>
      <c r="G7" s="335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41"/>
      <c r="R7" s="340"/>
      <c r="S7" s="338"/>
      <c r="T7" s="337"/>
      <c r="U7" s="337"/>
      <c r="V7" s="337"/>
      <c r="W7" s="331"/>
    </row>
    <row r="8" spans="1:23" ht="20.100000000000001" customHeight="1">
      <c r="A8" s="39">
        <v>1</v>
      </c>
      <c r="B8" s="308"/>
      <c r="C8" s="308"/>
      <c r="D8" s="308"/>
      <c r="E8" s="308"/>
      <c r="F8" s="308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.100000000000001" customHeight="1">
      <c r="A9" s="42">
        <f t="shared" ref="A9:A52" si="0">1+A8</f>
        <v>2</v>
      </c>
      <c r="B9" s="308"/>
      <c r="C9" s="308"/>
      <c r="D9" s="308"/>
      <c r="E9" s="308"/>
      <c r="F9" s="308"/>
      <c r="G9" s="275"/>
      <c r="H9" s="275"/>
      <c r="I9" s="275" t="s">
        <v>15</v>
      </c>
      <c r="J9" s="275"/>
      <c r="K9" s="275"/>
      <c r="L9" s="275"/>
      <c r="M9" s="275"/>
      <c r="N9" s="275"/>
      <c r="O9" s="275"/>
      <c r="P9" s="275"/>
      <c r="Q9" s="276">
        <f>SUM(G9:P9)</f>
        <v>0</v>
      </c>
      <c r="R9" s="280"/>
      <c r="S9" s="278"/>
      <c r="T9" s="278"/>
      <c r="U9" s="278"/>
      <c r="V9" s="278"/>
      <c r="W9" s="279">
        <f>+Q9-R9</f>
        <v>0</v>
      </c>
    </row>
    <row r="10" spans="1:23" ht="20.100000000000001" customHeight="1">
      <c r="A10" s="42">
        <f t="shared" si="0"/>
        <v>3</v>
      </c>
      <c r="B10" s="308"/>
      <c r="C10" s="308"/>
      <c r="D10" s="308"/>
      <c r="E10" s="308"/>
      <c r="F10" s="308"/>
      <c r="G10" s="275"/>
      <c r="H10" s="275"/>
      <c r="I10" s="275" t="s">
        <v>15</v>
      </c>
      <c r="J10" s="275"/>
      <c r="K10" s="275"/>
      <c r="L10" s="275"/>
      <c r="M10" s="275"/>
      <c r="N10" s="275"/>
      <c r="O10" s="275"/>
      <c r="P10" s="275"/>
      <c r="Q10" s="276">
        <f>SUM(G10:P10)</f>
        <v>0</v>
      </c>
      <c r="R10" s="280"/>
      <c r="S10" s="278"/>
      <c r="T10" s="278"/>
      <c r="U10" s="278"/>
      <c r="V10" s="278"/>
      <c r="W10" s="279">
        <f>+Q10-R10</f>
        <v>0</v>
      </c>
    </row>
    <row r="11" spans="1:23" ht="20.100000000000001" customHeight="1">
      <c r="A11" s="42">
        <f t="shared" si="0"/>
        <v>4</v>
      </c>
      <c r="B11" s="308"/>
      <c r="C11" s="308"/>
      <c r="D11" s="308"/>
      <c r="E11" s="308"/>
      <c r="F11" s="308"/>
      <c r="G11" s="275"/>
      <c r="H11" s="275"/>
      <c r="I11" s="275"/>
      <c r="J11" s="275"/>
      <c r="K11" s="275"/>
      <c r="L11" s="275"/>
      <c r="M11" s="275"/>
      <c r="N11" s="275"/>
      <c r="O11" s="275"/>
      <c r="P11" s="275"/>
      <c r="Q11" s="276">
        <f t="shared" ref="Q11:Q45" si="1">SUM(G11:P11)</f>
        <v>0</v>
      </c>
      <c r="R11" s="280"/>
      <c r="S11" s="278"/>
      <c r="T11" s="278"/>
      <c r="U11" s="278"/>
      <c r="V11" s="278"/>
      <c r="W11" s="279">
        <f t="shared" ref="W11:W48" si="2">+Q11-R11</f>
        <v>0</v>
      </c>
    </row>
    <row r="12" spans="1:23" ht="20.100000000000001" customHeight="1">
      <c r="A12" s="42">
        <f t="shared" si="0"/>
        <v>5</v>
      </c>
      <c r="B12" s="308"/>
      <c r="C12" s="308"/>
      <c r="D12" s="308"/>
      <c r="E12" s="308"/>
      <c r="F12" s="308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>
        <f t="shared" si="1"/>
        <v>0</v>
      </c>
      <c r="R12" s="280"/>
      <c r="S12" s="278"/>
      <c r="T12" s="278"/>
      <c r="U12" s="278"/>
      <c r="V12" s="278"/>
      <c r="W12" s="279">
        <f t="shared" si="2"/>
        <v>0</v>
      </c>
    </row>
    <row r="13" spans="1:23" ht="20.100000000000001" customHeight="1">
      <c r="A13" s="42">
        <f t="shared" si="0"/>
        <v>6</v>
      </c>
      <c r="B13" s="308"/>
      <c r="C13" s="308"/>
      <c r="D13" s="308"/>
      <c r="E13" s="308"/>
      <c r="F13" s="308"/>
      <c r="G13" s="275"/>
      <c r="H13" s="275"/>
      <c r="I13" s="275"/>
      <c r="J13" s="275"/>
      <c r="K13" s="275"/>
      <c r="L13" s="275"/>
      <c r="M13" s="275"/>
      <c r="N13" s="275"/>
      <c r="O13" s="275"/>
      <c r="P13" s="275"/>
      <c r="Q13" s="276">
        <f t="shared" si="1"/>
        <v>0</v>
      </c>
      <c r="R13" s="280"/>
      <c r="S13" s="278"/>
      <c r="T13" s="278"/>
      <c r="U13" s="278"/>
      <c r="V13" s="278"/>
      <c r="W13" s="279">
        <f t="shared" si="2"/>
        <v>0</v>
      </c>
    </row>
    <row r="14" spans="1:23" ht="20.100000000000001" customHeight="1">
      <c r="A14" s="42">
        <f t="shared" si="0"/>
        <v>7</v>
      </c>
      <c r="B14" s="308"/>
      <c r="C14" s="308"/>
      <c r="D14" s="308"/>
      <c r="E14" s="308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1"/>
        <v>0</v>
      </c>
      <c r="R14" s="280"/>
      <c r="S14" s="278"/>
      <c r="T14" s="278"/>
      <c r="U14" s="278"/>
      <c r="V14" s="278"/>
      <c r="W14" s="279">
        <f t="shared" si="2"/>
        <v>0</v>
      </c>
    </row>
    <row r="15" spans="1:23" ht="20.100000000000001" customHeight="1">
      <c r="A15" s="42">
        <f t="shared" si="0"/>
        <v>8</v>
      </c>
      <c r="B15" s="308"/>
      <c r="C15" s="308"/>
      <c r="D15" s="308"/>
      <c r="E15" s="308"/>
      <c r="F15" s="308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6">
        <f t="shared" si="1"/>
        <v>0</v>
      </c>
      <c r="R15" s="280"/>
      <c r="S15" s="278"/>
      <c r="T15" s="278"/>
      <c r="U15" s="278"/>
      <c r="V15" s="278"/>
      <c r="W15" s="279">
        <f t="shared" si="2"/>
        <v>0</v>
      </c>
    </row>
    <row r="16" spans="1:23" ht="20.100000000000001" customHeight="1">
      <c r="A16" s="42">
        <f t="shared" si="0"/>
        <v>9</v>
      </c>
      <c r="B16" s="308"/>
      <c r="C16" s="308"/>
      <c r="D16" s="308"/>
      <c r="E16" s="308"/>
      <c r="F16" s="308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>
        <f t="shared" si="1"/>
        <v>0</v>
      </c>
      <c r="R16" s="280"/>
      <c r="S16" s="278"/>
      <c r="T16" s="278"/>
      <c r="U16" s="278"/>
      <c r="V16" s="278"/>
      <c r="W16" s="279">
        <f t="shared" si="2"/>
        <v>0</v>
      </c>
    </row>
    <row r="17" spans="1:23" ht="20.100000000000001" customHeight="1">
      <c r="A17" s="42">
        <f t="shared" si="0"/>
        <v>10</v>
      </c>
      <c r="B17" s="308"/>
      <c r="C17" s="308"/>
      <c r="D17" s="308"/>
      <c r="E17" s="308"/>
      <c r="F17" s="308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6">
        <f t="shared" si="1"/>
        <v>0</v>
      </c>
      <c r="R17" s="280"/>
      <c r="S17" s="278"/>
      <c r="T17" s="278"/>
      <c r="U17" s="278"/>
      <c r="V17" s="278"/>
      <c r="W17" s="279">
        <f t="shared" si="2"/>
        <v>0</v>
      </c>
    </row>
    <row r="18" spans="1:23" ht="20.100000000000001" customHeight="1">
      <c r="A18" s="42">
        <f t="shared" si="0"/>
        <v>11</v>
      </c>
      <c r="B18" s="308"/>
      <c r="C18" s="308"/>
      <c r="D18" s="308"/>
      <c r="E18" s="308"/>
      <c r="F18" s="308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>
        <f t="shared" si="1"/>
        <v>0</v>
      </c>
      <c r="R18" s="280"/>
      <c r="S18" s="278"/>
      <c r="T18" s="278"/>
      <c r="U18" s="278"/>
      <c r="V18" s="278"/>
      <c r="W18" s="279">
        <f t="shared" si="2"/>
        <v>0</v>
      </c>
    </row>
    <row r="19" spans="1:23" ht="20.100000000000001" customHeight="1">
      <c r="A19" s="42">
        <f t="shared" si="0"/>
        <v>12</v>
      </c>
      <c r="B19" s="308"/>
      <c r="C19" s="308"/>
      <c r="D19" s="308"/>
      <c r="E19" s="308"/>
      <c r="F19" s="308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>
        <f t="shared" si="1"/>
        <v>0</v>
      </c>
      <c r="R19" s="280"/>
      <c r="S19" s="278"/>
      <c r="T19" s="278"/>
      <c r="U19" s="278"/>
      <c r="V19" s="278"/>
      <c r="W19" s="279">
        <f t="shared" si="2"/>
        <v>0</v>
      </c>
    </row>
    <row r="20" spans="1:23" ht="20.100000000000001" customHeight="1">
      <c r="A20" s="42">
        <f t="shared" si="0"/>
        <v>13</v>
      </c>
      <c r="B20" s="308"/>
      <c r="C20" s="308"/>
      <c r="D20" s="308"/>
      <c r="E20" s="308"/>
      <c r="F20" s="30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>
        <f t="shared" si="1"/>
        <v>0</v>
      </c>
      <c r="R20" s="280"/>
      <c r="S20" s="278"/>
      <c r="T20" s="278"/>
      <c r="U20" s="278"/>
      <c r="V20" s="278"/>
      <c r="W20" s="279">
        <f t="shared" si="2"/>
        <v>0</v>
      </c>
    </row>
    <row r="21" spans="1:23" ht="20.100000000000001" customHeight="1">
      <c r="A21" s="42">
        <f t="shared" si="0"/>
        <v>14</v>
      </c>
      <c r="B21" s="308"/>
      <c r="C21" s="308"/>
      <c r="D21" s="308"/>
      <c r="E21" s="308"/>
      <c r="F21" s="308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6">
        <f t="shared" si="1"/>
        <v>0</v>
      </c>
      <c r="R21" s="280"/>
      <c r="S21" s="278"/>
      <c r="T21" s="278"/>
      <c r="U21" s="278"/>
      <c r="V21" s="278"/>
      <c r="W21" s="279">
        <f t="shared" si="2"/>
        <v>0</v>
      </c>
    </row>
    <row r="22" spans="1:23" ht="20.100000000000001" customHeight="1">
      <c r="A22" s="42">
        <f t="shared" si="0"/>
        <v>15</v>
      </c>
      <c r="B22" s="308"/>
      <c r="C22" s="308"/>
      <c r="D22" s="308"/>
      <c r="E22" s="308"/>
      <c r="F22" s="30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>
        <f t="shared" si="1"/>
        <v>0</v>
      </c>
      <c r="R22" s="280"/>
      <c r="S22" s="278"/>
      <c r="T22" s="278"/>
      <c r="U22" s="278"/>
      <c r="V22" s="278"/>
      <c r="W22" s="279">
        <f t="shared" si="2"/>
        <v>0</v>
      </c>
    </row>
    <row r="23" spans="1:23" ht="20.100000000000001" customHeight="1">
      <c r="A23" s="42">
        <f t="shared" si="0"/>
        <v>16</v>
      </c>
      <c r="B23" s="308"/>
      <c r="C23" s="308"/>
      <c r="D23" s="308"/>
      <c r="E23" s="308"/>
      <c r="F23" s="308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6">
        <f t="shared" si="1"/>
        <v>0</v>
      </c>
      <c r="R23" s="280"/>
      <c r="S23" s="278"/>
      <c r="T23" s="278"/>
      <c r="U23" s="278"/>
      <c r="V23" s="278"/>
      <c r="W23" s="279">
        <f t="shared" si="2"/>
        <v>0</v>
      </c>
    </row>
    <row r="24" spans="1:23" ht="20.100000000000001" customHeight="1">
      <c r="A24" s="42">
        <f t="shared" si="0"/>
        <v>17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1"/>
        <v>0</v>
      </c>
      <c r="R24" s="280"/>
      <c r="S24" s="278"/>
      <c r="T24" s="278"/>
      <c r="U24" s="278"/>
      <c r="V24" s="278"/>
      <c r="W24" s="279">
        <f t="shared" si="2"/>
        <v>0</v>
      </c>
    </row>
    <row r="25" spans="1:23" ht="20.100000000000001" customHeight="1">
      <c r="A25" s="42">
        <f t="shared" si="0"/>
        <v>18</v>
      </c>
      <c r="B25" s="308"/>
      <c r="C25" s="308"/>
      <c r="D25" s="308"/>
      <c r="E25" s="308"/>
      <c r="F25" s="308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6">
        <f t="shared" si="1"/>
        <v>0</v>
      </c>
      <c r="R25" s="280"/>
      <c r="S25" s="278"/>
      <c r="T25" s="278"/>
      <c r="U25" s="278"/>
      <c r="V25" s="278"/>
      <c r="W25" s="279">
        <f t="shared" si="2"/>
        <v>0</v>
      </c>
    </row>
    <row r="26" spans="1:23" ht="20.100000000000001" customHeight="1">
      <c r="A26" s="42">
        <f t="shared" si="0"/>
        <v>19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1"/>
        <v>0</v>
      </c>
      <c r="R26" s="280"/>
      <c r="S26" s="278"/>
      <c r="T26" s="278"/>
      <c r="U26" s="278"/>
      <c r="V26" s="278"/>
      <c r="W26" s="279">
        <f t="shared" si="2"/>
        <v>0</v>
      </c>
    </row>
    <row r="27" spans="1:23" ht="20.100000000000001" customHeight="1">
      <c r="A27" s="42">
        <f t="shared" si="0"/>
        <v>20</v>
      </c>
      <c r="B27" s="308"/>
      <c r="C27" s="308"/>
      <c r="D27" s="308"/>
      <c r="E27" s="308"/>
      <c r="F27" s="308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6">
        <f t="shared" si="1"/>
        <v>0</v>
      </c>
      <c r="R27" s="280"/>
      <c r="S27" s="278"/>
      <c r="T27" s="278"/>
      <c r="U27" s="278"/>
      <c r="V27" s="278"/>
      <c r="W27" s="279">
        <f t="shared" si="2"/>
        <v>0</v>
      </c>
    </row>
    <row r="28" spans="1:23" ht="20.100000000000001" customHeight="1">
      <c r="A28" s="42">
        <f t="shared" si="0"/>
        <v>21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1"/>
        <v>0</v>
      </c>
      <c r="R28" s="280"/>
      <c r="S28" s="278"/>
      <c r="T28" s="278"/>
      <c r="U28" s="278"/>
      <c r="V28" s="278"/>
      <c r="W28" s="279">
        <f t="shared" si="2"/>
        <v>0</v>
      </c>
    </row>
    <row r="29" spans="1:23" ht="20.100000000000001" customHeight="1">
      <c r="A29" s="42">
        <f t="shared" si="0"/>
        <v>22</v>
      </c>
      <c r="B29" s="308"/>
      <c r="C29" s="308"/>
      <c r="D29" s="308"/>
      <c r="E29" s="308"/>
      <c r="F29" s="308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6">
        <f t="shared" si="1"/>
        <v>0</v>
      </c>
      <c r="R29" s="280"/>
      <c r="S29" s="278"/>
      <c r="T29" s="278"/>
      <c r="U29" s="278"/>
      <c r="V29" s="278"/>
      <c r="W29" s="279">
        <f t="shared" si="2"/>
        <v>0</v>
      </c>
    </row>
    <row r="30" spans="1:23" ht="20.100000000000001" customHeight="1">
      <c r="A30" s="42">
        <f t="shared" si="0"/>
        <v>23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1"/>
        <v>0</v>
      </c>
      <c r="R30" s="280"/>
      <c r="S30" s="278"/>
      <c r="T30" s="278"/>
      <c r="U30" s="278"/>
      <c r="V30" s="278"/>
      <c r="W30" s="279">
        <f t="shared" si="2"/>
        <v>0</v>
      </c>
    </row>
    <row r="31" spans="1:23" ht="20.100000000000001" customHeight="1">
      <c r="A31" s="42">
        <f t="shared" si="0"/>
        <v>24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1"/>
        <v>0</v>
      </c>
      <c r="R31" s="280"/>
      <c r="S31" s="278"/>
      <c r="T31" s="278"/>
      <c r="U31" s="278"/>
      <c r="V31" s="278"/>
      <c r="W31" s="279">
        <f t="shared" si="2"/>
        <v>0</v>
      </c>
    </row>
    <row r="32" spans="1:23" ht="20.100000000000001" customHeight="1">
      <c r="A32" s="42">
        <f t="shared" si="0"/>
        <v>25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1"/>
        <v>0</v>
      </c>
      <c r="R32" s="280"/>
      <c r="S32" s="278"/>
      <c r="T32" s="278"/>
      <c r="U32" s="278"/>
      <c r="V32" s="278"/>
      <c r="W32" s="279">
        <f t="shared" si="2"/>
        <v>0</v>
      </c>
    </row>
    <row r="33" spans="1:23" ht="20.100000000000001" customHeight="1">
      <c r="A33" s="42">
        <f t="shared" si="0"/>
        <v>26</v>
      </c>
      <c r="B33" s="308"/>
      <c r="C33" s="308"/>
      <c r="D33" s="308"/>
      <c r="E33" s="308"/>
      <c r="F33" s="308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6">
        <f t="shared" si="1"/>
        <v>0</v>
      </c>
      <c r="R33" s="280"/>
      <c r="S33" s="278"/>
      <c r="T33" s="278"/>
      <c r="U33" s="278"/>
      <c r="V33" s="278"/>
      <c r="W33" s="279">
        <f t="shared" si="2"/>
        <v>0</v>
      </c>
    </row>
    <row r="34" spans="1:23" ht="20.100000000000001" customHeight="1">
      <c r="A34" s="42">
        <f t="shared" si="0"/>
        <v>27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1"/>
        <v>0</v>
      </c>
      <c r="R34" s="280"/>
      <c r="S34" s="278"/>
      <c r="T34" s="278"/>
      <c r="U34" s="278"/>
      <c r="V34" s="278"/>
      <c r="W34" s="279">
        <f t="shared" si="2"/>
        <v>0</v>
      </c>
    </row>
    <row r="35" spans="1:23" ht="20.100000000000001" customHeight="1">
      <c r="A35" s="42">
        <f t="shared" si="0"/>
        <v>28</v>
      </c>
      <c r="B35" s="308"/>
      <c r="C35" s="308"/>
      <c r="D35" s="308"/>
      <c r="E35" s="308"/>
      <c r="F35" s="308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6">
        <f t="shared" si="1"/>
        <v>0</v>
      </c>
      <c r="R35" s="280"/>
      <c r="S35" s="278"/>
      <c r="T35" s="278"/>
      <c r="U35" s="278"/>
      <c r="V35" s="278"/>
      <c r="W35" s="279">
        <f t="shared" si="2"/>
        <v>0</v>
      </c>
    </row>
    <row r="36" spans="1:23" ht="20.100000000000001" customHeight="1">
      <c r="A36" s="42">
        <f t="shared" si="0"/>
        <v>29</v>
      </c>
      <c r="B36" s="308"/>
      <c r="C36" s="308"/>
      <c r="D36" s="308"/>
      <c r="E36" s="308"/>
      <c r="F36" s="30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1"/>
        <v>0</v>
      </c>
      <c r="R36" s="280"/>
      <c r="S36" s="278"/>
      <c r="T36" s="278"/>
      <c r="U36" s="278"/>
      <c r="V36" s="278"/>
      <c r="W36" s="279">
        <f t="shared" si="2"/>
        <v>0</v>
      </c>
    </row>
    <row r="37" spans="1:23" ht="20.100000000000001" customHeight="1">
      <c r="A37" s="42">
        <f t="shared" si="0"/>
        <v>30</v>
      </c>
      <c r="B37" s="308"/>
      <c r="C37" s="308"/>
      <c r="D37" s="308"/>
      <c r="E37" s="308"/>
      <c r="F37" s="308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6">
        <f t="shared" si="1"/>
        <v>0</v>
      </c>
      <c r="R37" s="280"/>
      <c r="S37" s="278"/>
      <c r="T37" s="278"/>
      <c r="U37" s="278"/>
      <c r="V37" s="278"/>
      <c r="W37" s="279">
        <f t="shared" si="2"/>
        <v>0</v>
      </c>
    </row>
    <row r="38" spans="1:23" ht="20.100000000000001" customHeight="1">
      <c r="A38" s="42">
        <f t="shared" si="0"/>
        <v>31</v>
      </c>
      <c r="B38" s="308"/>
      <c r="C38" s="308"/>
      <c r="D38" s="308"/>
      <c r="E38" s="308"/>
      <c r="F38" s="30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1"/>
        <v>0</v>
      </c>
      <c r="R38" s="280"/>
      <c r="S38" s="278"/>
      <c r="T38" s="278"/>
      <c r="U38" s="278"/>
      <c r="V38" s="278"/>
      <c r="W38" s="279">
        <f t="shared" si="2"/>
        <v>0</v>
      </c>
    </row>
    <row r="39" spans="1:23" ht="20.100000000000001" customHeight="1">
      <c r="A39" s="42">
        <f t="shared" si="0"/>
        <v>32</v>
      </c>
      <c r="B39" s="308"/>
      <c r="C39" s="308"/>
      <c r="D39" s="308"/>
      <c r="E39" s="308"/>
      <c r="F39" s="308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6">
        <f t="shared" si="1"/>
        <v>0</v>
      </c>
      <c r="R39" s="280"/>
      <c r="S39" s="278"/>
      <c r="T39" s="278"/>
      <c r="U39" s="278"/>
      <c r="V39" s="278"/>
      <c r="W39" s="279">
        <f t="shared" si="2"/>
        <v>0</v>
      </c>
    </row>
    <row r="40" spans="1:23" ht="20.100000000000001" customHeight="1">
      <c r="A40" s="42">
        <f t="shared" si="0"/>
        <v>33</v>
      </c>
      <c r="B40" s="308"/>
      <c r="C40" s="308"/>
      <c r="D40" s="308"/>
      <c r="E40" s="308"/>
      <c r="F40" s="30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1"/>
        <v>0</v>
      </c>
      <c r="R40" s="280"/>
      <c r="S40" s="278"/>
      <c r="T40" s="278"/>
      <c r="U40" s="278"/>
      <c r="V40" s="278"/>
      <c r="W40" s="279">
        <f t="shared" si="2"/>
        <v>0</v>
      </c>
    </row>
    <row r="41" spans="1:23" s="2" customFormat="1" ht="20.100000000000001" customHeight="1">
      <c r="A41" s="42">
        <f t="shared" si="0"/>
        <v>34</v>
      </c>
      <c r="B41" s="308"/>
      <c r="C41" s="308"/>
      <c r="D41" s="308"/>
      <c r="E41" s="308"/>
      <c r="F41" s="308"/>
      <c r="G41" s="227"/>
      <c r="H41" s="227"/>
      <c r="I41" s="227" t="s">
        <v>15</v>
      </c>
      <c r="J41" s="281"/>
      <c r="K41" s="227"/>
      <c r="L41" s="227"/>
      <c r="M41" s="227"/>
      <c r="N41" s="227"/>
      <c r="O41" s="227"/>
      <c r="P41" s="227"/>
      <c r="Q41" s="276">
        <f t="shared" si="1"/>
        <v>0</v>
      </c>
      <c r="R41" s="280"/>
      <c r="S41" s="282"/>
      <c r="T41" s="282"/>
      <c r="U41" s="282"/>
      <c r="V41" s="282"/>
      <c r="W41" s="279">
        <f t="shared" si="2"/>
        <v>0</v>
      </c>
    </row>
    <row r="42" spans="1:23" s="2" customFormat="1" ht="20.100000000000001" customHeight="1">
      <c r="A42" s="42">
        <f t="shared" si="0"/>
        <v>35</v>
      </c>
      <c r="B42" s="308"/>
      <c r="C42" s="308"/>
      <c r="D42" s="308"/>
      <c r="E42" s="308"/>
      <c r="F42" s="308"/>
      <c r="G42" s="275"/>
      <c r="H42" s="275"/>
      <c r="I42" s="275" t="s">
        <v>15</v>
      </c>
      <c r="J42" s="275"/>
      <c r="K42" s="275"/>
      <c r="L42" s="275"/>
      <c r="M42" s="275"/>
      <c r="N42" s="275"/>
      <c r="O42" s="275"/>
      <c r="P42" s="275"/>
      <c r="Q42" s="276">
        <f t="shared" si="1"/>
        <v>0</v>
      </c>
      <c r="R42" s="280"/>
      <c r="S42" s="282"/>
      <c r="T42" s="282"/>
      <c r="U42" s="282"/>
      <c r="V42" s="282"/>
      <c r="W42" s="279">
        <f t="shared" si="2"/>
        <v>0</v>
      </c>
    </row>
    <row r="43" spans="1:23" s="2" customFormat="1" ht="20.100000000000001" customHeight="1">
      <c r="A43" s="42">
        <f t="shared" si="0"/>
        <v>36</v>
      </c>
      <c r="B43" s="308"/>
      <c r="C43" s="308"/>
      <c r="D43" s="308"/>
      <c r="E43" s="308"/>
      <c r="F43" s="308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76">
        <f t="shared" si="1"/>
        <v>0</v>
      </c>
      <c r="R43" s="280"/>
      <c r="S43" s="282"/>
      <c r="T43" s="282"/>
      <c r="U43" s="282"/>
      <c r="V43" s="282"/>
      <c r="W43" s="279">
        <f t="shared" si="2"/>
        <v>0</v>
      </c>
    </row>
    <row r="44" spans="1:23" s="2" customFormat="1" ht="20.100000000000001" customHeight="1">
      <c r="A44" s="42">
        <f t="shared" si="0"/>
        <v>37</v>
      </c>
      <c r="B44" s="308"/>
      <c r="C44" s="308"/>
      <c r="D44" s="308"/>
      <c r="E44" s="308"/>
      <c r="F44" s="30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1"/>
        <v>0</v>
      </c>
      <c r="R44" s="280"/>
      <c r="S44" s="282"/>
      <c r="T44" s="282"/>
      <c r="U44" s="282"/>
      <c r="V44" s="282"/>
      <c r="W44" s="279">
        <f t="shared" si="2"/>
        <v>0</v>
      </c>
    </row>
    <row r="45" spans="1:23" s="2" customFormat="1" ht="20.100000000000001" customHeight="1">
      <c r="A45" s="42">
        <f t="shared" si="0"/>
        <v>38</v>
      </c>
      <c r="B45" s="291"/>
      <c r="C45" s="291"/>
      <c r="D45" s="291"/>
      <c r="E45" s="291"/>
      <c r="F45" s="291"/>
      <c r="G45" s="227"/>
      <c r="H45" s="227"/>
      <c r="I45" s="227" t="s">
        <v>15</v>
      </c>
      <c r="J45" s="227"/>
      <c r="K45" s="227"/>
      <c r="L45" s="227"/>
      <c r="M45" s="227"/>
      <c r="N45" s="227"/>
      <c r="O45" s="227"/>
      <c r="P45" s="227"/>
      <c r="Q45" s="276">
        <f t="shared" si="1"/>
        <v>0</v>
      </c>
      <c r="R45" s="280"/>
      <c r="S45" s="282"/>
      <c r="T45" s="282"/>
      <c r="U45" s="282"/>
      <c r="V45" s="282"/>
      <c r="W45" s="279">
        <f t="shared" si="2"/>
        <v>0</v>
      </c>
    </row>
    <row r="46" spans="1:23" s="2" customFormat="1" ht="20.100000000000001" customHeight="1">
      <c r="A46" s="42">
        <f t="shared" si="0"/>
        <v>39</v>
      </c>
      <c r="B46" s="292"/>
      <c r="C46" s="292"/>
      <c r="D46" s="292"/>
      <c r="E46" s="292"/>
      <c r="F46" s="292"/>
      <c r="G46" s="275"/>
      <c r="H46" s="275"/>
      <c r="I46" s="275" t="s">
        <v>15</v>
      </c>
      <c r="J46" s="275"/>
      <c r="K46" s="275"/>
      <c r="L46" s="275"/>
      <c r="M46" s="275"/>
      <c r="N46" s="275"/>
      <c r="O46" s="275"/>
      <c r="P46" s="275"/>
      <c r="Q46" s="276">
        <f t="shared" ref="Q46:Q53" si="3">SUM(G46:P46)</f>
        <v>0</v>
      </c>
      <c r="R46" s="280"/>
      <c r="S46" s="282"/>
      <c r="T46" s="282"/>
      <c r="U46" s="282"/>
      <c r="V46" s="282"/>
      <c r="W46" s="279">
        <f t="shared" si="2"/>
        <v>0</v>
      </c>
    </row>
    <row r="47" spans="1:23" s="2" customFormat="1" ht="20.100000000000001" customHeight="1">
      <c r="A47" s="42">
        <f t="shared" si="0"/>
        <v>40</v>
      </c>
      <c r="B47" s="291"/>
      <c r="C47" s="291"/>
      <c r="D47" s="291"/>
      <c r="E47" s="291"/>
      <c r="F47" s="291"/>
      <c r="G47" s="227"/>
      <c r="H47" s="227"/>
      <c r="I47" s="227" t="s">
        <v>48</v>
      </c>
      <c r="J47" s="227"/>
      <c r="K47" s="227"/>
      <c r="L47" s="227"/>
      <c r="M47" s="227"/>
      <c r="N47" s="227"/>
      <c r="O47" s="227"/>
      <c r="P47" s="227"/>
      <c r="Q47" s="276">
        <f t="shared" si="3"/>
        <v>0</v>
      </c>
      <c r="R47" s="280"/>
      <c r="S47" s="282"/>
      <c r="T47" s="282"/>
      <c r="U47" s="282"/>
      <c r="V47" s="282"/>
      <c r="W47" s="279">
        <f t="shared" si="2"/>
        <v>0</v>
      </c>
    </row>
    <row r="48" spans="1:23" s="2" customFormat="1" ht="20.100000000000001" customHeight="1">
      <c r="A48" s="42">
        <f t="shared" si="0"/>
        <v>41</v>
      </c>
      <c r="B48" s="292"/>
      <c r="C48" s="292"/>
      <c r="D48" s="292"/>
      <c r="E48" s="292"/>
      <c r="F48" s="292"/>
      <c r="G48" s="275"/>
      <c r="H48" s="275"/>
      <c r="I48" s="275" t="s">
        <v>15</v>
      </c>
      <c r="J48" s="275"/>
      <c r="K48" s="275"/>
      <c r="L48" s="275"/>
      <c r="M48" s="275"/>
      <c r="N48" s="275"/>
      <c r="O48" s="275"/>
      <c r="P48" s="275"/>
      <c r="Q48" s="276">
        <f t="shared" si="3"/>
        <v>0</v>
      </c>
      <c r="R48" s="280"/>
      <c r="S48" s="282"/>
      <c r="T48" s="282"/>
      <c r="U48" s="282"/>
      <c r="V48" s="282"/>
      <c r="W48" s="279">
        <f t="shared" si="2"/>
        <v>0</v>
      </c>
    </row>
    <row r="49" spans="1:23" s="2" customFormat="1" ht="20.100000000000001" customHeight="1">
      <c r="A49" s="42">
        <f t="shared" si="0"/>
        <v>42</v>
      </c>
      <c r="B49" s="291"/>
      <c r="C49" s="291"/>
      <c r="D49" s="291"/>
      <c r="E49" s="291"/>
      <c r="F49" s="291"/>
      <c r="G49" s="275"/>
      <c r="H49" s="275"/>
      <c r="I49" s="275" t="s">
        <v>15</v>
      </c>
      <c r="J49" s="275"/>
      <c r="K49" s="275"/>
      <c r="L49" s="275"/>
      <c r="M49" s="275"/>
      <c r="N49" s="275"/>
      <c r="O49" s="275"/>
      <c r="P49" s="275"/>
      <c r="Q49" s="276">
        <f t="shared" si="3"/>
        <v>0</v>
      </c>
      <c r="R49" s="280"/>
      <c r="S49" s="282"/>
      <c r="T49" s="282"/>
      <c r="U49" s="282"/>
      <c r="V49" s="282"/>
      <c r="W49" s="279">
        <f>+Q49-R49</f>
        <v>0</v>
      </c>
    </row>
    <row r="50" spans="1:23" s="2" customFormat="1" ht="20.100000000000001" customHeight="1">
      <c r="A50" s="42">
        <f t="shared" si="0"/>
        <v>43</v>
      </c>
      <c r="B50" s="292"/>
      <c r="C50" s="292"/>
      <c r="D50" s="292"/>
      <c r="E50" s="292"/>
      <c r="F50" s="292"/>
      <c r="G50" s="275"/>
      <c r="H50" s="275"/>
      <c r="I50" s="275" t="s">
        <v>48</v>
      </c>
      <c r="J50" s="275"/>
      <c r="K50" s="275"/>
      <c r="L50" s="275"/>
      <c r="M50" s="275"/>
      <c r="N50" s="275"/>
      <c r="O50" s="275"/>
      <c r="P50" s="275"/>
      <c r="Q50" s="276">
        <f t="shared" si="3"/>
        <v>0</v>
      </c>
      <c r="R50" s="280"/>
      <c r="S50" s="282"/>
      <c r="T50" s="282"/>
      <c r="U50" s="282"/>
      <c r="V50" s="282"/>
      <c r="W50" s="279">
        <f>+Q50-R50</f>
        <v>0</v>
      </c>
    </row>
    <row r="51" spans="1:23" s="2" customFormat="1" ht="20.100000000000001" customHeight="1">
      <c r="A51" s="42">
        <f t="shared" si="0"/>
        <v>44</v>
      </c>
      <c r="B51" s="291"/>
      <c r="C51" s="291"/>
      <c r="D51" s="291"/>
      <c r="E51" s="291"/>
      <c r="F51" s="291"/>
      <c r="G51" s="227"/>
      <c r="H51" s="227"/>
      <c r="I51" s="227" t="s">
        <v>15</v>
      </c>
      <c r="J51" s="227"/>
      <c r="K51" s="227"/>
      <c r="L51" s="227"/>
      <c r="M51" s="227"/>
      <c r="N51" s="227"/>
      <c r="O51" s="227"/>
      <c r="P51" s="227"/>
      <c r="Q51" s="276">
        <f t="shared" si="3"/>
        <v>0</v>
      </c>
      <c r="R51" s="280"/>
      <c r="S51" s="282"/>
      <c r="T51" s="282"/>
      <c r="U51" s="282"/>
      <c r="V51" s="282"/>
      <c r="W51" s="279">
        <f>+Q51-R51</f>
        <v>0</v>
      </c>
    </row>
    <row r="52" spans="1:23" s="2" customFormat="1" ht="20.100000000000001" customHeight="1">
      <c r="A52" s="42">
        <f t="shared" si="0"/>
        <v>45</v>
      </c>
      <c r="B52" s="292"/>
      <c r="C52" s="292"/>
      <c r="D52" s="292"/>
      <c r="E52" s="292"/>
      <c r="F52" s="292"/>
      <c r="G52" s="275"/>
      <c r="H52" s="275"/>
      <c r="I52" s="275" t="s">
        <v>15</v>
      </c>
      <c r="J52" s="275"/>
      <c r="K52" s="275"/>
      <c r="L52" s="275"/>
      <c r="M52" s="275"/>
      <c r="N52" s="275"/>
      <c r="O52" s="275"/>
      <c r="P52" s="275"/>
      <c r="Q52" s="276">
        <f t="shared" si="3"/>
        <v>0</v>
      </c>
      <c r="R52" s="280"/>
      <c r="S52" s="282"/>
      <c r="T52" s="282"/>
      <c r="U52" s="282"/>
      <c r="V52" s="282"/>
      <c r="W52" s="279">
        <f>+Q52-R52</f>
        <v>0</v>
      </c>
    </row>
    <row r="53" spans="1:23" s="2" customFormat="1" ht="20.100000000000001" customHeight="1">
      <c r="A53" s="38"/>
      <c r="B53" s="111" t="s">
        <v>76</v>
      </c>
      <c r="C53" s="111"/>
      <c r="D53" s="111"/>
      <c r="E53" s="111"/>
      <c r="F53" s="111"/>
      <c r="G53" s="110">
        <f t="shared" ref="G53:P53" si="4">SUM(G8:G52)</f>
        <v>0</v>
      </c>
      <c r="H53" s="112">
        <f t="shared" si="4"/>
        <v>0</v>
      </c>
      <c r="I53" s="112">
        <f t="shared" si="4"/>
        <v>0</v>
      </c>
      <c r="J53" s="112">
        <f t="shared" si="4"/>
        <v>0</v>
      </c>
      <c r="K53" s="112">
        <f t="shared" si="4"/>
        <v>0</v>
      </c>
      <c r="L53" s="112">
        <f t="shared" si="4"/>
        <v>0</v>
      </c>
      <c r="M53" s="112">
        <f t="shared" si="4"/>
        <v>0</v>
      </c>
      <c r="N53" s="112">
        <f t="shared" si="4"/>
        <v>0</v>
      </c>
      <c r="O53" s="112">
        <f t="shared" si="4"/>
        <v>0</v>
      </c>
      <c r="P53" s="112">
        <f t="shared" si="4"/>
        <v>0</v>
      </c>
      <c r="Q53" s="112">
        <f t="shared" si="3"/>
        <v>0</v>
      </c>
      <c r="R53" s="59">
        <f>SUM(R8:R52)</f>
        <v>0</v>
      </c>
      <c r="S53" s="342"/>
      <c r="T53" s="327"/>
      <c r="U53" s="327"/>
      <c r="V53" s="44"/>
      <c r="W53" s="129">
        <f>SUM(W8:W52)</f>
        <v>0</v>
      </c>
    </row>
    <row r="54" spans="1:23" s="2" customFormat="1" ht="20.100000000000001" customHeight="1" thickBot="1">
      <c r="A54" s="38"/>
      <c r="B54" s="63" t="str">
        <f>+A3</f>
        <v>Category: Therapist</v>
      </c>
      <c r="C54" s="63"/>
      <c r="D54" s="63"/>
      <c r="E54" s="63"/>
      <c r="F54" s="63"/>
      <c r="G54" s="57"/>
      <c r="H54" s="58"/>
      <c r="I54" s="58"/>
      <c r="J54" s="58"/>
      <c r="K54" s="58"/>
      <c r="L54" s="58"/>
      <c r="M54" s="58"/>
      <c r="N54" s="58"/>
      <c r="O54" s="58"/>
      <c r="P54" s="58" t="s">
        <v>50</v>
      </c>
      <c r="Q54" s="58">
        <f>SUM(Q8:Q52)</f>
        <v>0</v>
      </c>
      <c r="R54" s="60"/>
      <c r="S54" s="343"/>
      <c r="T54" s="343"/>
      <c r="U54" s="343"/>
      <c r="V54" s="45"/>
      <c r="W54" s="130"/>
    </row>
    <row r="55" spans="1:23" ht="20.100000000000001" customHeight="1">
      <c r="A55" s="15"/>
      <c r="B55" s="12"/>
      <c r="C55" s="12"/>
      <c r="D55" s="12"/>
      <c r="E55" s="12"/>
      <c r="F55" s="12"/>
      <c r="G55" s="349" t="s">
        <v>74</v>
      </c>
      <c r="H55" s="350"/>
      <c r="I55" s="350"/>
      <c r="J55" s="350"/>
      <c r="K55" s="350"/>
      <c r="L55" s="350"/>
      <c r="M55" s="350"/>
      <c r="N55" s="350"/>
      <c r="O55" s="350"/>
      <c r="P55" s="327"/>
      <c r="Q55" s="354">
        <f>+Q54</f>
        <v>0</v>
      </c>
      <c r="R55" s="59"/>
      <c r="S55" s="342"/>
      <c r="T55" s="327"/>
      <c r="U55" s="327"/>
      <c r="V55" s="44"/>
      <c r="W55" s="131"/>
    </row>
    <row r="56" spans="1:23" ht="20.100000000000001" customHeight="1" thickBot="1">
      <c r="A56" s="36"/>
      <c r="B56" s="37"/>
      <c r="C56" s="37"/>
      <c r="D56" s="37"/>
      <c r="E56" s="37"/>
      <c r="F56" s="37"/>
      <c r="G56" s="351"/>
      <c r="H56" s="351"/>
      <c r="I56" s="351"/>
      <c r="J56" s="351"/>
      <c r="K56" s="351"/>
      <c r="L56" s="351"/>
      <c r="M56" s="351"/>
      <c r="N56" s="351"/>
      <c r="O56" s="351"/>
      <c r="P56" s="343"/>
      <c r="Q56" s="355"/>
      <c r="R56" s="60">
        <f>+R53</f>
        <v>0</v>
      </c>
      <c r="S56" s="343"/>
      <c r="T56" s="343"/>
      <c r="U56" s="343"/>
      <c r="V56" s="45"/>
      <c r="W56" s="130"/>
    </row>
    <row r="57" spans="1:23"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S57" s="35"/>
    </row>
    <row r="58" spans="1:23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S58" s="35"/>
    </row>
    <row r="59" spans="1:23"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S59" s="35"/>
    </row>
    <row r="60" spans="1:23"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S60" s="35"/>
    </row>
    <row r="61" spans="1:23"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S61" s="35"/>
    </row>
    <row r="62" spans="1:23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S62" s="35"/>
    </row>
    <row r="63" spans="1:23"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S63" s="35"/>
    </row>
    <row r="64" spans="1:23"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S64" s="35"/>
    </row>
    <row r="65" spans="7:19"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S65" s="35"/>
    </row>
    <row r="66" spans="7:19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S66" s="35"/>
    </row>
    <row r="67" spans="7:19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35"/>
    </row>
    <row r="68" spans="7:19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35"/>
    </row>
    <row r="69" spans="7:19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S69" s="35"/>
    </row>
    <row r="70" spans="7:19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S70" s="35"/>
    </row>
    <row r="71" spans="7:19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35"/>
    </row>
    <row r="72" spans="7:19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S72" s="35"/>
    </row>
    <row r="73" spans="7:19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35"/>
    </row>
    <row r="74" spans="7:19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S74" s="35"/>
    </row>
    <row r="75" spans="7:19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35"/>
    </row>
    <row r="76" spans="7:19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S76" s="35"/>
    </row>
    <row r="77" spans="7:19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35"/>
    </row>
    <row r="78" spans="7:19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35"/>
    </row>
    <row r="79" spans="7:19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S79" s="35"/>
    </row>
    <row r="80" spans="7:19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S80" s="35"/>
    </row>
    <row r="81" spans="2:19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S81" s="35"/>
    </row>
    <row r="82" spans="2:19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35"/>
    </row>
    <row r="83" spans="2:19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35"/>
    </row>
    <row r="84" spans="2:19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35"/>
    </row>
    <row r="85" spans="2:19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35"/>
    </row>
    <row r="86" spans="2:19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S86" s="35"/>
    </row>
    <row r="87" spans="2:19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S87" s="35"/>
    </row>
    <row r="88" spans="2:19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S88" s="35"/>
    </row>
    <row r="89" spans="2:19">
      <c r="B89" s="1" t="s">
        <v>52</v>
      </c>
      <c r="S89" s="35"/>
    </row>
    <row r="90" spans="2:19">
      <c r="S90" s="35"/>
    </row>
    <row r="91" spans="2:19">
      <c r="S91" s="35"/>
    </row>
    <row r="92" spans="2:19">
      <c r="S92" s="35"/>
    </row>
    <row r="93" spans="2:19">
      <c r="S93" s="35"/>
    </row>
    <row r="94" spans="2:19">
      <c r="S94" s="35"/>
    </row>
  </sheetData>
  <mergeCells count="21">
    <mergeCell ref="G55:P56"/>
    <mergeCell ref="C6:C7"/>
    <mergeCell ref="G6:G7"/>
    <mergeCell ref="S55:U56"/>
    <mergeCell ref="Q55:Q56"/>
    <mergeCell ref="S53:U54"/>
    <mergeCell ref="S6:V7"/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W94"/>
  <sheetViews>
    <sheetView zoomScale="75" zoomScaleNormal="75" workbookViewId="0">
      <selection activeCell="B8" sqref="B8"/>
    </sheetView>
  </sheetViews>
  <sheetFormatPr defaultRowHeight="12.75"/>
  <cols>
    <col min="1" max="1" width="3.7109375" style="1" customWidth="1"/>
    <col min="2" max="2" width="25.7109375" style="1" customWidth="1"/>
    <col min="3" max="3" width="16.5703125" style="1" customWidth="1"/>
    <col min="4" max="4" width="16.42578125" style="1" customWidth="1"/>
    <col min="5" max="5" width="13.42578125" style="1" customWidth="1"/>
    <col min="6" max="6" width="12.85546875" style="1" customWidth="1"/>
    <col min="7" max="14" width="17.7109375" style="1" customWidth="1"/>
    <col min="15" max="15" width="19.42578125" style="1" customWidth="1"/>
    <col min="16" max="17" width="19.140625" style="1" customWidth="1"/>
    <col min="18" max="18" width="16.7109375" style="1" customWidth="1"/>
    <col min="19" max="19" width="11.85546875" style="1" bestFit="1" customWidth="1"/>
    <col min="20" max="21" width="9.140625" style="1"/>
    <col min="22" max="22" width="7.7109375" style="1" customWidth="1"/>
    <col min="23" max="23" width="14.85546875" style="1" customWidth="1"/>
    <col min="24" max="16384" width="9.140625" style="1"/>
  </cols>
  <sheetData>
    <row r="1" spans="1:23" ht="20.25">
      <c r="A1" s="356" t="s">
        <v>88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8"/>
      <c r="S1" s="358"/>
      <c r="T1" s="358"/>
      <c r="U1" s="358"/>
      <c r="V1" s="358"/>
      <c r="W1" s="359"/>
    </row>
    <row r="2" spans="1:23" ht="20.25">
      <c r="A2" s="326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28"/>
    </row>
    <row r="3" spans="1:23" ht="20.25">
      <c r="A3" s="326" t="s">
        <v>84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28"/>
    </row>
    <row r="4" spans="1:23" ht="21" thickBot="1">
      <c r="A4" s="360" t="str">
        <f>"For the Quarter Ending "&amp;TEXT('COVER &amp; CERTIFICATION'!E10,"MMMM DD, YYYY")</f>
        <v>For the Quarter Ending June 30, 2017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28"/>
    </row>
    <row r="5" spans="1:23" ht="18" customHeight="1">
      <c r="A5" s="11"/>
      <c r="B5" s="344" t="s">
        <v>97</v>
      </c>
      <c r="C5" s="345"/>
      <c r="D5" s="345"/>
      <c r="E5" s="345"/>
      <c r="F5" s="345"/>
      <c r="G5" s="346"/>
      <c r="H5" s="347" t="s">
        <v>71</v>
      </c>
      <c r="I5" s="348"/>
      <c r="J5" s="348"/>
      <c r="K5" s="348"/>
      <c r="L5" s="348"/>
      <c r="M5" s="348"/>
      <c r="N5" s="348"/>
      <c r="O5" s="117" t="s">
        <v>72</v>
      </c>
      <c r="P5" s="115"/>
      <c r="Q5" s="47"/>
      <c r="R5" s="352" t="s">
        <v>75</v>
      </c>
      <c r="S5" s="353"/>
      <c r="T5" s="353"/>
      <c r="U5" s="353"/>
      <c r="V5" s="353"/>
      <c r="W5" s="132"/>
    </row>
    <row r="6" spans="1:23" ht="18" customHeight="1">
      <c r="A6" s="13"/>
      <c r="B6" s="332" t="s">
        <v>116</v>
      </c>
      <c r="C6" s="332" t="s">
        <v>117</v>
      </c>
      <c r="D6" s="332" t="s">
        <v>93</v>
      </c>
      <c r="E6" s="332" t="s">
        <v>96</v>
      </c>
      <c r="F6" s="332" t="s">
        <v>98</v>
      </c>
      <c r="G6" s="334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32" t="s">
        <v>73</v>
      </c>
      <c r="R6" s="339" t="s">
        <v>113</v>
      </c>
      <c r="S6" s="336" t="s">
        <v>120</v>
      </c>
      <c r="T6" s="337"/>
      <c r="U6" s="337"/>
      <c r="V6" s="337"/>
      <c r="W6" s="330" t="s">
        <v>119</v>
      </c>
    </row>
    <row r="7" spans="1:23" s="2" customFormat="1" ht="17.25" thickBot="1">
      <c r="A7" s="40"/>
      <c r="B7" s="333"/>
      <c r="C7" s="333"/>
      <c r="D7" s="333"/>
      <c r="E7" s="333"/>
      <c r="F7" s="333"/>
      <c r="G7" s="335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41"/>
      <c r="R7" s="340"/>
      <c r="S7" s="338"/>
      <c r="T7" s="337"/>
      <c r="U7" s="337"/>
      <c r="V7" s="337"/>
      <c r="W7" s="331"/>
    </row>
    <row r="8" spans="1:23" ht="20.100000000000001" customHeight="1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.100000000000001" customHeight="1">
      <c r="A9" s="42">
        <f t="shared" ref="A9:A52" si="0">1+A8</f>
        <v>2</v>
      </c>
      <c r="B9" s="309"/>
      <c r="C9" s="309"/>
      <c r="D9" s="309"/>
      <c r="E9" s="309"/>
      <c r="F9" s="308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>
        <f>SUM(G9:P9)</f>
        <v>0</v>
      </c>
      <c r="R9" s="280"/>
      <c r="S9" s="278"/>
      <c r="T9" s="278"/>
      <c r="U9" s="278"/>
      <c r="V9" s="278"/>
      <c r="W9" s="279">
        <f>+Q9-R9</f>
        <v>0</v>
      </c>
    </row>
    <row r="10" spans="1:23" ht="20.100000000000001" customHeight="1">
      <c r="A10" s="42">
        <f t="shared" si="0"/>
        <v>3</v>
      </c>
      <c r="B10" s="309"/>
      <c r="C10" s="309"/>
      <c r="D10" s="309"/>
      <c r="E10" s="309"/>
      <c r="F10" s="308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>
        <f>SUM(G10:P10)</f>
        <v>0</v>
      </c>
      <c r="R10" s="280"/>
      <c r="S10" s="278"/>
      <c r="T10" s="278"/>
      <c r="U10" s="278"/>
      <c r="V10" s="278"/>
      <c r="W10" s="279">
        <f>+Q10-R10</f>
        <v>0</v>
      </c>
    </row>
    <row r="11" spans="1:23" ht="20.100000000000001" customHeight="1">
      <c r="A11" s="42">
        <f t="shared" si="0"/>
        <v>4</v>
      </c>
      <c r="B11" s="309"/>
      <c r="C11" s="309"/>
      <c r="D11" s="309"/>
      <c r="E11" s="309"/>
      <c r="F11" s="308"/>
      <c r="G11" s="275"/>
      <c r="H11" s="275"/>
      <c r="I11" s="275"/>
      <c r="J11" s="275"/>
      <c r="K11" s="275"/>
      <c r="L11" s="275"/>
      <c r="M11" s="275"/>
      <c r="N11" s="275"/>
      <c r="O11" s="275"/>
      <c r="P11" s="275"/>
      <c r="Q11" s="276">
        <f t="shared" ref="Q11:Q44" si="1">SUM(G11:P11)</f>
        <v>0</v>
      </c>
      <c r="R11" s="280"/>
      <c r="S11" s="278"/>
      <c r="T11" s="278"/>
      <c r="U11" s="278"/>
      <c r="V11" s="278"/>
      <c r="W11" s="279">
        <f t="shared" ref="W11:W46" si="2">+Q11-R11</f>
        <v>0</v>
      </c>
    </row>
    <row r="12" spans="1:23" ht="20.100000000000001" customHeight="1">
      <c r="A12" s="42">
        <f t="shared" si="0"/>
        <v>5</v>
      </c>
      <c r="B12" s="309"/>
      <c r="C12" s="309"/>
      <c r="D12" s="309"/>
      <c r="E12" s="309"/>
      <c r="F12" s="308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>
        <f t="shared" si="1"/>
        <v>0</v>
      </c>
      <c r="R12" s="280"/>
      <c r="S12" s="278"/>
      <c r="T12" s="278"/>
      <c r="U12" s="278"/>
      <c r="V12" s="278"/>
      <c r="W12" s="279">
        <f t="shared" si="2"/>
        <v>0</v>
      </c>
    </row>
    <row r="13" spans="1:23" ht="20.100000000000001" customHeight="1">
      <c r="A13" s="42">
        <f t="shared" si="0"/>
        <v>6</v>
      </c>
      <c r="B13" s="309"/>
      <c r="C13" s="309"/>
      <c r="D13" s="309"/>
      <c r="E13" s="309"/>
      <c r="F13" s="308"/>
      <c r="G13" s="275"/>
      <c r="H13" s="275"/>
      <c r="I13" s="275"/>
      <c r="J13" s="275"/>
      <c r="K13" s="275"/>
      <c r="L13" s="275"/>
      <c r="M13" s="275"/>
      <c r="N13" s="275"/>
      <c r="O13" s="275"/>
      <c r="P13" s="275"/>
      <c r="Q13" s="276">
        <f t="shared" si="1"/>
        <v>0</v>
      </c>
      <c r="R13" s="280"/>
      <c r="S13" s="278"/>
      <c r="T13" s="278"/>
      <c r="U13" s="278"/>
      <c r="V13" s="278"/>
      <c r="W13" s="279">
        <f t="shared" si="2"/>
        <v>0</v>
      </c>
    </row>
    <row r="14" spans="1:23" ht="20.100000000000001" customHeight="1">
      <c r="A14" s="42">
        <f t="shared" si="0"/>
        <v>7</v>
      </c>
      <c r="B14" s="309"/>
      <c r="C14" s="309"/>
      <c r="D14" s="309"/>
      <c r="E14" s="309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1"/>
        <v>0</v>
      </c>
      <c r="R14" s="280"/>
      <c r="S14" s="278"/>
      <c r="T14" s="278"/>
      <c r="U14" s="278"/>
      <c r="V14" s="278"/>
      <c r="W14" s="279">
        <f t="shared" si="2"/>
        <v>0</v>
      </c>
    </row>
    <row r="15" spans="1:23" ht="20.100000000000001" customHeight="1">
      <c r="A15" s="42">
        <f t="shared" si="0"/>
        <v>8</v>
      </c>
      <c r="B15" s="309"/>
      <c r="C15" s="309"/>
      <c r="D15" s="309"/>
      <c r="E15" s="309"/>
      <c r="F15" s="308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6">
        <f t="shared" si="1"/>
        <v>0</v>
      </c>
      <c r="R15" s="280"/>
      <c r="S15" s="278"/>
      <c r="T15" s="278"/>
      <c r="U15" s="278"/>
      <c r="V15" s="278"/>
      <c r="W15" s="279">
        <f t="shared" si="2"/>
        <v>0</v>
      </c>
    </row>
    <row r="16" spans="1:23" ht="20.100000000000001" customHeight="1">
      <c r="A16" s="42">
        <f t="shared" si="0"/>
        <v>9</v>
      </c>
      <c r="B16" s="309"/>
      <c r="C16" s="309"/>
      <c r="D16" s="309"/>
      <c r="E16" s="309"/>
      <c r="F16" s="308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>
        <f t="shared" si="1"/>
        <v>0</v>
      </c>
      <c r="R16" s="280"/>
      <c r="S16" s="278"/>
      <c r="T16" s="278"/>
      <c r="U16" s="278"/>
      <c r="V16" s="278"/>
      <c r="W16" s="279">
        <f t="shared" si="2"/>
        <v>0</v>
      </c>
    </row>
    <row r="17" spans="1:23" ht="20.100000000000001" customHeight="1">
      <c r="A17" s="42">
        <f t="shared" si="0"/>
        <v>10</v>
      </c>
      <c r="B17" s="309"/>
      <c r="C17" s="309"/>
      <c r="D17" s="309"/>
      <c r="E17" s="309"/>
      <c r="F17" s="308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6">
        <f t="shared" si="1"/>
        <v>0</v>
      </c>
      <c r="R17" s="280"/>
      <c r="S17" s="278"/>
      <c r="T17" s="278"/>
      <c r="U17" s="278"/>
      <c r="V17" s="278"/>
      <c r="W17" s="279">
        <f t="shared" si="2"/>
        <v>0</v>
      </c>
    </row>
    <row r="18" spans="1:23" ht="20.100000000000001" customHeight="1">
      <c r="A18" s="42">
        <f t="shared" si="0"/>
        <v>11</v>
      </c>
      <c r="B18" s="309"/>
      <c r="C18" s="309"/>
      <c r="D18" s="309"/>
      <c r="E18" s="309"/>
      <c r="F18" s="308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>
        <f t="shared" si="1"/>
        <v>0</v>
      </c>
      <c r="R18" s="280"/>
      <c r="S18" s="278"/>
      <c r="T18" s="278"/>
      <c r="U18" s="278"/>
      <c r="V18" s="278"/>
      <c r="W18" s="279">
        <f t="shared" si="2"/>
        <v>0</v>
      </c>
    </row>
    <row r="19" spans="1:23" ht="20.100000000000001" customHeight="1">
      <c r="A19" s="42">
        <f t="shared" si="0"/>
        <v>12</v>
      </c>
      <c r="B19" s="309"/>
      <c r="C19" s="309"/>
      <c r="D19" s="309"/>
      <c r="E19" s="309"/>
      <c r="F19" s="308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>
        <f t="shared" si="1"/>
        <v>0</v>
      </c>
      <c r="R19" s="280"/>
      <c r="S19" s="278"/>
      <c r="T19" s="278"/>
      <c r="U19" s="278"/>
      <c r="V19" s="278"/>
      <c r="W19" s="279">
        <f t="shared" si="2"/>
        <v>0</v>
      </c>
    </row>
    <row r="20" spans="1:23" ht="20.100000000000001" customHeight="1">
      <c r="A20" s="42">
        <f t="shared" si="0"/>
        <v>13</v>
      </c>
      <c r="B20" s="308"/>
      <c r="C20" s="308"/>
      <c r="D20" s="308"/>
      <c r="E20" s="308"/>
      <c r="F20" s="30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>
        <f t="shared" si="1"/>
        <v>0</v>
      </c>
      <c r="R20" s="280"/>
      <c r="S20" s="278"/>
      <c r="T20" s="278"/>
      <c r="U20" s="278"/>
      <c r="V20" s="278"/>
      <c r="W20" s="279">
        <f t="shared" si="2"/>
        <v>0</v>
      </c>
    </row>
    <row r="21" spans="1:23" ht="20.100000000000001" customHeight="1">
      <c r="A21" s="42">
        <f t="shared" si="0"/>
        <v>14</v>
      </c>
      <c r="B21" s="308"/>
      <c r="C21" s="308"/>
      <c r="D21" s="308"/>
      <c r="E21" s="308"/>
      <c r="F21" s="308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6">
        <f t="shared" si="1"/>
        <v>0</v>
      </c>
      <c r="R21" s="280"/>
      <c r="S21" s="278"/>
      <c r="T21" s="278"/>
      <c r="U21" s="278"/>
      <c r="V21" s="278"/>
      <c r="W21" s="279">
        <f t="shared" si="2"/>
        <v>0</v>
      </c>
    </row>
    <row r="22" spans="1:23" ht="20.100000000000001" customHeight="1">
      <c r="A22" s="42">
        <f t="shared" si="0"/>
        <v>15</v>
      </c>
      <c r="B22" s="308"/>
      <c r="C22" s="308"/>
      <c r="D22" s="308"/>
      <c r="E22" s="308"/>
      <c r="F22" s="30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>
        <f t="shared" si="1"/>
        <v>0</v>
      </c>
      <c r="R22" s="280"/>
      <c r="S22" s="278"/>
      <c r="T22" s="278"/>
      <c r="U22" s="278"/>
      <c r="V22" s="278"/>
      <c r="W22" s="279">
        <f t="shared" si="2"/>
        <v>0</v>
      </c>
    </row>
    <row r="23" spans="1:23" ht="20.100000000000001" customHeight="1">
      <c r="A23" s="42">
        <f t="shared" si="0"/>
        <v>16</v>
      </c>
      <c r="B23" s="308"/>
      <c r="C23" s="308"/>
      <c r="D23" s="308"/>
      <c r="E23" s="308"/>
      <c r="F23" s="308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6">
        <f t="shared" si="1"/>
        <v>0</v>
      </c>
      <c r="R23" s="280"/>
      <c r="S23" s="278"/>
      <c r="T23" s="278"/>
      <c r="U23" s="278"/>
      <c r="V23" s="278"/>
      <c r="W23" s="279">
        <f t="shared" si="2"/>
        <v>0</v>
      </c>
    </row>
    <row r="24" spans="1:23" ht="20.100000000000001" customHeight="1">
      <c r="A24" s="42">
        <f t="shared" si="0"/>
        <v>17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1"/>
        <v>0</v>
      </c>
      <c r="R24" s="280"/>
      <c r="S24" s="278"/>
      <c r="T24" s="278"/>
      <c r="U24" s="278"/>
      <c r="V24" s="278"/>
      <c r="W24" s="279">
        <f t="shared" si="2"/>
        <v>0</v>
      </c>
    </row>
    <row r="25" spans="1:23" ht="20.100000000000001" customHeight="1">
      <c r="A25" s="42">
        <f t="shared" si="0"/>
        <v>18</v>
      </c>
      <c r="B25" s="308"/>
      <c r="C25" s="308"/>
      <c r="D25" s="308"/>
      <c r="E25" s="308"/>
      <c r="F25" s="308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6">
        <f t="shared" si="1"/>
        <v>0</v>
      </c>
      <c r="R25" s="280"/>
      <c r="S25" s="278"/>
      <c r="T25" s="278"/>
      <c r="U25" s="278"/>
      <c r="V25" s="278"/>
      <c r="W25" s="279">
        <f t="shared" si="2"/>
        <v>0</v>
      </c>
    </row>
    <row r="26" spans="1:23" ht="20.100000000000001" customHeight="1">
      <c r="A26" s="42">
        <f t="shared" si="0"/>
        <v>19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1"/>
        <v>0</v>
      </c>
      <c r="R26" s="280"/>
      <c r="S26" s="278"/>
      <c r="T26" s="278"/>
      <c r="U26" s="278"/>
      <c r="V26" s="278"/>
      <c r="W26" s="279">
        <f t="shared" si="2"/>
        <v>0</v>
      </c>
    </row>
    <row r="27" spans="1:23" ht="20.100000000000001" customHeight="1">
      <c r="A27" s="42">
        <f t="shared" si="0"/>
        <v>20</v>
      </c>
      <c r="B27" s="308"/>
      <c r="C27" s="308"/>
      <c r="D27" s="308"/>
      <c r="E27" s="308"/>
      <c r="F27" s="308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6">
        <f t="shared" si="1"/>
        <v>0</v>
      </c>
      <c r="R27" s="280"/>
      <c r="S27" s="278"/>
      <c r="T27" s="278"/>
      <c r="U27" s="278"/>
      <c r="V27" s="278"/>
      <c r="W27" s="279">
        <f t="shared" si="2"/>
        <v>0</v>
      </c>
    </row>
    <row r="28" spans="1:23" ht="20.100000000000001" customHeight="1">
      <c r="A28" s="42">
        <f t="shared" si="0"/>
        <v>21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1"/>
        <v>0</v>
      </c>
      <c r="R28" s="280"/>
      <c r="S28" s="278"/>
      <c r="T28" s="278"/>
      <c r="U28" s="278"/>
      <c r="V28" s="278"/>
      <c r="W28" s="279">
        <f t="shared" si="2"/>
        <v>0</v>
      </c>
    </row>
    <row r="29" spans="1:23" ht="20.100000000000001" customHeight="1">
      <c r="A29" s="42">
        <f t="shared" si="0"/>
        <v>22</v>
      </c>
      <c r="B29" s="308"/>
      <c r="C29" s="308"/>
      <c r="D29" s="308"/>
      <c r="E29" s="308"/>
      <c r="F29" s="308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6">
        <f t="shared" si="1"/>
        <v>0</v>
      </c>
      <c r="R29" s="280"/>
      <c r="S29" s="278"/>
      <c r="T29" s="278"/>
      <c r="U29" s="278"/>
      <c r="V29" s="278"/>
      <c r="W29" s="279">
        <f t="shared" si="2"/>
        <v>0</v>
      </c>
    </row>
    <row r="30" spans="1:23" ht="20.100000000000001" customHeight="1">
      <c r="A30" s="42">
        <f t="shared" si="0"/>
        <v>23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1"/>
        <v>0</v>
      </c>
      <c r="R30" s="280"/>
      <c r="S30" s="278"/>
      <c r="T30" s="278"/>
      <c r="U30" s="278"/>
      <c r="V30" s="278"/>
      <c r="W30" s="279">
        <f t="shared" si="2"/>
        <v>0</v>
      </c>
    </row>
    <row r="31" spans="1:23" ht="20.100000000000001" customHeight="1">
      <c r="A31" s="42">
        <f t="shared" si="0"/>
        <v>24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1"/>
        <v>0</v>
      </c>
      <c r="R31" s="280"/>
      <c r="S31" s="278"/>
      <c r="T31" s="278"/>
      <c r="U31" s="278"/>
      <c r="V31" s="278"/>
      <c r="W31" s="279">
        <f t="shared" si="2"/>
        <v>0</v>
      </c>
    </row>
    <row r="32" spans="1:23" ht="20.100000000000001" customHeight="1">
      <c r="A32" s="42">
        <f t="shared" si="0"/>
        <v>25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1"/>
        <v>0</v>
      </c>
      <c r="R32" s="280"/>
      <c r="S32" s="278"/>
      <c r="T32" s="278"/>
      <c r="U32" s="278"/>
      <c r="V32" s="278"/>
      <c r="W32" s="279">
        <f t="shared" si="2"/>
        <v>0</v>
      </c>
    </row>
    <row r="33" spans="1:23" ht="20.100000000000001" customHeight="1">
      <c r="A33" s="42">
        <f t="shared" si="0"/>
        <v>26</v>
      </c>
      <c r="B33" s="308"/>
      <c r="C33" s="308"/>
      <c r="D33" s="308"/>
      <c r="E33" s="308"/>
      <c r="F33" s="308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6">
        <f t="shared" si="1"/>
        <v>0</v>
      </c>
      <c r="R33" s="280"/>
      <c r="S33" s="278"/>
      <c r="T33" s="278"/>
      <c r="U33" s="278"/>
      <c r="V33" s="278"/>
      <c r="W33" s="279">
        <f t="shared" si="2"/>
        <v>0</v>
      </c>
    </row>
    <row r="34" spans="1:23" ht="20.100000000000001" customHeight="1">
      <c r="A34" s="42">
        <f t="shared" si="0"/>
        <v>27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1"/>
        <v>0</v>
      </c>
      <c r="R34" s="280"/>
      <c r="S34" s="278"/>
      <c r="T34" s="278"/>
      <c r="U34" s="278"/>
      <c r="V34" s="278"/>
      <c r="W34" s="279">
        <f t="shared" si="2"/>
        <v>0</v>
      </c>
    </row>
    <row r="35" spans="1:23" ht="20.100000000000001" customHeight="1">
      <c r="A35" s="42">
        <f t="shared" si="0"/>
        <v>28</v>
      </c>
      <c r="B35" s="308"/>
      <c r="C35" s="308"/>
      <c r="D35" s="308"/>
      <c r="E35" s="308"/>
      <c r="F35" s="308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6">
        <f t="shared" si="1"/>
        <v>0</v>
      </c>
      <c r="R35" s="280"/>
      <c r="S35" s="278"/>
      <c r="T35" s="278"/>
      <c r="U35" s="278"/>
      <c r="V35" s="278"/>
      <c r="W35" s="279">
        <f t="shared" si="2"/>
        <v>0</v>
      </c>
    </row>
    <row r="36" spans="1:23" ht="20.100000000000001" customHeight="1">
      <c r="A36" s="42">
        <f t="shared" si="0"/>
        <v>29</v>
      </c>
      <c r="B36" s="308"/>
      <c r="C36" s="308"/>
      <c r="D36" s="308"/>
      <c r="E36" s="308"/>
      <c r="F36" s="30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1"/>
        <v>0</v>
      </c>
      <c r="R36" s="280"/>
      <c r="S36" s="278"/>
      <c r="T36" s="278"/>
      <c r="U36" s="278"/>
      <c r="V36" s="278"/>
      <c r="W36" s="279">
        <f t="shared" si="2"/>
        <v>0</v>
      </c>
    </row>
    <row r="37" spans="1:23" ht="20.100000000000001" customHeight="1">
      <c r="A37" s="42">
        <f t="shared" si="0"/>
        <v>30</v>
      </c>
      <c r="B37" s="308"/>
      <c r="C37" s="308"/>
      <c r="D37" s="308"/>
      <c r="E37" s="308"/>
      <c r="F37" s="308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6">
        <f t="shared" si="1"/>
        <v>0</v>
      </c>
      <c r="R37" s="280"/>
      <c r="S37" s="278"/>
      <c r="T37" s="278"/>
      <c r="U37" s="278"/>
      <c r="V37" s="278"/>
      <c r="W37" s="279">
        <f t="shared" si="2"/>
        <v>0</v>
      </c>
    </row>
    <row r="38" spans="1:23" ht="20.100000000000001" customHeight="1">
      <c r="A38" s="42">
        <f t="shared" si="0"/>
        <v>31</v>
      </c>
      <c r="B38" s="308"/>
      <c r="C38" s="308"/>
      <c r="D38" s="308"/>
      <c r="E38" s="308"/>
      <c r="F38" s="30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1"/>
        <v>0</v>
      </c>
      <c r="R38" s="280"/>
      <c r="S38" s="278"/>
      <c r="T38" s="278"/>
      <c r="U38" s="278"/>
      <c r="V38" s="278"/>
      <c r="W38" s="279">
        <f t="shared" si="2"/>
        <v>0</v>
      </c>
    </row>
    <row r="39" spans="1:23" ht="20.100000000000001" customHeight="1">
      <c r="A39" s="42">
        <f t="shared" si="0"/>
        <v>32</v>
      </c>
      <c r="B39" s="308"/>
      <c r="C39" s="308"/>
      <c r="D39" s="308"/>
      <c r="E39" s="308"/>
      <c r="F39" s="308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6">
        <f t="shared" si="1"/>
        <v>0</v>
      </c>
      <c r="R39" s="280"/>
      <c r="S39" s="278"/>
      <c r="T39" s="278"/>
      <c r="U39" s="278"/>
      <c r="V39" s="278"/>
      <c r="W39" s="279">
        <f t="shared" si="2"/>
        <v>0</v>
      </c>
    </row>
    <row r="40" spans="1:23" ht="20.100000000000001" customHeight="1">
      <c r="A40" s="42">
        <f t="shared" si="0"/>
        <v>33</v>
      </c>
      <c r="B40" s="308"/>
      <c r="C40" s="308"/>
      <c r="D40" s="308"/>
      <c r="E40" s="308"/>
      <c r="F40" s="30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1"/>
        <v>0</v>
      </c>
      <c r="R40" s="280"/>
      <c r="S40" s="278"/>
      <c r="T40" s="278"/>
      <c r="U40" s="278"/>
      <c r="V40" s="278"/>
      <c r="W40" s="279">
        <f t="shared" si="2"/>
        <v>0</v>
      </c>
    </row>
    <row r="41" spans="1:23" ht="20.100000000000001" customHeight="1">
      <c r="A41" s="42">
        <f t="shared" si="0"/>
        <v>34</v>
      </c>
      <c r="B41" s="308"/>
      <c r="C41" s="308"/>
      <c r="D41" s="308"/>
      <c r="E41" s="308"/>
      <c r="F41" s="308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1"/>
        <v>0</v>
      </c>
      <c r="R41" s="280"/>
      <c r="S41" s="278"/>
      <c r="T41" s="278"/>
      <c r="U41" s="278"/>
      <c r="V41" s="278"/>
      <c r="W41" s="279">
        <f t="shared" si="2"/>
        <v>0</v>
      </c>
    </row>
    <row r="42" spans="1:23" ht="20.100000000000001" customHeight="1">
      <c r="A42" s="42">
        <f t="shared" si="0"/>
        <v>35</v>
      </c>
      <c r="B42" s="308"/>
      <c r="C42" s="308"/>
      <c r="D42" s="308"/>
      <c r="E42" s="308"/>
      <c r="F42" s="308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1"/>
        <v>0</v>
      </c>
      <c r="R42" s="280"/>
      <c r="S42" s="278"/>
      <c r="T42" s="278"/>
      <c r="U42" s="278"/>
      <c r="V42" s="278"/>
      <c r="W42" s="279">
        <f t="shared" si="2"/>
        <v>0</v>
      </c>
    </row>
    <row r="43" spans="1:23" s="2" customFormat="1" ht="20.100000000000001" customHeight="1">
      <c r="A43" s="42">
        <f t="shared" si="0"/>
        <v>36</v>
      </c>
      <c r="B43" s="308"/>
      <c r="C43" s="308"/>
      <c r="D43" s="308"/>
      <c r="E43" s="308"/>
      <c r="F43" s="308"/>
      <c r="G43" s="227"/>
      <c r="H43" s="227"/>
      <c r="I43" s="227"/>
      <c r="J43" s="281"/>
      <c r="K43" s="227"/>
      <c r="L43" s="227"/>
      <c r="M43" s="227"/>
      <c r="N43" s="227"/>
      <c r="O43" s="227"/>
      <c r="P43" s="227"/>
      <c r="Q43" s="276">
        <f t="shared" si="1"/>
        <v>0</v>
      </c>
      <c r="R43" s="280"/>
      <c r="S43" s="282"/>
      <c r="T43" s="282"/>
      <c r="U43" s="282"/>
      <c r="V43" s="282"/>
      <c r="W43" s="279">
        <f t="shared" si="2"/>
        <v>0</v>
      </c>
    </row>
    <row r="44" spans="1:23" s="2" customFormat="1" ht="20.100000000000001" customHeight="1">
      <c r="A44" s="42">
        <f t="shared" si="0"/>
        <v>37</v>
      </c>
      <c r="B44" s="308"/>
      <c r="C44" s="308"/>
      <c r="D44" s="308"/>
      <c r="E44" s="308"/>
      <c r="F44" s="30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1"/>
        <v>0</v>
      </c>
      <c r="R44" s="280"/>
      <c r="S44" s="282"/>
      <c r="T44" s="282"/>
      <c r="U44" s="282"/>
      <c r="V44" s="282"/>
      <c r="W44" s="279">
        <f t="shared" si="2"/>
        <v>0</v>
      </c>
    </row>
    <row r="45" spans="1:23" s="2" customFormat="1" ht="20.100000000000001" customHeight="1">
      <c r="A45" s="42">
        <f t="shared" si="0"/>
        <v>38</v>
      </c>
      <c r="B45" s="308"/>
      <c r="C45" s="308"/>
      <c r="D45" s="308"/>
      <c r="E45" s="308"/>
      <c r="F45" s="308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76">
        <f t="shared" ref="Q45:Q53" si="3">SUM(G45:P45)</f>
        <v>0</v>
      </c>
      <c r="R45" s="280"/>
      <c r="S45" s="282"/>
      <c r="T45" s="282"/>
      <c r="U45" s="282"/>
      <c r="V45" s="282"/>
      <c r="W45" s="279">
        <f t="shared" si="2"/>
        <v>0</v>
      </c>
    </row>
    <row r="46" spans="1:23" s="2" customFormat="1" ht="20.100000000000001" customHeight="1">
      <c r="A46" s="42">
        <f t="shared" si="0"/>
        <v>39</v>
      </c>
      <c r="B46" s="308"/>
      <c r="C46" s="308"/>
      <c r="D46" s="308"/>
      <c r="E46" s="308"/>
      <c r="F46" s="308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3"/>
        <v>0</v>
      </c>
      <c r="R46" s="280"/>
      <c r="S46" s="282"/>
      <c r="T46" s="282"/>
      <c r="U46" s="282"/>
      <c r="V46" s="282"/>
      <c r="W46" s="279">
        <f t="shared" si="2"/>
        <v>0</v>
      </c>
    </row>
    <row r="47" spans="1:23" s="2" customFormat="1" ht="20.100000000000001" customHeight="1">
      <c r="A47" s="42">
        <f t="shared" si="0"/>
        <v>40</v>
      </c>
      <c r="B47" s="307"/>
      <c r="C47" s="307"/>
      <c r="D47" s="307"/>
      <c r="E47" s="307"/>
      <c r="F47" s="306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76">
        <f t="shared" si="3"/>
        <v>0</v>
      </c>
      <c r="R47" s="280"/>
      <c r="S47" s="282"/>
      <c r="T47" s="282"/>
      <c r="U47" s="282"/>
      <c r="V47" s="282"/>
      <c r="W47" s="279">
        <f t="shared" ref="W47:W52" si="4">+Q47-R47</f>
        <v>0</v>
      </c>
    </row>
    <row r="48" spans="1:23" s="2" customFormat="1" ht="20.100000000000001" customHeight="1">
      <c r="A48" s="42">
        <f t="shared" si="0"/>
        <v>41</v>
      </c>
      <c r="B48" s="307"/>
      <c r="C48" s="307"/>
      <c r="D48" s="307"/>
      <c r="E48" s="307"/>
      <c r="F48" s="306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3"/>
        <v>0</v>
      </c>
      <c r="R48" s="280"/>
      <c r="S48" s="282"/>
      <c r="T48" s="282"/>
      <c r="U48" s="282"/>
      <c r="V48" s="282"/>
      <c r="W48" s="279">
        <f t="shared" si="4"/>
        <v>0</v>
      </c>
    </row>
    <row r="49" spans="1:23" s="2" customFormat="1" ht="20.100000000000001" customHeight="1">
      <c r="A49" s="42">
        <f t="shared" si="0"/>
        <v>42</v>
      </c>
      <c r="B49" s="307"/>
      <c r="C49" s="307"/>
      <c r="D49" s="307"/>
      <c r="E49" s="307"/>
      <c r="F49" s="306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76">
        <f t="shared" si="3"/>
        <v>0</v>
      </c>
      <c r="R49" s="280"/>
      <c r="S49" s="282"/>
      <c r="T49" s="282"/>
      <c r="U49" s="282"/>
      <c r="V49" s="282"/>
      <c r="W49" s="279">
        <f t="shared" si="4"/>
        <v>0</v>
      </c>
    </row>
    <row r="50" spans="1:23" s="2" customFormat="1" ht="20.100000000000001" customHeight="1">
      <c r="A50" s="42">
        <f t="shared" si="0"/>
        <v>43</v>
      </c>
      <c r="B50" s="307"/>
      <c r="C50" s="307"/>
      <c r="D50" s="307"/>
      <c r="E50" s="307"/>
      <c r="F50" s="306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3"/>
        <v>0</v>
      </c>
      <c r="R50" s="280"/>
      <c r="S50" s="282"/>
      <c r="T50" s="282"/>
      <c r="U50" s="282"/>
      <c r="V50" s="282"/>
      <c r="W50" s="279">
        <f t="shared" si="4"/>
        <v>0</v>
      </c>
    </row>
    <row r="51" spans="1:23" s="2" customFormat="1" ht="20.100000000000001" customHeight="1">
      <c r="A51" s="42">
        <f t="shared" si="0"/>
        <v>44</v>
      </c>
      <c r="B51" s="306"/>
      <c r="C51" s="306"/>
      <c r="D51" s="306"/>
      <c r="E51" s="306"/>
      <c r="F51" s="306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3"/>
        <v>0</v>
      </c>
      <c r="R51" s="280"/>
      <c r="S51" s="282"/>
      <c r="T51" s="282"/>
      <c r="U51" s="282"/>
      <c r="V51" s="282"/>
      <c r="W51" s="279">
        <f t="shared" si="4"/>
        <v>0</v>
      </c>
    </row>
    <row r="52" spans="1:23" s="2" customFormat="1" ht="20.100000000000001" customHeight="1">
      <c r="A52" s="42">
        <f t="shared" si="0"/>
        <v>45</v>
      </c>
      <c r="B52" s="306"/>
      <c r="C52" s="306"/>
      <c r="D52" s="306"/>
      <c r="E52" s="306"/>
      <c r="F52" s="306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3"/>
        <v>0</v>
      </c>
      <c r="R52" s="280"/>
      <c r="S52" s="282"/>
      <c r="T52" s="282"/>
      <c r="U52" s="282"/>
      <c r="V52" s="282"/>
      <c r="W52" s="279">
        <f t="shared" si="4"/>
        <v>0</v>
      </c>
    </row>
    <row r="53" spans="1:23" s="2" customFormat="1" ht="20.100000000000001" customHeight="1">
      <c r="A53" s="38"/>
      <c r="B53" s="111" t="s">
        <v>76</v>
      </c>
      <c r="C53" s="111"/>
      <c r="D53" s="111"/>
      <c r="E53" s="111"/>
      <c r="F53" s="111"/>
      <c r="G53" s="110">
        <f t="shared" ref="G53:P53" si="5">SUM(G8:G52)</f>
        <v>0</v>
      </c>
      <c r="H53" s="112">
        <f t="shared" si="5"/>
        <v>0</v>
      </c>
      <c r="I53" s="112">
        <f t="shared" si="5"/>
        <v>0</v>
      </c>
      <c r="J53" s="112">
        <f t="shared" si="5"/>
        <v>0</v>
      </c>
      <c r="K53" s="112">
        <f t="shared" si="5"/>
        <v>0</v>
      </c>
      <c r="L53" s="112">
        <f t="shared" si="5"/>
        <v>0</v>
      </c>
      <c r="M53" s="112">
        <f t="shared" si="5"/>
        <v>0</v>
      </c>
      <c r="N53" s="112">
        <f t="shared" si="5"/>
        <v>0</v>
      </c>
      <c r="O53" s="112">
        <f t="shared" si="5"/>
        <v>0</v>
      </c>
      <c r="P53" s="112">
        <f t="shared" si="5"/>
        <v>0</v>
      </c>
      <c r="Q53" s="112">
        <f t="shared" si="3"/>
        <v>0</v>
      </c>
      <c r="R53" s="59">
        <f>SUM(R8:R52)</f>
        <v>0</v>
      </c>
      <c r="S53" s="342"/>
      <c r="T53" s="327"/>
      <c r="U53" s="327"/>
      <c r="V53" s="44"/>
      <c r="W53" s="129">
        <f>SUM(W8:W52)</f>
        <v>0</v>
      </c>
    </row>
    <row r="54" spans="1:23" s="2" customFormat="1" ht="20.100000000000001" customHeight="1" thickBot="1">
      <c r="A54" s="38"/>
      <c r="B54" s="63" t="str">
        <f>+A3</f>
        <v>Category: Unit Directors</v>
      </c>
      <c r="C54" s="63"/>
      <c r="D54" s="63"/>
      <c r="E54" s="63"/>
      <c r="F54" s="63"/>
      <c r="G54" s="57"/>
      <c r="H54" s="58"/>
      <c r="I54" s="58"/>
      <c r="J54" s="58"/>
      <c r="K54" s="58"/>
      <c r="L54" s="58"/>
      <c r="M54" s="58"/>
      <c r="N54" s="58"/>
      <c r="O54" s="58"/>
      <c r="P54" s="58" t="s">
        <v>50</v>
      </c>
      <c r="Q54" s="58">
        <f>SUM(Q8:Q52)</f>
        <v>0</v>
      </c>
      <c r="R54" s="60"/>
      <c r="S54" s="343"/>
      <c r="T54" s="343"/>
      <c r="U54" s="343"/>
      <c r="V54" s="45"/>
      <c r="W54" s="130"/>
    </row>
    <row r="55" spans="1:23" ht="20.100000000000001" customHeight="1">
      <c r="A55" s="15"/>
      <c r="B55" s="12"/>
      <c r="C55" s="12"/>
      <c r="D55" s="12"/>
      <c r="E55" s="12"/>
      <c r="F55" s="12"/>
      <c r="G55" s="349" t="s">
        <v>74</v>
      </c>
      <c r="H55" s="350"/>
      <c r="I55" s="350"/>
      <c r="J55" s="350"/>
      <c r="K55" s="350"/>
      <c r="L55" s="350"/>
      <c r="M55" s="350"/>
      <c r="N55" s="350"/>
      <c r="O55" s="350"/>
      <c r="P55" s="327"/>
      <c r="Q55" s="354">
        <f>+Q54</f>
        <v>0</v>
      </c>
      <c r="R55" s="59"/>
      <c r="S55" s="342"/>
      <c r="T55" s="327"/>
      <c r="U55" s="327"/>
      <c r="V55" s="44"/>
      <c r="W55" s="131"/>
    </row>
    <row r="56" spans="1:23" ht="20.100000000000001" customHeight="1" thickBot="1">
      <c r="A56" s="36"/>
      <c r="B56" s="37"/>
      <c r="C56" s="37"/>
      <c r="D56" s="37"/>
      <c r="E56" s="37"/>
      <c r="F56" s="37"/>
      <c r="G56" s="351"/>
      <c r="H56" s="351"/>
      <c r="I56" s="351"/>
      <c r="J56" s="351"/>
      <c r="K56" s="351"/>
      <c r="L56" s="351"/>
      <c r="M56" s="351"/>
      <c r="N56" s="351"/>
      <c r="O56" s="351"/>
      <c r="P56" s="343"/>
      <c r="Q56" s="355"/>
      <c r="R56" s="60">
        <f>+R53</f>
        <v>0</v>
      </c>
      <c r="S56" s="343"/>
      <c r="T56" s="343"/>
      <c r="U56" s="343"/>
      <c r="V56" s="45"/>
      <c r="W56" s="130"/>
    </row>
    <row r="57" spans="1:23"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S57" s="35"/>
    </row>
    <row r="58" spans="1:23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S58" s="35"/>
    </row>
    <row r="59" spans="1:23"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S59" s="35"/>
    </row>
    <row r="60" spans="1:23"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S60" s="35"/>
    </row>
    <row r="61" spans="1:23"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S61" s="35"/>
    </row>
    <row r="62" spans="1:23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S62" s="35"/>
    </row>
    <row r="63" spans="1:23"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S63" s="35"/>
    </row>
    <row r="64" spans="1:23"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S64" s="35"/>
    </row>
    <row r="65" spans="7:19"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S65" s="35"/>
    </row>
    <row r="66" spans="7:19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S66" s="35"/>
    </row>
    <row r="67" spans="7:19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35"/>
    </row>
    <row r="68" spans="7:19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35"/>
    </row>
    <row r="69" spans="7:19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S69" s="35"/>
    </row>
    <row r="70" spans="7:19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S70" s="35"/>
    </row>
    <row r="71" spans="7:19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35"/>
    </row>
    <row r="72" spans="7:19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S72" s="35"/>
    </row>
    <row r="73" spans="7:19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35"/>
    </row>
    <row r="74" spans="7:19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S74" s="35"/>
    </row>
    <row r="75" spans="7:19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35"/>
    </row>
    <row r="76" spans="7:19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S76" s="35"/>
    </row>
    <row r="77" spans="7:19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35"/>
    </row>
    <row r="78" spans="7:19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35"/>
    </row>
    <row r="79" spans="7:19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S79" s="35"/>
    </row>
    <row r="80" spans="7:19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S80" s="35"/>
    </row>
    <row r="81" spans="2:19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S81" s="35"/>
    </row>
    <row r="82" spans="2:19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35"/>
    </row>
    <row r="83" spans="2:19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35"/>
    </row>
    <row r="84" spans="2:19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35"/>
    </row>
    <row r="85" spans="2:19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35"/>
    </row>
    <row r="86" spans="2:19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S86" s="35"/>
    </row>
    <row r="87" spans="2:19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S87" s="35"/>
    </row>
    <row r="88" spans="2:19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S88" s="35"/>
    </row>
    <row r="89" spans="2:19">
      <c r="B89" s="1" t="s">
        <v>52</v>
      </c>
      <c r="S89" s="35"/>
    </row>
    <row r="90" spans="2:19">
      <c r="S90" s="35"/>
    </row>
    <row r="91" spans="2:19">
      <c r="S91" s="35"/>
    </row>
    <row r="92" spans="2:19">
      <c r="S92" s="35"/>
    </row>
    <row r="93" spans="2:19">
      <c r="S93" s="35"/>
    </row>
    <row r="94" spans="2:19">
      <c r="S94" s="35"/>
    </row>
  </sheetData>
  <mergeCells count="21">
    <mergeCell ref="Q55:Q56"/>
    <mergeCell ref="S55:U56"/>
    <mergeCell ref="S6:V7"/>
    <mergeCell ref="D6:D7"/>
    <mergeCell ref="G55:P56"/>
    <mergeCell ref="S53:U54"/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W89"/>
  <sheetViews>
    <sheetView zoomScale="75" zoomScaleNormal="75" workbookViewId="0">
      <selection activeCell="B8" sqref="B8"/>
    </sheetView>
  </sheetViews>
  <sheetFormatPr defaultRowHeight="12.75"/>
  <cols>
    <col min="1" max="1" width="4" style="1" customWidth="1"/>
    <col min="2" max="2" width="25.7109375" style="1" customWidth="1"/>
    <col min="3" max="3" width="16.5703125" style="1" customWidth="1"/>
    <col min="4" max="4" width="16.42578125" style="1" customWidth="1"/>
    <col min="5" max="5" width="13.42578125" style="1" customWidth="1"/>
    <col min="6" max="6" width="12.5703125" style="1" customWidth="1"/>
    <col min="7" max="15" width="17.7109375" style="1" customWidth="1"/>
    <col min="16" max="16" width="21.42578125" style="1" customWidth="1"/>
    <col min="17" max="17" width="25.85546875" style="1" customWidth="1"/>
    <col min="18" max="18" width="19.28515625" style="1" customWidth="1"/>
    <col min="19" max="21" width="9.140625" style="1"/>
    <col min="22" max="22" width="7.7109375" style="1" customWidth="1"/>
    <col min="23" max="23" width="14.85546875" style="1" customWidth="1"/>
    <col min="24" max="16384" width="9.140625" style="1"/>
  </cols>
  <sheetData>
    <row r="1" spans="1:23" ht="20.25">
      <c r="A1" s="356" t="s">
        <v>107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63"/>
      <c r="S1" s="358"/>
      <c r="T1" s="358"/>
      <c r="U1" s="358"/>
      <c r="V1" s="358"/>
      <c r="W1" s="359"/>
    </row>
    <row r="2" spans="1:23" ht="20.25">
      <c r="A2" s="326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28"/>
    </row>
    <row r="3" spans="1:23" ht="20.25">
      <c r="A3" s="29"/>
      <c r="B3" s="366" t="s">
        <v>108</v>
      </c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6"/>
      <c r="R3" s="366"/>
      <c r="S3" s="35"/>
      <c r="T3" s="35"/>
      <c r="U3" s="35"/>
      <c r="V3" s="35"/>
      <c r="W3" s="87"/>
    </row>
    <row r="4" spans="1:23" ht="21" thickBot="1">
      <c r="A4" s="329" t="str">
        <f>"For the Quarter Ending "&amp;TEXT('COVER &amp; CERTIFICATION'!E10,"MMMM DD, YYYY")</f>
        <v>For the Quarter Ending June 30, 2017</v>
      </c>
      <c r="B4" s="364"/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  <c r="O4" s="364"/>
      <c r="P4" s="364"/>
      <c r="Q4" s="364"/>
      <c r="R4" s="364"/>
      <c r="S4" s="364"/>
      <c r="T4" s="364"/>
      <c r="U4" s="364"/>
      <c r="V4" s="364"/>
      <c r="W4" s="365"/>
    </row>
    <row r="5" spans="1:23" ht="18" customHeight="1">
      <c r="A5" s="11"/>
      <c r="B5" s="344" t="s">
        <v>102</v>
      </c>
      <c r="C5" s="345"/>
      <c r="D5" s="345"/>
      <c r="E5" s="345"/>
      <c r="F5" s="345"/>
      <c r="G5" s="346"/>
      <c r="H5" s="347" t="s">
        <v>71</v>
      </c>
      <c r="I5" s="348"/>
      <c r="J5" s="348"/>
      <c r="K5" s="348"/>
      <c r="L5" s="348"/>
      <c r="M5" s="348"/>
      <c r="N5" s="367"/>
      <c r="O5" s="115" t="s">
        <v>72</v>
      </c>
      <c r="P5" s="116"/>
      <c r="Q5" s="43"/>
      <c r="R5" s="352" t="s">
        <v>75</v>
      </c>
      <c r="S5" s="353"/>
      <c r="T5" s="353"/>
      <c r="U5" s="353"/>
      <c r="V5" s="353"/>
      <c r="W5" s="132"/>
    </row>
    <row r="6" spans="1:23" ht="18" customHeight="1">
      <c r="A6" s="56"/>
      <c r="B6" s="332" t="s">
        <v>116</v>
      </c>
      <c r="C6" s="332" t="s">
        <v>117</v>
      </c>
      <c r="D6" s="332" t="s">
        <v>93</v>
      </c>
      <c r="E6" s="332" t="s">
        <v>96</v>
      </c>
      <c r="F6" s="332" t="s">
        <v>98</v>
      </c>
      <c r="G6" s="334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101"/>
      <c r="O6" s="73" t="s">
        <v>65</v>
      </c>
      <c r="P6" s="101" t="s">
        <v>60</v>
      </c>
      <c r="Q6" s="361" t="s">
        <v>73</v>
      </c>
      <c r="R6" s="339" t="s">
        <v>113</v>
      </c>
      <c r="S6" s="336" t="s">
        <v>120</v>
      </c>
      <c r="T6" s="337"/>
      <c r="U6" s="337"/>
      <c r="V6" s="337"/>
      <c r="W6" s="330" t="s">
        <v>119</v>
      </c>
    </row>
    <row r="7" spans="1:23" s="2" customFormat="1" ht="17.25" thickBot="1">
      <c r="A7" s="40"/>
      <c r="B7" s="333"/>
      <c r="C7" s="333"/>
      <c r="D7" s="333"/>
      <c r="E7" s="333"/>
      <c r="F7" s="333"/>
      <c r="G7" s="335"/>
      <c r="H7" s="105" t="s">
        <v>59</v>
      </c>
      <c r="I7" s="102" t="s">
        <v>60</v>
      </c>
      <c r="J7" s="102" t="s">
        <v>49</v>
      </c>
      <c r="K7" s="102" t="s">
        <v>62</v>
      </c>
      <c r="L7" s="102" t="s">
        <v>69</v>
      </c>
      <c r="M7" s="102" t="s">
        <v>63</v>
      </c>
      <c r="N7" s="103" t="s">
        <v>22</v>
      </c>
      <c r="O7" s="102" t="s">
        <v>66</v>
      </c>
      <c r="P7" s="104" t="s">
        <v>70</v>
      </c>
      <c r="Q7" s="362"/>
      <c r="R7" s="340"/>
      <c r="S7" s="338"/>
      <c r="T7" s="337"/>
      <c r="U7" s="337"/>
      <c r="V7" s="337"/>
      <c r="W7" s="331"/>
    </row>
    <row r="8" spans="1:23" ht="20.100000000000001" customHeight="1">
      <c r="A8" s="39">
        <v>1</v>
      </c>
      <c r="B8" s="290"/>
      <c r="C8" s="290"/>
      <c r="D8" s="290"/>
      <c r="E8" s="290"/>
      <c r="F8" s="29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 t="shared" ref="Q8:Q53" si="0"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.100000000000001" customHeight="1">
      <c r="A9" s="42">
        <f t="shared" ref="A9:A52" si="1">1+A8</f>
        <v>2</v>
      </c>
      <c r="B9" s="291"/>
      <c r="C9" s="291"/>
      <c r="D9" s="291"/>
      <c r="E9" s="291"/>
      <c r="F9" s="291"/>
      <c r="G9" s="275"/>
      <c r="H9" s="275"/>
      <c r="I9" s="275" t="s">
        <v>15</v>
      </c>
      <c r="J9" s="275"/>
      <c r="K9" s="275"/>
      <c r="L9" s="275"/>
      <c r="M9" s="275"/>
      <c r="N9" s="275"/>
      <c r="O9" s="275"/>
      <c r="P9" s="275"/>
      <c r="Q9" s="276">
        <f t="shared" si="0"/>
        <v>0</v>
      </c>
      <c r="R9" s="280"/>
      <c r="S9" s="278"/>
      <c r="T9" s="278"/>
      <c r="U9" s="278"/>
      <c r="V9" s="278"/>
      <c r="W9" s="279">
        <f t="shared" ref="W9:W52" si="2">+Q9-R9</f>
        <v>0</v>
      </c>
    </row>
    <row r="10" spans="1:23" ht="20.100000000000001" customHeight="1">
      <c r="A10" s="42">
        <f t="shared" si="1"/>
        <v>3</v>
      </c>
      <c r="B10" s="292"/>
      <c r="C10" s="292"/>
      <c r="D10" s="292"/>
      <c r="E10" s="292"/>
      <c r="F10" s="292"/>
      <c r="G10" s="275"/>
      <c r="H10" s="275"/>
      <c r="I10" s="275" t="s">
        <v>15</v>
      </c>
      <c r="J10" s="275"/>
      <c r="K10" s="275"/>
      <c r="L10" s="275"/>
      <c r="M10" s="275"/>
      <c r="N10" s="275"/>
      <c r="O10" s="275"/>
      <c r="P10" s="275"/>
      <c r="Q10" s="276">
        <f t="shared" si="0"/>
        <v>0</v>
      </c>
      <c r="R10" s="280"/>
      <c r="S10" s="278"/>
      <c r="T10" s="278"/>
      <c r="U10" s="278"/>
      <c r="V10" s="278"/>
      <c r="W10" s="279">
        <f t="shared" si="2"/>
        <v>0</v>
      </c>
    </row>
    <row r="11" spans="1:23" s="2" customFormat="1" ht="20.100000000000001" customHeight="1">
      <c r="A11" s="42">
        <f t="shared" si="1"/>
        <v>4</v>
      </c>
      <c r="B11" s="291"/>
      <c r="C11" s="291"/>
      <c r="D11" s="291"/>
      <c r="E11" s="291"/>
      <c r="F11" s="291"/>
      <c r="G11" s="227"/>
      <c r="H11" s="227"/>
      <c r="I11" s="227" t="s">
        <v>15</v>
      </c>
      <c r="J11" s="227"/>
      <c r="K11" s="227"/>
      <c r="L11" s="227"/>
      <c r="M11" s="227"/>
      <c r="N11" s="227"/>
      <c r="O11" s="227"/>
      <c r="P11" s="227"/>
      <c r="Q11" s="276">
        <f t="shared" si="0"/>
        <v>0</v>
      </c>
      <c r="R11" s="280"/>
      <c r="S11" s="282"/>
      <c r="T11" s="282"/>
      <c r="U11" s="282"/>
      <c r="V11" s="282"/>
      <c r="W11" s="279">
        <f t="shared" si="2"/>
        <v>0</v>
      </c>
    </row>
    <row r="12" spans="1:23" s="2" customFormat="1" ht="20.100000000000001" customHeight="1">
      <c r="A12" s="42">
        <f t="shared" si="1"/>
        <v>5</v>
      </c>
      <c r="B12" s="292"/>
      <c r="C12" s="292"/>
      <c r="D12" s="292"/>
      <c r="E12" s="292"/>
      <c r="F12" s="292"/>
      <c r="G12" s="275"/>
      <c r="H12" s="275"/>
      <c r="I12" s="275" t="s">
        <v>15</v>
      </c>
      <c r="J12" s="275"/>
      <c r="K12" s="275"/>
      <c r="L12" s="275"/>
      <c r="M12" s="275"/>
      <c r="N12" s="275"/>
      <c r="O12" s="275"/>
      <c r="P12" s="275"/>
      <c r="Q12" s="276">
        <f t="shared" si="0"/>
        <v>0</v>
      </c>
      <c r="R12" s="280"/>
      <c r="S12" s="282"/>
      <c r="T12" s="282"/>
      <c r="U12" s="282"/>
      <c r="V12" s="282"/>
      <c r="W12" s="279">
        <f t="shared" si="2"/>
        <v>0</v>
      </c>
    </row>
    <row r="13" spans="1:23" s="2" customFormat="1" ht="20.100000000000001" customHeight="1">
      <c r="A13" s="42">
        <f t="shared" si="1"/>
        <v>6</v>
      </c>
      <c r="B13" s="291"/>
      <c r="C13" s="291"/>
      <c r="D13" s="291"/>
      <c r="E13" s="291"/>
      <c r="F13" s="291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>
        <f t="shared" si="0"/>
        <v>0</v>
      </c>
      <c r="R13" s="280"/>
      <c r="S13" s="282"/>
      <c r="T13" s="282"/>
      <c r="U13" s="282"/>
      <c r="V13" s="282"/>
      <c r="W13" s="279">
        <f t="shared" si="2"/>
        <v>0</v>
      </c>
    </row>
    <row r="14" spans="1:23" s="2" customFormat="1" ht="20.100000000000001" customHeight="1">
      <c r="A14" s="42">
        <f t="shared" si="1"/>
        <v>7</v>
      </c>
      <c r="B14" s="292"/>
      <c r="C14" s="292"/>
      <c r="D14" s="292"/>
      <c r="E14" s="292"/>
      <c r="F14" s="292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2"/>
        <v>0</v>
      </c>
    </row>
    <row r="15" spans="1:23" s="2" customFormat="1" ht="20.100000000000001" customHeight="1">
      <c r="A15" s="42">
        <f t="shared" si="1"/>
        <v>8</v>
      </c>
      <c r="B15" s="291"/>
      <c r="C15" s="291"/>
      <c r="D15" s="291"/>
      <c r="E15" s="291"/>
      <c r="F15" s="291"/>
      <c r="G15" s="227"/>
      <c r="H15" s="227"/>
      <c r="I15" s="227" t="s">
        <v>15</v>
      </c>
      <c r="J15" s="227"/>
      <c r="K15" s="227"/>
      <c r="L15" s="227"/>
      <c r="M15" s="227"/>
      <c r="N15" s="227"/>
      <c r="O15" s="227"/>
      <c r="P15" s="227"/>
      <c r="Q15" s="276">
        <f t="shared" si="0"/>
        <v>0</v>
      </c>
      <c r="R15" s="280"/>
      <c r="S15" s="282"/>
      <c r="T15" s="282"/>
      <c r="U15" s="282"/>
      <c r="V15" s="282"/>
      <c r="W15" s="279">
        <f t="shared" si="2"/>
        <v>0</v>
      </c>
    </row>
    <row r="16" spans="1:23" s="2" customFormat="1" ht="20.100000000000001" customHeight="1">
      <c r="A16" s="42">
        <f t="shared" si="1"/>
        <v>9</v>
      </c>
      <c r="B16" s="292"/>
      <c r="C16" s="292"/>
      <c r="D16" s="292"/>
      <c r="E16" s="292"/>
      <c r="F16" s="292"/>
      <c r="G16" s="275"/>
      <c r="H16" s="275"/>
      <c r="I16" s="275" t="s">
        <v>15</v>
      </c>
      <c r="J16" s="275"/>
      <c r="K16" s="275"/>
      <c r="L16" s="275"/>
      <c r="M16" s="275"/>
      <c r="N16" s="275"/>
      <c r="O16" s="275"/>
      <c r="P16" s="275"/>
      <c r="Q16" s="276">
        <f t="shared" si="0"/>
        <v>0</v>
      </c>
      <c r="R16" s="280"/>
      <c r="S16" s="282"/>
      <c r="T16" s="282"/>
      <c r="U16" s="282"/>
      <c r="V16" s="282"/>
      <c r="W16" s="279">
        <f t="shared" si="2"/>
        <v>0</v>
      </c>
    </row>
    <row r="17" spans="1:23" s="2" customFormat="1" ht="20.100000000000001" customHeight="1">
      <c r="A17" s="42">
        <f t="shared" si="1"/>
        <v>10</v>
      </c>
      <c r="B17" s="291"/>
      <c r="C17" s="291"/>
      <c r="D17" s="291"/>
      <c r="E17" s="291"/>
      <c r="F17" s="291"/>
      <c r="G17" s="227"/>
      <c r="H17" s="227"/>
      <c r="I17" s="227" t="s">
        <v>48</v>
      </c>
      <c r="J17" s="227"/>
      <c r="K17" s="227"/>
      <c r="L17" s="227"/>
      <c r="M17" s="227"/>
      <c r="N17" s="227"/>
      <c r="O17" s="227"/>
      <c r="P17" s="227"/>
      <c r="Q17" s="276">
        <f t="shared" si="0"/>
        <v>0</v>
      </c>
      <c r="R17" s="280"/>
      <c r="S17" s="282"/>
      <c r="T17" s="282"/>
      <c r="U17" s="282"/>
      <c r="V17" s="282"/>
      <c r="W17" s="279">
        <f t="shared" si="2"/>
        <v>0</v>
      </c>
    </row>
    <row r="18" spans="1:23" s="2" customFormat="1" ht="20.100000000000001" customHeight="1">
      <c r="A18" s="42">
        <f t="shared" si="1"/>
        <v>11</v>
      </c>
      <c r="B18" s="292"/>
      <c r="C18" s="292"/>
      <c r="D18" s="292"/>
      <c r="E18" s="292"/>
      <c r="F18" s="292"/>
      <c r="G18" s="275"/>
      <c r="H18" s="275"/>
      <c r="I18" s="275" t="s">
        <v>15</v>
      </c>
      <c r="J18" s="275"/>
      <c r="K18" s="275"/>
      <c r="L18" s="275"/>
      <c r="M18" s="275"/>
      <c r="N18" s="275"/>
      <c r="O18" s="275"/>
      <c r="P18" s="275"/>
      <c r="Q18" s="276">
        <f t="shared" si="0"/>
        <v>0</v>
      </c>
      <c r="R18" s="280"/>
      <c r="S18" s="282"/>
      <c r="T18" s="282"/>
      <c r="U18" s="282"/>
      <c r="V18" s="282"/>
      <c r="W18" s="279">
        <f t="shared" si="2"/>
        <v>0</v>
      </c>
    </row>
    <row r="19" spans="1:23" s="2" customFormat="1" ht="20.100000000000001" customHeight="1">
      <c r="A19" s="42">
        <f t="shared" si="1"/>
        <v>12</v>
      </c>
      <c r="B19" s="291"/>
      <c r="C19" s="291"/>
      <c r="D19" s="291"/>
      <c r="E19" s="291"/>
      <c r="F19" s="291"/>
      <c r="G19" s="275"/>
      <c r="H19" s="275"/>
      <c r="I19" s="275" t="s">
        <v>15</v>
      </c>
      <c r="J19" s="275"/>
      <c r="K19" s="275"/>
      <c r="L19" s="275"/>
      <c r="M19" s="275"/>
      <c r="N19" s="275"/>
      <c r="O19" s="275"/>
      <c r="P19" s="275"/>
      <c r="Q19" s="276">
        <f t="shared" si="0"/>
        <v>0</v>
      </c>
      <c r="R19" s="280"/>
      <c r="S19" s="282"/>
      <c r="T19" s="282"/>
      <c r="U19" s="282"/>
      <c r="V19" s="282"/>
      <c r="W19" s="279">
        <f t="shared" si="2"/>
        <v>0</v>
      </c>
    </row>
    <row r="20" spans="1:23" s="2" customFormat="1" ht="20.100000000000001" customHeight="1">
      <c r="A20" s="42">
        <f t="shared" si="1"/>
        <v>13</v>
      </c>
      <c r="B20" s="292"/>
      <c r="C20" s="292"/>
      <c r="D20" s="292"/>
      <c r="E20" s="292"/>
      <c r="F20" s="292"/>
      <c r="G20" s="275"/>
      <c r="H20" s="275"/>
      <c r="I20" s="275" t="s">
        <v>48</v>
      </c>
      <c r="J20" s="275"/>
      <c r="K20" s="275"/>
      <c r="L20" s="275"/>
      <c r="M20" s="275"/>
      <c r="N20" s="275"/>
      <c r="O20" s="275"/>
      <c r="P20" s="275"/>
      <c r="Q20" s="276">
        <f t="shared" si="0"/>
        <v>0</v>
      </c>
      <c r="R20" s="280"/>
      <c r="S20" s="282"/>
      <c r="T20" s="282"/>
      <c r="U20" s="282"/>
      <c r="V20" s="282"/>
      <c r="W20" s="279">
        <f t="shared" si="2"/>
        <v>0</v>
      </c>
    </row>
    <row r="21" spans="1:23" s="2" customFormat="1" ht="20.100000000000001" customHeight="1">
      <c r="A21" s="42">
        <f t="shared" si="1"/>
        <v>14</v>
      </c>
      <c r="B21" s="291"/>
      <c r="C21" s="291"/>
      <c r="D21" s="291"/>
      <c r="E21" s="291"/>
      <c r="F21" s="291"/>
      <c r="G21" s="227"/>
      <c r="H21" s="227"/>
      <c r="I21" s="227" t="s">
        <v>15</v>
      </c>
      <c r="J21" s="227"/>
      <c r="K21" s="227"/>
      <c r="L21" s="227"/>
      <c r="M21" s="227"/>
      <c r="N21" s="227"/>
      <c r="O21" s="227"/>
      <c r="P21" s="227"/>
      <c r="Q21" s="276">
        <f t="shared" si="0"/>
        <v>0</v>
      </c>
      <c r="R21" s="280"/>
      <c r="S21" s="282"/>
      <c r="T21" s="282"/>
      <c r="U21" s="282"/>
      <c r="V21" s="282"/>
      <c r="W21" s="279">
        <f t="shared" si="2"/>
        <v>0</v>
      </c>
    </row>
    <row r="22" spans="1:23" s="2" customFormat="1" ht="20.100000000000001" customHeight="1">
      <c r="A22" s="42">
        <f t="shared" si="1"/>
        <v>15</v>
      </c>
      <c r="B22" s="292"/>
      <c r="C22" s="292"/>
      <c r="D22" s="292"/>
      <c r="E22" s="292"/>
      <c r="F22" s="292"/>
      <c r="G22" s="275"/>
      <c r="H22" s="275"/>
      <c r="I22" s="275" t="s">
        <v>15</v>
      </c>
      <c r="J22" s="275"/>
      <c r="K22" s="275"/>
      <c r="L22" s="275"/>
      <c r="M22" s="275"/>
      <c r="N22" s="275"/>
      <c r="O22" s="275"/>
      <c r="P22" s="275"/>
      <c r="Q22" s="276">
        <f t="shared" si="0"/>
        <v>0</v>
      </c>
      <c r="R22" s="280"/>
      <c r="S22" s="282"/>
      <c r="T22" s="282"/>
      <c r="U22" s="282"/>
      <c r="V22" s="282"/>
      <c r="W22" s="279">
        <f t="shared" si="2"/>
        <v>0</v>
      </c>
    </row>
    <row r="23" spans="1:23" s="2" customFormat="1" ht="20.100000000000001" customHeight="1">
      <c r="A23" s="42">
        <f t="shared" si="1"/>
        <v>16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>
        <f t="shared" si="0"/>
        <v>0</v>
      </c>
      <c r="R23" s="280"/>
      <c r="S23" s="282"/>
      <c r="T23" s="282"/>
      <c r="U23" s="282"/>
      <c r="V23" s="282"/>
      <c r="W23" s="279">
        <f t="shared" si="2"/>
        <v>0</v>
      </c>
    </row>
    <row r="24" spans="1:23" s="2" customFormat="1" ht="20.100000000000001" customHeight="1">
      <c r="A24" s="42">
        <f t="shared" si="1"/>
        <v>17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0"/>
        <v>0</v>
      </c>
      <c r="R24" s="280"/>
      <c r="S24" s="282"/>
      <c r="T24" s="282"/>
      <c r="U24" s="282"/>
      <c r="V24" s="282"/>
      <c r="W24" s="279">
        <f t="shared" si="2"/>
        <v>0</v>
      </c>
    </row>
    <row r="25" spans="1:23" s="2" customFormat="1" ht="20.100000000000001" customHeight="1">
      <c r="A25" s="42">
        <f t="shared" si="1"/>
        <v>18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>
        <f t="shared" si="0"/>
        <v>0</v>
      </c>
      <c r="R25" s="280"/>
      <c r="S25" s="282"/>
      <c r="T25" s="282"/>
      <c r="U25" s="282"/>
      <c r="V25" s="282"/>
      <c r="W25" s="279">
        <f t="shared" si="2"/>
        <v>0</v>
      </c>
    </row>
    <row r="26" spans="1:23" s="2" customFormat="1" ht="20.100000000000001" customHeight="1">
      <c r="A26" s="42">
        <f t="shared" si="1"/>
        <v>19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0"/>
        <v>0</v>
      </c>
      <c r="R26" s="280"/>
      <c r="S26" s="282"/>
      <c r="T26" s="282"/>
      <c r="U26" s="282"/>
      <c r="V26" s="282"/>
      <c r="W26" s="279">
        <f t="shared" si="2"/>
        <v>0</v>
      </c>
    </row>
    <row r="27" spans="1:23" s="2" customFormat="1" ht="20.100000000000001" customHeight="1">
      <c r="A27" s="42">
        <f t="shared" si="1"/>
        <v>20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0"/>
        <v>0</v>
      </c>
      <c r="R27" s="280"/>
      <c r="S27" s="282"/>
      <c r="T27" s="282"/>
      <c r="U27" s="282"/>
      <c r="V27" s="282"/>
      <c r="W27" s="279">
        <f t="shared" si="2"/>
        <v>0</v>
      </c>
    </row>
    <row r="28" spans="1:23" s="2" customFormat="1" ht="20.100000000000001" customHeight="1">
      <c r="A28" s="42">
        <f t="shared" si="1"/>
        <v>21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2"/>
        <v>0</v>
      </c>
    </row>
    <row r="29" spans="1:23" s="2" customFormat="1" ht="20.100000000000001" customHeight="1">
      <c r="A29" s="42">
        <f t="shared" si="1"/>
        <v>22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2"/>
        <v>0</v>
      </c>
    </row>
    <row r="30" spans="1:23" s="2" customFormat="1" ht="20.100000000000001" customHeight="1">
      <c r="A30" s="42">
        <f t="shared" si="1"/>
        <v>23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0"/>
        <v>0</v>
      </c>
      <c r="R30" s="280"/>
      <c r="S30" s="282"/>
      <c r="T30" s="282"/>
      <c r="U30" s="282"/>
      <c r="V30" s="282"/>
      <c r="W30" s="279">
        <f t="shared" si="2"/>
        <v>0</v>
      </c>
    </row>
    <row r="31" spans="1:23" s="2" customFormat="1" ht="20.100000000000001" customHeight="1">
      <c r="A31" s="42">
        <f t="shared" si="1"/>
        <v>24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0"/>
        <v>0</v>
      </c>
      <c r="R31" s="280"/>
      <c r="S31" s="282"/>
      <c r="T31" s="282"/>
      <c r="U31" s="282"/>
      <c r="V31" s="282"/>
      <c r="W31" s="279">
        <f t="shared" si="2"/>
        <v>0</v>
      </c>
    </row>
    <row r="32" spans="1:23" s="2" customFormat="1" ht="20.100000000000001" customHeight="1">
      <c r="A32" s="42">
        <f t="shared" si="1"/>
        <v>25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0"/>
        <v>0</v>
      </c>
      <c r="R32" s="280"/>
      <c r="S32" s="282"/>
      <c r="T32" s="282"/>
      <c r="U32" s="282"/>
      <c r="V32" s="282"/>
      <c r="W32" s="279">
        <f t="shared" si="2"/>
        <v>0</v>
      </c>
    </row>
    <row r="33" spans="1:23" s="2" customFormat="1" ht="20.100000000000001" customHeight="1">
      <c r="A33" s="42">
        <f t="shared" si="1"/>
        <v>26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0"/>
        <v>0</v>
      </c>
      <c r="R33" s="280"/>
      <c r="S33" s="282"/>
      <c r="T33" s="282"/>
      <c r="U33" s="282"/>
      <c r="V33" s="282"/>
      <c r="W33" s="279">
        <f t="shared" si="2"/>
        <v>0</v>
      </c>
    </row>
    <row r="34" spans="1:23" s="2" customFormat="1" ht="20.100000000000001" customHeight="1">
      <c r="A34" s="42">
        <f t="shared" si="1"/>
        <v>27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0"/>
        <v>0</v>
      </c>
      <c r="R34" s="280"/>
      <c r="S34" s="282"/>
      <c r="T34" s="282"/>
      <c r="U34" s="282"/>
      <c r="V34" s="282"/>
      <c r="W34" s="279">
        <f t="shared" si="2"/>
        <v>0</v>
      </c>
    </row>
    <row r="35" spans="1:23" s="2" customFormat="1" ht="20.100000000000001" customHeight="1">
      <c r="A35" s="42">
        <f t="shared" si="1"/>
        <v>28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0"/>
        <v>0</v>
      </c>
      <c r="R35" s="280"/>
      <c r="S35" s="282"/>
      <c r="T35" s="282"/>
      <c r="U35" s="282"/>
      <c r="V35" s="282"/>
      <c r="W35" s="279">
        <f t="shared" si="2"/>
        <v>0</v>
      </c>
    </row>
    <row r="36" spans="1:23" s="2" customFormat="1" ht="20.100000000000001" customHeight="1">
      <c r="A36" s="42">
        <f t="shared" si="1"/>
        <v>29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0"/>
        <v>0</v>
      </c>
      <c r="R36" s="280"/>
      <c r="S36" s="282"/>
      <c r="T36" s="282"/>
      <c r="U36" s="282"/>
      <c r="V36" s="282"/>
      <c r="W36" s="279">
        <f t="shared" si="2"/>
        <v>0</v>
      </c>
    </row>
    <row r="37" spans="1:23" s="2" customFormat="1" ht="20.100000000000001" customHeight="1">
      <c r="A37" s="42">
        <f t="shared" si="1"/>
        <v>30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0"/>
        <v>0</v>
      </c>
      <c r="R37" s="280"/>
      <c r="S37" s="282"/>
      <c r="T37" s="282"/>
      <c r="U37" s="282"/>
      <c r="V37" s="282"/>
      <c r="W37" s="279">
        <f t="shared" si="2"/>
        <v>0</v>
      </c>
    </row>
    <row r="38" spans="1:23" s="2" customFormat="1" ht="20.100000000000001" customHeight="1">
      <c r="A38" s="42">
        <f t="shared" si="1"/>
        <v>31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0"/>
        <v>0</v>
      </c>
      <c r="R38" s="280"/>
      <c r="S38" s="282"/>
      <c r="T38" s="282"/>
      <c r="U38" s="282"/>
      <c r="V38" s="282"/>
      <c r="W38" s="279">
        <f t="shared" si="2"/>
        <v>0</v>
      </c>
    </row>
    <row r="39" spans="1:23" s="2" customFormat="1" ht="20.100000000000001" customHeight="1">
      <c r="A39" s="42">
        <f t="shared" si="1"/>
        <v>32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0"/>
        <v>0</v>
      </c>
      <c r="R39" s="280"/>
      <c r="S39" s="282"/>
      <c r="T39" s="282"/>
      <c r="U39" s="282"/>
      <c r="V39" s="282"/>
      <c r="W39" s="279">
        <f t="shared" si="2"/>
        <v>0</v>
      </c>
    </row>
    <row r="40" spans="1:23" s="2" customFormat="1" ht="20.100000000000001" customHeight="1">
      <c r="A40" s="42">
        <f t="shared" si="1"/>
        <v>33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0"/>
        <v>0</v>
      </c>
      <c r="R40" s="280"/>
      <c r="S40" s="282"/>
      <c r="T40" s="282"/>
      <c r="U40" s="282"/>
      <c r="V40" s="282"/>
      <c r="W40" s="279">
        <f t="shared" si="2"/>
        <v>0</v>
      </c>
    </row>
    <row r="41" spans="1:23" s="2" customFormat="1" ht="20.100000000000001" customHeight="1">
      <c r="A41" s="42">
        <f t="shared" si="1"/>
        <v>34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0"/>
        <v>0</v>
      </c>
      <c r="R41" s="280"/>
      <c r="S41" s="282"/>
      <c r="T41" s="282"/>
      <c r="U41" s="282"/>
      <c r="V41" s="282"/>
      <c r="W41" s="279">
        <f t="shared" si="2"/>
        <v>0</v>
      </c>
    </row>
    <row r="42" spans="1:23" s="2" customFormat="1" ht="20.100000000000001" customHeight="1">
      <c r="A42" s="42">
        <f t="shared" si="1"/>
        <v>35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0"/>
        <v>0</v>
      </c>
      <c r="R42" s="280"/>
      <c r="S42" s="282"/>
      <c r="T42" s="282"/>
      <c r="U42" s="282"/>
      <c r="V42" s="282"/>
      <c r="W42" s="279">
        <f t="shared" si="2"/>
        <v>0</v>
      </c>
    </row>
    <row r="43" spans="1:23" s="2" customFormat="1" ht="20.100000000000001" customHeight="1">
      <c r="A43" s="42">
        <f t="shared" si="1"/>
        <v>36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0"/>
        <v>0</v>
      </c>
      <c r="R43" s="280"/>
      <c r="S43" s="282"/>
      <c r="T43" s="282"/>
      <c r="U43" s="282"/>
      <c r="V43" s="282"/>
      <c r="W43" s="279">
        <f t="shared" si="2"/>
        <v>0</v>
      </c>
    </row>
    <row r="44" spans="1:23" s="2" customFormat="1" ht="20.100000000000001" customHeight="1">
      <c r="A44" s="42">
        <f t="shared" si="1"/>
        <v>37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0"/>
        <v>0</v>
      </c>
      <c r="R44" s="280"/>
      <c r="S44" s="282"/>
      <c r="T44" s="282"/>
      <c r="U44" s="282"/>
      <c r="V44" s="282"/>
      <c r="W44" s="279">
        <f t="shared" si="2"/>
        <v>0</v>
      </c>
    </row>
    <row r="45" spans="1:23" s="2" customFormat="1" ht="20.100000000000001" customHeight="1">
      <c r="A45" s="42">
        <f t="shared" si="1"/>
        <v>38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0"/>
        <v>0</v>
      </c>
      <c r="R45" s="280"/>
      <c r="S45" s="282"/>
      <c r="T45" s="282"/>
      <c r="U45" s="282"/>
      <c r="V45" s="282"/>
      <c r="W45" s="279">
        <f t="shared" si="2"/>
        <v>0</v>
      </c>
    </row>
    <row r="46" spans="1:23" s="2" customFormat="1" ht="20.100000000000001" customHeight="1">
      <c r="A46" s="42">
        <f t="shared" si="1"/>
        <v>39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0"/>
        <v>0</v>
      </c>
      <c r="R46" s="280"/>
      <c r="S46" s="282"/>
      <c r="T46" s="282"/>
      <c r="U46" s="282"/>
      <c r="V46" s="282"/>
      <c r="W46" s="279">
        <f t="shared" si="2"/>
        <v>0</v>
      </c>
    </row>
    <row r="47" spans="1:23" s="2" customFormat="1" ht="20.100000000000001" customHeight="1">
      <c r="A47" s="42">
        <f t="shared" si="1"/>
        <v>40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0"/>
        <v>0</v>
      </c>
      <c r="R47" s="280"/>
      <c r="S47" s="282"/>
      <c r="T47" s="282"/>
      <c r="U47" s="282"/>
      <c r="V47" s="282"/>
      <c r="W47" s="279">
        <f t="shared" si="2"/>
        <v>0</v>
      </c>
    </row>
    <row r="48" spans="1:23" s="2" customFormat="1" ht="20.100000000000001" customHeight="1">
      <c r="A48" s="42">
        <f t="shared" si="1"/>
        <v>41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0"/>
        <v>0</v>
      </c>
      <c r="R48" s="280"/>
      <c r="S48" s="282"/>
      <c r="T48" s="282"/>
      <c r="U48" s="282"/>
      <c r="V48" s="282"/>
      <c r="W48" s="279">
        <f t="shared" si="2"/>
        <v>0</v>
      </c>
    </row>
    <row r="49" spans="1:23" s="2" customFormat="1" ht="20.100000000000001" customHeight="1">
      <c r="A49" s="42">
        <f t="shared" si="1"/>
        <v>42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0"/>
        <v>0</v>
      </c>
      <c r="R49" s="280"/>
      <c r="S49" s="282"/>
      <c r="T49" s="282"/>
      <c r="U49" s="282"/>
      <c r="V49" s="282"/>
      <c r="W49" s="279">
        <f t="shared" si="2"/>
        <v>0</v>
      </c>
    </row>
    <row r="50" spans="1:23" s="2" customFormat="1" ht="20.100000000000001" customHeight="1">
      <c r="A50" s="42">
        <f t="shared" si="1"/>
        <v>43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0"/>
        <v>0</v>
      </c>
      <c r="R50" s="280"/>
      <c r="S50" s="282"/>
      <c r="T50" s="282"/>
      <c r="U50" s="282"/>
      <c r="V50" s="282"/>
      <c r="W50" s="279">
        <f t="shared" si="2"/>
        <v>0</v>
      </c>
    </row>
    <row r="51" spans="1:23" s="2" customFormat="1" ht="20.100000000000001" customHeight="1">
      <c r="A51" s="42">
        <f t="shared" si="1"/>
        <v>44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0"/>
        <v>0</v>
      </c>
      <c r="R51" s="280"/>
      <c r="S51" s="282"/>
      <c r="T51" s="282"/>
      <c r="U51" s="282"/>
      <c r="V51" s="282"/>
      <c r="W51" s="279">
        <f t="shared" si="2"/>
        <v>0</v>
      </c>
    </row>
    <row r="52" spans="1:23" s="2" customFormat="1" ht="19.5" customHeight="1">
      <c r="A52" s="42">
        <f t="shared" si="1"/>
        <v>45</v>
      </c>
      <c r="B52" s="291"/>
      <c r="C52" s="291"/>
      <c r="D52" s="291"/>
      <c r="E52" s="291"/>
      <c r="F52" s="291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76">
        <f t="shared" si="0"/>
        <v>0</v>
      </c>
      <c r="R52" s="280"/>
      <c r="S52" s="282"/>
      <c r="T52" s="282"/>
      <c r="U52" s="282"/>
      <c r="V52" s="282"/>
      <c r="W52" s="279">
        <f t="shared" si="2"/>
        <v>0</v>
      </c>
    </row>
    <row r="53" spans="1:23" s="2" customFormat="1" ht="20.100000000000001" customHeight="1">
      <c r="A53" s="38"/>
      <c r="B53" s="111" t="s">
        <v>77</v>
      </c>
      <c r="C53" s="111"/>
      <c r="D53" s="111"/>
      <c r="E53" s="111"/>
      <c r="F53" s="111"/>
      <c r="G53" s="110">
        <f t="shared" ref="G53:P53" si="3">SUM(G8:G52)</f>
        <v>0</v>
      </c>
      <c r="H53" s="112">
        <f t="shared" si="3"/>
        <v>0</v>
      </c>
      <c r="I53" s="112">
        <f t="shared" si="3"/>
        <v>0</v>
      </c>
      <c r="J53" s="112">
        <f t="shared" si="3"/>
        <v>0</v>
      </c>
      <c r="K53" s="112">
        <f t="shared" si="3"/>
        <v>0</v>
      </c>
      <c r="L53" s="112">
        <f>SUM(L8:L52)</f>
        <v>0</v>
      </c>
      <c r="M53" s="112">
        <f>SUM(M8:M52)</f>
        <v>0</v>
      </c>
      <c r="N53" s="112">
        <f>SUM(N8:N52)</f>
        <v>0</v>
      </c>
      <c r="O53" s="112">
        <f t="shared" si="3"/>
        <v>0</v>
      </c>
      <c r="P53" s="112">
        <f t="shared" si="3"/>
        <v>0</v>
      </c>
      <c r="Q53" s="112">
        <f t="shared" si="0"/>
        <v>0</v>
      </c>
      <c r="R53" s="59">
        <f>SUM(R8:R52)</f>
        <v>0</v>
      </c>
      <c r="S53" s="342"/>
      <c r="T53" s="327"/>
      <c r="U53" s="327"/>
      <c r="V53" s="44"/>
      <c r="W53" s="129">
        <f>SUM(W8:W52)</f>
        <v>0</v>
      </c>
    </row>
    <row r="54" spans="1:23" s="2" customFormat="1" ht="20.100000000000001" customHeight="1" thickBot="1">
      <c r="A54" s="38"/>
      <c r="B54" s="63" t="str">
        <f>+B3</f>
        <v xml:space="preserve">                                                         Category: Miscellaneous (General Administrative &amp; Overhead Staff)</v>
      </c>
      <c r="C54" s="63"/>
      <c r="D54" s="63"/>
      <c r="E54" s="63"/>
      <c r="F54" s="63"/>
      <c r="G54" s="57"/>
      <c r="H54" s="58"/>
      <c r="I54" s="58"/>
      <c r="J54" s="58"/>
      <c r="K54" s="58"/>
      <c r="L54" s="58"/>
      <c r="M54" s="58"/>
      <c r="N54" s="58"/>
      <c r="O54" s="58"/>
      <c r="P54" s="58" t="s">
        <v>50</v>
      </c>
      <c r="Q54" s="58">
        <f>SUM(Q8:Q52)</f>
        <v>0</v>
      </c>
      <c r="R54" s="60"/>
      <c r="S54" s="343"/>
      <c r="T54" s="343"/>
      <c r="U54" s="343"/>
      <c r="V54" s="45"/>
      <c r="W54" s="130"/>
    </row>
    <row r="55" spans="1:23" ht="20.100000000000001" customHeight="1">
      <c r="A55" s="15"/>
      <c r="B55" s="12"/>
      <c r="C55" s="12"/>
      <c r="D55" s="12"/>
      <c r="E55" s="12"/>
      <c r="F55" s="12"/>
      <c r="G55" s="349" t="s">
        <v>51</v>
      </c>
      <c r="H55" s="350"/>
      <c r="I55" s="350"/>
      <c r="J55" s="350"/>
      <c r="K55" s="350"/>
      <c r="L55" s="350"/>
      <c r="M55" s="350"/>
      <c r="N55" s="350"/>
      <c r="O55" s="350"/>
      <c r="P55" s="327"/>
      <c r="Q55" s="354">
        <f>+Q54</f>
        <v>0</v>
      </c>
      <c r="R55" s="59"/>
      <c r="S55" s="342"/>
      <c r="T55" s="327"/>
      <c r="U55" s="327"/>
      <c r="V55" s="44"/>
      <c r="W55" s="131"/>
    </row>
    <row r="56" spans="1:23" ht="20.100000000000001" customHeight="1" thickBot="1">
      <c r="A56" s="36"/>
      <c r="B56" s="37"/>
      <c r="C56" s="37"/>
      <c r="D56" s="37"/>
      <c r="E56" s="37"/>
      <c r="F56" s="37"/>
      <c r="G56" s="351"/>
      <c r="H56" s="351"/>
      <c r="I56" s="351"/>
      <c r="J56" s="351"/>
      <c r="K56" s="351"/>
      <c r="L56" s="351"/>
      <c r="M56" s="351"/>
      <c r="N56" s="351"/>
      <c r="O56" s="351"/>
      <c r="P56" s="343"/>
      <c r="Q56" s="355"/>
      <c r="R56" s="60">
        <f>+R53</f>
        <v>0</v>
      </c>
      <c r="S56" s="343"/>
      <c r="T56" s="343"/>
      <c r="U56" s="343"/>
      <c r="V56" s="45"/>
      <c r="W56" s="130"/>
    </row>
    <row r="57" spans="1:23"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</row>
    <row r="58" spans="1:23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</row>
    <row r="59" spans="1:23"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</row>
    <row r="60" spans="1:23"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</row>
    <row r="61" spans="1:23"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</row>
    <row r="62" spans="1:23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</row>
    <row r="63" spans="1:23"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</row>
    <row r="64" spans="1:23"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</row>
    <row r="65" spans="7:17"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</row>
    <row r="66" spans="7:17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</row>
    <row r="67" spans="7:17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</row>
    <row r="68" spans="7:17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</row>
    <row r="69" spans="7:17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</row>
    <row r="70" spans="7:17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</row>
    <row r="71" spans="7:17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</row>
    <row r="72" spans="7:17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</row>
    <row r="73" spans="7:17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</row>
    <row r="74" spans="7:17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</row>
    <row r="75" spans="7:17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</row>
    <row r="76" spans="7:17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</row>
    <row r="77" spans="7:17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</row>
    <row r="78" spans="7:17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</row>
    <row r="79" spans="7:17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</row>
    <row r="80" spans="7:17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</row>
    <row r="81" spans="2:17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</row>
    <row r="82" spans="2:17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</row>
    <row r="83" spans="2:17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</row>
    <row r="84" spans="2:17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</row>
    <row r="85" spans="2:17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</row>
    <row r="86" spans="2:17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</row>
    <row r="87" spans="2:17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</row>
    <row r="88" spans="2:17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</row>
    <row r="89" spans="2:17">
      <c r="B89" s="1" t="s">
        <v>52</v>
      </c>
    </row>
  </sheetData>
  <mergeCells count="22">
    <mergeCell ref="R1:W1"/>
    <mergeCell ref="A4:W4"/>
    <mergeCell ref="A2:W2"/>
    <mergeCell ref="A1:Q1"/>
    <mergeCell ref="G6:G7"/>
    <mergeCell ref="B3:R3"/>
    <mergeCell ref="E6:E7"/>
    <mergeCell ref="F6:F7"/>
    <mergeCell ref="H5:N5"/>
    <mergeCell ref="C6:C7"/>
    <mergeCell ref="R5:V5"/>
    <mergeCell ref="W6:W7"/>
    <mergeCell ref="S6:V7"/>
    <mergeCell ref="R6:R7"/>
    <mergeCell ref="B5:G5"/>
    <mergeCell ref="B6:B7"/>
    <mergeCell ref="S55:U56"/>
    <mergeCell ref="G55:P56"/>
    <mergeCell ref="S53:U54"/>
    <mergeCell ref="D6:D7"/>
    <mergeCell ref="Q6:Q7"/>
    <mergeCell ref="Q55:Q56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O90"/>
  <sheetViews>
    <sheetView topLeftCell="C1" zoomScale="75" zoomScaleNormal="75" workbookViewId="0">
      <selection activeCell="D40" sqref="D40"/>
    </sheetView>
  </sheetViews>
  <sheetFormatPr defaultRowHeight="12.75"/>
  <cols>
    <col min="1" max="1" width="9.140625" style="10" hidden="1" customWidth="1"/>
    <col min="2" max="2" width="9.140625" style="1" hidden="1" customWidth="1"/>
    <col min="3" max="3" width="3.5703125" style="1" customWidth="1"/>
    <col min="4" max="4" width="38.85546875" style="1" customWidth="1"/>
    <col min="5" max="5" width="16.140625" style="1" customWidth="1"/>
    <col min="6" max="6" width="21.85546875" style="1" customWidth="1"/>
    <col min="7" max="7" width="21" style="1" customWidth="1"/>
    <col min="8" max="8" width="18.5703125" style="1" customWidth="1"/>
    <col min="9" max="9" width="20.7109375" style="35" customWidth="1"/>
    <col min="10" max="11" width="22.140625" style="1" customWidth="1"/>
    <col min="12" max="12" width="23.140625" style="20" customWidth="1"/>
    <col min="13" max="13" width="54.140625" style="1" customWidth="1"/>
    <col min="14" max="14" width="10" style="1" bestFit="1" customWidth="1"/>
    <col min="15" max="16384" width="9.140625" style="1"/>
  </cols>
  <sheetData>
    <row r="1" spans="1:13" ht="20.25">
      <c r="A1" s="137"/>
      <c r="B1" s="138"/>
      <c r="C1" s="356" t="s">
        <v>13</v>
      </c>
      <c r="D1" s="357"/>
      <c r="E1" s="357"/>
      <c r="F1" s="357"/>
      <c r="G1" s="357"/>
      <c r="H1" s="357"/>
      <c r="I1" s="357"/>
      <c r="J1" s="357"/>
      <c r="K1" s="357"/>
      <c r="L1" s="357"/>
      <c r="M1" s="139"/>
    </row>
    <row r="2" spans="1:13" ht="20.25">
      <c r="A2" s="140"/>
      <c r="B2" s="35"/>
      <c r="C2" s="53" t="str">
        <f>" "&amp;'COVER &amp; CERTIFICATION'!A4</f>
        <v xml:space="preserve"> </v>
      </c>
      <c r="D2" s="54"/>
      <c r="E2" s="54"/>
      <c r="F2" s="31"/>
      <c r="G2" s="30"/>
      <c r="H2" s="30"/>
      <c r="I2" s="31"/>
      <c r="J2" s="31"/>
      <c r="K2" s="31"/>
      <c r="L2" s="134"/>
      <c r="M2" s="87"/>
    </row>
    <row r="3" spans="1:13" ht="20.25">
      <c r="A3" s="140"/>
      <c r="B3" s="35"/>
      <c r="C3" s="41" t="str">
        <f>"For the Quarter Ending "&amp;TEXT('COVER &amp; CERTIFICATION'!E10,"MMMM DD, YYYY")</f>
        <v>For the Quarter Ending June 30, 2017</v>
      </c>
      <c r="D3" s="33"/>
      <c r="E3" s="33"/>
      <c r="F3" s="34"/>
      <c r="G3" s="33"/>
      <c r="H3" s="33"/>
      <c r="I3" s="34"/>
      <c r="J3" s="34"/>
      <c r="K3" s="31"/>
      <c r="L3" s="134"/>
      <c r="M3" s="87"/>
    </row>
    <row r="4" spans="1:13" ht="21" thickBot="1">
      <c r="A4" s="140"/>
      <c r="B4" s="35"/>
      <c r="C4" s="32"/>
      <c r="D4" s="33"/>
      <c r="E4" s="33"/>
      <c r="F4" s="34"/>
      <c r="G4" s="33"/>
      <c r="H4" s="33"/>
      <c r="I4" s="34"/>
      <c r="J4" s="136"/>
      <c r="K4" s="31"/>
      <c r="L4" s="134"/>
      <c r="M4" s="131"/>
    </row>
    <row r="5" spans="1:13" ht="18" customHeight="1" thickBot="1">
      <c r="A5" s="140"/>
      <c r="B5" s="35"/>
      <c r="C5" s="415" t="s">
        <v>126</v>
      </c>
      <c r="D5" s="416"/>
      <c r="E5" s="417"/>
      <c r="F5" s="399" t="s">
        <v>132</v>
      </c>
      <c r="G5" s="413" t="s">
        <v>121</v>
      </c>
      <c r="H5" s="397" t="s">
        <v>101</v>
      </c>
      <c r="I5" s="398" t="s">
        <v>114</v>
      </c>
      <c r="J5" s="411" t="s">
        <v>122</v>
      </c>
      <c r="K5" s="389" t="s">
        <v>133</v>
      </c>
      <c r="L5" s="377" t="s">
        <v>229</v>
      </c>
      <c r="M5" s="141"/>
    </row>
    <row r="6" spans="1:13" s="2" customFormat="1" ht="60" customHeight="1" thickBot="1">
      <c r="A6" s="142" t="s">
        <v>11</v>
      </c>
      <c r="B6" s="143" t="s">
        <v>12</v>
      </c>
      <c r="C6" s="418"/>
      <c r="D6" s="419"/>
      <c r="E6" s="420"/>
      <c r="F6" s="421"/>
      <c r="G6" s="414"/>
      <c r="H6" s="328"/>
      <c r="I6" s="375"/>
      <c r="J6" s="412"/>
      <c r="K6" s="375"/>
      <c r="L6" s="422"/>
      <c r="M6" s="144" t="s">
        <v>111</v>
      </c>
    </row>
    <row r="7" spans="1:13" s="2" customFormat="1" ht="18" customHeight="1">
      <c r="A7" s="145">
        <f>+'COVER &amp; CERTIFICATION'!E10</f>
        <v>42916</v>
      </c>
      <c r="B7" s="143">
        <f>+'COVER &amp; CERTIFICATION'!A7</f>
        <v>0</v>
      </c>
      <c r="C7" s="394" t="s">
        <v>124</v>
      </c>
      <c r="D7" s="395"/>
      <c r="E7" s="396"/>
      <c r="F7" s="149"/>
      <c r="G7" s="183"/>
      <c r="H7" s="184"/>
      <c r="I7" s="152"/>
      <c r="J7" s="152"/>
      <c r="K7" s="88"/>
      <c r="L7" s="88"/>
      <c r="M7" s="146"/>
    </row>
    <row r="8" spans="1:13" ht="18" customHeight="1">
      <c r="A8" s="140">
        <f>+A7</f>
        <v>42916</v>
      </c>
      <c r="B8" s="35">
        <f>+B7</f>
        <v>0</v>
      </c>
      <c r="C8" s="124"/>
      <c r="D8" s="89" t="s">
        <v>38</v>
      </c>
      <c r="E8" s="89"/>
      <c r="F8" s="150">
        <f>+'DW-ADM'!Q54</f>
        <v>0</v>
      </c>
      <c r="G8" s="149"/>
      <c r="H8" s="152"/>
      <c r="I8" s="152"/>
      <c r="J8" s="152"/>
      <c r="K8" s="188">
        <f>-'DW-ADM'!R54</f>
        <v>0</v>
      </c>
      <c r="L8" s="64">
        <f>+F8+K8</f>
        <v>0</v>
      </c>
      <c r="M8" s="87"/>
    </row>
    <row r="9" spans="1:13" ht="18" customHeight="1">
      <c r="A9" s="140">
        <f>+A8</f>
        <v>42916</v>
      </c>
      <c r="B9" s="35">
        <f>+B8</f>
        <v>0</v>
      </c>
      <c r="C9" s="124"/>
      <c r="D9" s="89" t="s">
        <v>39</v>
      </c>
      <c r="E9" s="89"/>
      <c r="F9" s="150">
        <f>+'DW-CC'!Q54</f>
        <v>0</v>
      </c>
      <c r="G9" s="149"/>
      <c r="H9" s="152"/>
      <c r="I9" s="152"/>
      <c r="J9" s="152"/>
      <c r="K9" s="123">
        <f>-'DW-CC'!R54</f>
        <v>0</v>
      </c>
      <c r="L9" s="64">
        <f t="shared" ref="L9:L20" si="0">+F9+K9</f>
        <v>0</v>
      </c>
      <c r="M9" s="87"/>
    </row>
    <row r="10" spans="1:13" ht="18" customHeight="1">
      <c r="A10" s="140"/>
      <c r="B10" s="35"/>
      <c r="C10" s="124"/>
      <c r="D10" s="89" t="s">
        <v>40</v>
      </c>
      <c r="E10" s="89"/>
      <c r="F10" s="150">
        <f>+'DW-IS'!Q54</f>
        <v>0</v>
      </c>
      <c r="G10" s="149"/>
      <c r="H10" s="152"/>
      <c r="I10" s="152"/>
      <c r="J10" s="152"/>
      <c r="K10" s="123">
        <f>-'DW-IS'!R54</f>
        <v>0</v>
      </c>
      <c r="L10" s="64">
        <f t="shared" si="0"/>
        <v>0</v>
      </c>
      <c r="M10" s="87"/>
    </row>
    <row r="11" spans="1:13" ht="18" customHeight="1">
      <c r="A11" s="140"/>
      <c r="B11" s="35"/>
      <c r="C11" s="124"/>
      <c r="D11" s="89" t="s">
        <v>42</v>
      </c>
      <c r="E11" s="89"/>
      <c r="F11" s="150">
        <f>+'DW-RN'!Q54</f>
        <v>0</v>
      </c>
      <c r="G11" s="149"/>
      <c r="H11" s="152"/>
      <c r="I11" s="152"/>
      <c r="J11" s="152"/>
      <c r="K11" s="123">
        <f>-'DW-RN'!R54</f>
        <v>0</v>
      </c>
      <c r="L11" s="64">
        <f t="shared" si="0"/>
        <v>0</v>
      </c>
      <c r="M11" s="87"/>
    </row>
    <row r="12" spans="1:13" ht="18" customHeight="1">
      <c r="A12" s="140"/>
      <c r="B12" s="35"/>
      <c r="C12" s="124"/>
      <c r="D12" s="89" t="s">
        <v>41</v>
      </c>
      <c r="E12" s="89"/>
      <c r="F12" s="150">
        <f>+'DW-MD'!Q54</f>
        <v>0</v>
      </c>
      <c r="G12" s="149"/>
      <c r="H12" s="152"/>
      <c r="I12" s="152"/>
      <c r="J12" s="152"/>
      <c r="K12" s="123">
        <f>-'DW-MD'!R54</f>
        <v>0</v>
      </c>
      <c r="L12" s="64">
        <f t="shared" si="0"/>
        <v>0</v>
      </c>
      <c r="M12" s="87"/>
    </row>
    <row r="13" spans="1:13" ht="18" customHeight="1">
      <c r="A13" s="140"/>
      <c r="B13" s="35"/>
      <c r="C13" s="124"/>
      <c r="D13" s="89" t="s">
        <v>43</v>
      </c>
      <c r="E13" s="89"/>
      <c r="F13" s="150">
        <f>+'DW-PGSP'!Q54</f>
        <v>0</v>
      </c>
      <c r="G13" s="149"/>
      <c r="H13" s="152"/>
      <c r="I13" s="152"/>
      <c r="J13" s="152"/>
      <c r="K13" s="123">
        <f>-'DW-PGSP'!R54</f>
        <v>0</v>
      </c>
      <c r="L13" s="64">
        <f t="shared" si="0"/>
        <v>0</v>
      </c>
      <c r="M13" s="87"/>
    </row>
    <row r="14" spans="1:13" ht="18" customHeight="1">
      <c r="A14" s="140"/>
      <c r="B14" s="35"/>
      <c r="C14" s="124"/>
      <c r="D14" s="89" t="s">
        <v>44</v>
      </c>
      <c r="E14" s="89"/>
      <c r="F14" s="150">
        <f>+'DW-PSY'!Q54</f>
        <v>0</v>
      </c>
      <c r="G14" s="149"/>
      <c r="H14" s="152"/>
      <c r="I14" s="152"/>
      <c r="J14" s="152"/>
      <c r="K14" s="123">
        <f>-'DW-PSY'!R54</f>
        <v>0</v>
      </c>
      <c r="L14" s="64">
        <f t="shared" si="0"/>
        <v>0</v>
      </c>
      <c r="M14" s="87"/>
    </row>
    <row r="15" spans="1:13" ht="18" customHeight="1">
      <c r="A15" s="140"/>
      <c r="B15" s="35"/>
      <c r="C15" s="124"/>
      <c r="D15" s="89" t="s">
        <v>100</v>
      </c>
      <c r="E15" s="89"/>
      <c r="F15" s="150">
        <f>+'DW-SW'!Q53</f>
        <v>0</v>
      </c>
      <c r="G15" s="149"/>
      <c r="H15" s="152"/>
      <c r="I15" s="152"/>
      <c r="J15" s="152"/>
      <c r="K15" s="123">
        <f>-'DW-SW'!R53</f>
        <v>0</v>
      </c>
      <c r="L15" s="64">
        <f t="shared" si="0"/>
        <v>0</v>
      </c>
      <c r="M15" s="87"/>
    </row>
    <row r="16" spans="1:13" ht="18" customHeight="1">
      <c r="A16" s="140"/>
      <c r="B16" s="35"/>
      <c r="C16" s="124"/>
      <c r="D16" s="90" t="s">
        <v>99</v>
      </c>
      <c r="E16" s="90"/>
      <c r="F16" s="150">
        <f>+'DW-MSW'!Q53</f>
        <v>0</v>
      </c>
      <c r="G16" s="149"/>
      <c r="H16" s="152"/>
      <c r="I16" s="152"/>
      <c r="J16" s="152"/>
      <c r="K16" s="123">
        <f>-'DW-MSW'!R53</f>
        <v>0</v>
      </c>
      <c r="L16" s="64">
        <f t="shared" si="0"/>
        <v>0</v>
      </c>
      <c r="M16" s="87"/>
    </row>
    <row r="17" spans="1:13" ht="18" customHeight="1">
      <c r="A17" s="140"/>
      <c r="B17" s="35"/>
      <c r="C17" s="124"/>
      <c r="D17" s="89" t="s">
        <v>45</v>
      </c>
      <c r="E17" s="89"/>
      <c r="F17" s="150">
        <f>+'DW-SS'!Q53</f>
        <v>0</v>
      </c>
      <c r="G17" s="149"/>
      <c r="H17" s="152"/>
      <c r="I17" s="152"/>
      <c r="J17" s="152"/>
      <c r="K17" s="123">
        <f>-'DW-SS'!R53</f>
        <v>0</v>
      </c>
      <c r="L17" s="64">
        <f t="shared" si="0"/>
        <v>0</v>
      </c>
      <c r="M17" s="87"/>
    </row>
    <row r="18" spans="1:13" ht="18" customHeight="1">
      <c r="A18" s="140"/>
      <c r="B18" s="35"/>
      <c r="C18" s="124"/>
      <c r="D18" s="89" t="s">
        <v>94</v>
      </c>
      <c r="E18" s="89"/>
      <c r="F18" s="150">
        <f>+'DW-TCM'!Q53</f>
        <v>0</v>
      </c>
      <c r="G18" s="149"/>
      <c r="H18" s="152"/>
      <c r="I18" s="152"/>
      <c r="J18" s="152"/>
      <c r="K18" s="123">
        <f>-'DW-TCM'!R53</f>
        <v>0</v>
      </c>
      <c r="L18" s="64">
        <f t="shared" si="0"/>
        <v>0</v>
      </c>
      <c r="M18" s="87"/>
    </row>
    <row r="19" spans="1:13" ht="18" customHeight="1">
      <c r="A19" s="140"/>
      <c r="B19" s="35"/>
      <c r="C19" s="124"/>
      <c r="D19" s="89" t="s">
        <v>46</v>
      </c>
      <c r="E19" s="89"/>
      <c r="F19" s="150">
        <f>+'DW-TP'!Q53</f>
        <v>0</v>
      </c>
      <c r="G19" s="149"/>
      <c r="H19" s="152"/>
      <c r="I19" s="152"/>
      <c r="J19" s="152"/>
      <c r="K19" s="123">
        <f>-'DW-TP'!R53</f>
        <v>0</v>
      </c>
      <c r="L19" s="64">
        <f t="shared" si="0"/>
        <v>0</v>
      </c>
      <c r="M19" s="87"/>
    </row>
    <row r="20" spans="1:13" ht="18" customHeight="1">
      <c r="A20" s="140">
        <f>+A9</f>
        <v>42916</v>
      </c>
      <c r="B20" s="35">
        <f>+B9</f>
        <v>0</v>
      </c>
      <c r="C20" s="124"/>
      <c r="D20" s="89" t="s">
        <v>47</v>
      </c>
      <c r="E20" s="89"/>
      <c r="F20" s="150">
        <f>+'DW-UD'!Q53</f>
        <v>0</v>
      </c>
      <c r="G20" s="149"/>
      <c r="H20" s="152"/>
      <c r="I20" s="152"/>
      <c r="J20" s="152"/>
      <c r="K20" s="123">
        <f>-'DW-UD'!R53</f>
        <v>0</v>
      </c>
      <c r="L20" s="64">
        <f t="shared" si="0"/>
        <v>0</v>
      </c>
      <c r="M20" s="87"/>
    </row>
    <row r="21" spans="1:13" s="2" customFormat="1" ht="18" customHeight="1">
      <c r="A21" s="140" t="e">
        <f>+#REF!</f>
        <v>#REF!</v>
      </c>
      <c r="B21" s="35" t="e">
        <f>+#REF!</f>
        <v>#REF!</v>
      </c>
      <c r="C21" s="125"/>
      <c r="D21" s="126" t="s">
        <v>87</v>
      </c>
      <c r="E21" s="126"/>
      <c r="F21" s="151">
        <f t="shared" ref="F21:L21" si="1">SUM(F8:F20)</f>
        <v>0</v>
      </c>
      <c r="G21" s="149"/>
      <c r="H21" s="152"/>
      <c r="I21" s="152"/>
      <c r="J21" s="152"/>
      <c r="K21" s="187">
        <f t="shared" si="1"/>
        <v>0</v>
      </c>
      <c r="L21" s="154">
        <f t="shared" si="1"/>
        <v>0</v>
      </c>
      <c r="M21" s="146"/>
    </row>
    <row r="22" spans="1:13" s="2" customFormat="1" ht="0.95" customHeight="1" thickBot="1">
      <c r="A22" s="140"/>
      <c r="B22" s="35"/>
      <c r="C22" s="125"/>
      <c r="D22" s="126"/>
      <c r="E22" s="126"/>
      <c r="F22" s="150"/>
      <c r="G22" s="149"/>
      <c r="H22" s="152"/>
      <c r="I22" s="152"/>
      <c r="J22" s="152"/>
      <c r="K22" s="123"/>
      <c r="L22" s="123"/>
      <c r="M22" s="146"/>
    </row>
    <row r="23" spans="1:13" s="2" customFormat="1" ht="23.25" customHeight="1" thickBot="1">
      <c r="A23" s="148"/>
      <c r="B23" s="135"/>
      <c r="C23" s="155" t="s">
        <v>125</v>
      </c>
      <c r="D23" s="156"/>
      <c r="E23" s="157"/>
      <c r="F23" s="149"/>
      <c r="G23" s="149"/>
      <c r="H23" s="152"/>
      <c r="I23" s="152"/>
      <c r="J23" s="152"/>
      <c r="K23" s="88"/>
      <c r="L23" s="107"/>
      <c r="M23" s="107"/>
    </row>
    <row r="24" spans="1:13" ht="24.75" customHeight="1" thickBot="1">
      <c r="A24" s="140" t="e">
        <f>+#REF!</f>
        <v>#REF!</v>
      </c>
      <c r="B24" s="35" t="e">
        <f>+#REF!</f>
        <v>#REF!</v>
      </c>
      <c r="C24" s="124"/>
      <c r="D24" s="89" t="s">
        <v>115</v>
      </c>
      <c r="E24" s="89"/>
      <c r="F24" s="151">
        <f>+'DW-G&amp;A'!Q53</f>
        <v>0</v>
      </c>
      <c r="G24" s="185"/>
      <c r="H24" s="186"/>
      <c r="I24" s="152"/>
      <c r="J24" s="152"/>
      <c r="K24" s="189">
        <f>-'DW-G&amp;A'!R53</f>
        <v>0</v>
      </c>
      <c r="L24" s="154">
        <f>+F24+K24</f>
        <v>0</v>
      </c>
      <c r="M24" s="87"/>
    </row>
    <row r="25" spans="1:13" ht="12" customHeight="1">
      <c r="A25" s="137"/>
      <c r="B25" s="138"/>
      <c r="C25" s="402" t="s">
        <v>131</v>
      </c>
      <c r="D25" s="403"/>
      <c r="E25" s="403"/>
      <c r="F25" s="399" t="s">
        <v>132</v>
      </c>
      <c r="G25" s="409" t="s">
        <v>121</v>
      </c>
      <c r="H25" s="407" t="s">
        <v>101</v>
      </c>
      <c r="I25" s="410" t="s">
        <v>114</v>
      </c>
      <c r="J25" s="390" t="s">
        <v>122</v>
      </c>
      <c r="K25" s="389" t="s">
        <v>123</v>
      </c>
      <c r="L25" s="377" t="s">
        <v>230</v>
      </c>
      <c r="M25" s="374" t="s">
        <v>111</v>
      </c>
    </row>
    <row r="26" spans="1:13" ht="18" customHeight="1">
      <c r="A26" s="140" t="e">
        <f>+#REF!</f>
        <v>#REF!</v>
      </c>
      <c r="B26" s="35" t="e">
        <f>+#REF!</f>
        <v>#REF!</v>
      </c>
      <c r="C26" s="404"/>
      <c r="D26" s="381"/>
      <c r="E26" s="381"/>
      <c r="F26" s="400"/>
      <c r="G26" s="375"/>
      <c r="H26" s="337"/>
      <c r="I26" s="375"/>
      <c r="J26" s="390"/>
      <c r="K26" s="375"/>
      <c r="L26" s="378"/>
      <c r="M26" s="375"/>
    </row>
    <row r="27" spans="1:13" ht="34.5" customHeight="1" thickBot="1">
      <c r="A27" s="148"/>
      <c r="B27" s="135"/>
      <c r="C27" s="405"/>
      <c r="D27" s="406"/>
      <c r="E27" s="406"/>
      <c r="F27" s="401"/>
      <c r="G27" s="376"/>
      <c r="H27" s="408"/>
      <c r="I27" s="376"/>
      <c r="J27" s="391"/>
      <c r="K27" s="376"/>
      <c r="L27" s="379"/>
      <c r="M27" s="376"/>
    </row>
    <row r="28" spans="1:13" ht="18" customHeight="1">
      <c r="A28" s="140" t="e">
        <f>+A26</f>
        <v>#REF!</v>
      </c>
      <c r="B28" s="35" t="e">
        <f>+B26</f>
        <v>#REF!</v>
      </c>
      <c r="C28" s="190" t="s">
        <v>127</v>
      </c>
      <c r="D28" s="97"/>
      <c r="E28" s="97"/>
      <c r="F28" s="164"/>
      <c r="G28" s="164"/>
      <c r="H28" s="55">
        <f>+F28-G28</f>
        <v>0</v>
      </c>
      <c r="I28" s="167"/>
      <c r="J28" s="179">
        <f>+H28-I28</f>
        <v>0</v>
      </c>
      <c r="K28" s="168"/>
      <c r="L28" s="64">
        <f>+J28+K28</f>
        <v>0</v>
      </c>
      <c r="M28" s="169"/>
    </row>
    <row r="29" spans="1:13" ht="18" customHeight="1">
      <c r="A29" s="140" t="e">
        <f t="shared" ref="A29:A59" si="2">+A28</f>
        <v>#REF!</v>
      </c>
      <c r="B29" s="35" t="e">
        <f t="shared" ref="B29:B59" si="3">+B28</f>
        <v>#REF!</v>
      </c>
      <c r="C29" s="158" t="s">
        <v>128</v>
      </c>
      <c r="D29" s="16"/>
      <c r="E29" s="163"/>
      <c r="F29" s="121"/>
      <c r="G29" s="121"/>
      <c r="H29" s="55">
        <f t="shared" ref="H29:H56" si="4">+F29-G29</f>
        <v>0</v>
      </c>
      <c r="I29" s="167"/>
      <c r="J29" s="179">
        <f t="shared" ref="J29:J56" si="5">+H29-I29</f>
        <v>0</v>
      </c>
      <c r="K29" s="133"/>
      <c r="L29" s="64">
        <f t="shared" ref="L29:L56" si="6">+J29+K29</f>
        <v>0</v>
      </c>
      <c r="M29" s="169"/>
    </row>
    <row r="30" spans="1:13" ht="18" customHeight="1">
      <c r="A30" s="140" t="e">
        <f t="shared" si="2"/>
        <v>#REF!</v>
      </c>
      <c r="B30" s="35" t="e">
        <f t="shared" si="3"/>
        <v>#REF!</v>
      </c>
      <c r="C30" s="118"/>
      <c r="D30" s="119" t="s">
        <v>0</v>
      </c>
      <c r="E30" s="163"/>
      <c r="F30" s="121"/>
      <c r="G30" s="121"/>
      <c r="H30" s="55">
        <f t="shared" si="4"/>
        <v>0</v>
      </c>
      <c r="I30" s="167"/>
      <c r="J30" s="179">
        <f t="shared" si="5"/>
        <v>0</v>
      </c>
      <c r="K30" s="133"/>
      <c r="L30" s="64">
        <f t="shared" si="6"/>
        <v>0</v>
      </c>
      <c r="M30" s="169"/>
    </row>
    <row r="31" spans="1:13" ht="18" customHeight="1">
      <c r="A31" s="140" t="e">
        <f t="shared" si="2"/>
        <v>#REF!</v>
      </c>
      <c r="B31" s="35" t="e">
        <f t="shared" si="3"/>
        <v>#REF!</v>
      </c>
      <c r="C31" s="15"/>
      <c r="D31" s="16" t="s">
        <v>1</v>
      </c>
      <c r="E31" s="163"/>
      <c r="F31" s="121"/>
      <c r="G31" s="121"/>
      <c r="H31" s="55">
        <f t="shared" si="4"/>
        <v>0</v>
      </c>
      <c r="I31" s="167"/>
      <c r="J31" s="179">
        <f t="shared" si="5"/>
        <v>0</v>
      </c>
      <c r="K31" s="133"/>
      <c r="L31" s="64">
        <f t="shared" si="6"/>
        <v>0</v>
      </c>
      <c r="M31" s="169"/>
    </row>
    <row r="32" spans="1:13" ht="18" customHeight="1">
      <c r="A32" s="140" t="e">
        <f t="shared" si="2"/>
        <v>#REF!</v>
      </c>
      <c r="B32" s="35" t="e">
        <f t="shared" si="3"/>
        <v>#REF!</v>
      </c>
      <c r="C32" s="15"/>
      <c r="D32" s="16" t="s">
        <v>105</v>
      </c>
      <c r="E32" s="163"/>
      <c r="F32" s="121"/>
      <c r="G32" s="121"/>
      <c r="H32" s="55">
        <f t="shared" si="4"/>
        <v>0</v>
      </c>
      <c r="I32" s="167"/>
      <c r="J32" s="179">
        <f t="shared" si="5"/>
        <v>0</v>
      </c>
      <c r="K32" s="133"/>
      <c r="L32" s="64">
        <f t="shared" si="6"/>
        <v>0</v>
      </c>
      <c r="M32" s="169"/>
    </row>
    <row r="33" spans="1:13" ht="18" customHeight="1">
      <c r="A33" s="140" t="e">
        <f t="shared" si="2"/>
        <v>#REF!</v>
      </c>
      <c r="B33" s="35" t="e">
        <f t="shared" si="3"/>
        <v>#REF!</v>
      </c>
      <c r="C33" s="15"/>
      <c r="D33" s="16" t="s">
        <v>106</v>
      </c>
      <c r="E33" s="163"/>
      <c r="F33" s="121"/>
      <c r="G33" s="121"/>
      <c r="H33" s="55">
        <f t="shared" si="4"/>
        <v>0</v>
      </c>
      <c r="I33" s="167"/>
      <c r="J33" s="179">
        <f t="shared" si="5"/>
        <v>0</v>
      </c>
      <c r="K33" s="133"/>
      <c r="L33" s="64">
        <f t="shared" si="6"/>
        <v>0</v>
      </c>
      <c r="M33" s="169"/>
    </row>
    <row r="34" spans="1:13" ht="18" customHeight="1">
      <c r="A34" s="140" t="e">
        <f t="shared" si="2"/>
        <v>#REF!</v>
      </c>
      <c r="B34" s="35" t="e">
        <f t="shared" si="3"/>
        <v>#REF!</v>
      </c>
      <c r="C34" s="118"/>
      <c r="D34" s="120" t="s">
        <v>14</v>
      </c>
      <c r="E34" s="163"/>
      <c r="F34" s="121"/>
      <c r="G34" s="121"/>
      <c r="H34" s="55">
        <f t="shared" si="4"/>
        <v>0</v>
      </c>
      <c r="I34" s="167"/>
      <c r="J34" s="179">
        <f t="shared" si="5"/>
        <v>0</v>
      </c>
      <c r="K34" s="133"/>
      <c r="L34" s="64">
        <f t="shared" si="6"/>
        <v>0</v>
      </c>
      <c r="M34" s="169"/>
    </row>
    <row r="35" spans="1:13" ht="18" customHeight="1">
      <c r="A35" s="140" t="e">
        <f t="shared" si="2"/>
        <v>#REF!</v>
      </c>
      <c r="B35" s="35" t="e">
        <f t="shared" si="3"/>
        <v>#REF!</v>
      </c>
      <c r="C35" s="15"/>
      <c r="D35" s="16" t="s">
        <v>85</v>
      </c>
      <c r="E35" s="163"/>
      <c r="F35" s="121"/>
      <c r="G35" s="121"/>
      <c r="H35" s="55">
        <f t="shared" si="4"/>
        <v>0</v>
      </c>
      <c r="I35" s="167"/>
      <c r="J35" s="179">
        <f t="shared" si="5"/>
        <v>0</v>
      </c>
      <c r="K35" s="133"/>
      <c r="L35" s="64">
        <f t="shared" si="6"/>
        <v>0</v>
      </c>
      <c r="M35" s="169"/>
    </row>
    <row r="36" spans="1:13" ht="18" customHeight="1">
      <c r="A36" s="140" t="e">
        <f t="shared" si="2"/>
        <v>#REF!</v>
      </c>
      <c r="B36" s="35" t="e">
        <f t="shared" si="3"/>
        <v>#REF!</v>
      </c>
      <c r="C36" s="15"/>
      <c r="D36" s="16" t="s">
        <v>90</v>
      </c>
      <c r="E36" s="163"/>
      <c r="F36" s="121"/>
      <c r="G36" s="121"/>
      <c r="H36" s="55">
        <f t="shared" si="4"/>
        <v>0</v>
      </c>
      <c r="I36" s="167"/>
      <c r="J36" s="179">
        <f t="shared" si="5"/>
        <v>0</v>
      </c>
      <c r="K36" s="133"/>
      <c r="L36" s="64">
        <f t="shared" si="6"/>
        <v>0</v>
      </c>
      <c r="M36" s="169"/>
    </row>
    <row r="37" spans="1:13" ht="18" customHeight="1">
      <c r="A37" s="140" t="e">
        <f t="shared" si="2"/>
        <v>#REF!</v>
      </c>
      <c r="B37" s="35" t="e">
        <f t="shared" si="3"/>
        <v>#REF!</v>
      </c>
      <c r="C37" s="118"/>
      <c r="D37" s="120" t="s">
        <v>91</v>
      </c>
      <c r="E37" s="163"/>
      <c r="F37" s="121"/>
      <c r="G37" s="121"/>
      <c r="H37" s="55">
        <f t="shared" si="4"/>
        <v>0</v>
      </c>
      <c r="I37" s="167"/>
      <c r="J37" s="179">
        <f t="shared" si="5"/>
        <v>0</v>
      </c>
      <c r="K37" s="133"/>
      <c r="L37" s="64">
        <f t="shared" si="6"/>
        <v>0</v>
      </c>
      <c r="M37" s="169"/>
    </row>
    <row r="38" spans="1:13" ht="18" customHeight="1">
      <c r="A38" s="140" t="e">
        <f t="shared" si="2"/>
        <v>#REF!</v>
      </c>
      <c r="B38" s="35" t="e">
        <f t="shared" si="3"/>
        <v>#REF!</v>
      </c>
      <c r="C38" s="15"/>
      <c r="D38" s="16" t="s">
        <v>2</v>
      </c>
      <c r="E38" s="163"/>
      <c r="F38" s="121"/>
      <c r="G38" s="121"/>
      <c r="H38" s="55">
        <f t="shared" si="4"/>
        <v>0</v>
      </c>
      <c r="I38" s="167"/>
      <c r="J38" s="179">
        <f t="shared" si="5"/>
        <v>0</v>
      </c>
      <c r="K38" s="133"/>
      <c r="L38" s="64">
        <f t="shared" si="6"/>
        <v>0</v>
      </c>
      <c r="M38" s="169"/>
    </row>
    <row r="39" spans="1:13" ht="18" customHeight="1">
      <c r="A39" s="140" t="e">
        <f t="shared" si="2"/>
        <v>#REF!</v>
      </c>
      <c r="B39" s="35" t="e">
        <f t="shared" si="3"/>
        <v>#REF!</v>
      </c>
      <c r="C39" s="15"/>
      <c r="D39" s="16" t="s">
        <v>3</v>
      </c>
      <c r="E39" s="163"/>
      <c r="F39" s="121"/>
      <c r="G39" s="121"/>
      <c r="H39" s="55">
        <f t="shared" si="4"/>
        <v>0</v>
      </c>
      <c r="I39" s="167"/>
      <c r="J39" s="179">
        <f t="shared" si="5"/>
        <v>0</v>
      </c>
      <c r="K39" s="133"/>
      <c r="L39" s="64">
        <f t="shared" si="6"/>
        <v>0</v>
      </c>
      <c r="M39" s="169"/>
    </row>
    <row r="40" spans="1:13" ht="18" customHeight="1">
      <c r="A40" s="140" t="e">
        <f t="shared" si="2"/>
        <v>#REF!</v>
      </c>
      <c r="B40" s="35" t="e">
        <f t="shared" si="3"/>
        <v>#REF!</v>
      </c>
      <c r="C40" s="118"/>
      <c r="D40" s="120" t="s">
        <v>20</v>
      </c>
      <c r="E40" s="163"/>
      <c r="F40" s="121"/>
      <c r="G40" s="121"/>
      <c r="H40" s="55">
        <f t="shared" si="4"/>
        <v>0</v>
      </c>
      <c r="I40" s="167"/>
      <c r="J40" s="179">
        <f t="shared" si="5"/>
        <v>0</v>
      </c>
      <c r="K40" s="133"/>
      <c r="L40" s="64">
        <f t="shared" si="6"/>
        <v>0</v>
      </c>
      <c r="M40" s="169"/>
    </row>
    <row r="41" spans="1:13" ht="18" customHeight="1">
      <c r="A41" s="140" t="e">
        <f t="shared" si="2"/>
        <v>#REF!</v>
      </c>
      <c r="B41" s="35" t="e">
        <f t="shared" si="3"/>
        <v>#REF!</v>
      </c>
      <c r="C41" s="15"/>
      <c r="D41" s="16" t="s">
        <v>4</v>
      </c>
      <c r="E41" s="163"/>
      <c r="F41" s="121"/>
      <c r="G41" s="121"/>
      <c r="H41" s="55">
        <f t="shared" si="4"/>
        <v>0</v>
      </c>
      <c r="I41" s="167"/>
      <c r="J41" s="179">
        <f t="shared" si="5"/>
        <v>0</v>
      </c>
      <c r="K41" s="133"/>
      <c r="L41" s="64">
        <f t="shared" si="6"/>
        <v>0</v>
      </c>
      <c r="M41" s="169"/>
    </row>
    <row r="42" spans="1:13" ht="18" customHeight="1">
      <c r="A42" s="140" t="e">
        <f t="shared" si="2"/>
        <v>#REF!</v>
      </c>
      <c r="B42" s="35" t="e">
        <f t="shared" si="3"/>
        <v>#REF!</v>
      </c>
      <c r="C42" s="118"/>
      <c r="D42" s="119" t="s">
        <v>5</v>
      </c>
      <c r="E42" s="163"/>
      <c r="F42" s="121"/>
      <c r="G42" s="121"/>
      <c r="H42" s="55">
        <f t="shared" si="4"/>
        <v>0</v>
      </c>
      <c r="I42" s="167"/>
      <c r="J42" s="179">
        <f t="shared" si="5"/>
        <v>0</v>
      </c>
      <c r="K42" s="133"/>
      <c r="L42" s="64">
        <f t="shared" si="6"/>
        <v>0</v>
      </c>
      <c r="M42" s="169"/>
    </row>
    <row r="43" spans="1:13" ht="18" customHeight="1">
      <c r="A43" s="140" t="e">
        <f t="shared" si="2"/>
        <v>#REF!</v>
      </c>
      <c r="B43" s="35" t="e">
        <f t="shared" si="3"/>
        <v>#REF!</v>
      </c>
      <c r="C43" s="15"/>
      <c r="D43" s="16" t="s">
        <v>6</v>
      </c>
      <c r="E43" s="163"/>
      <c r="F43" s="121"/>
      <c r="G43" s="121"/>
      <c r="H43" s="55">
        <f t="shared" si="4"/>
        <v>0</v>
      </c>
      <c r="I43" s="167"/>
      <c r="J43" s="179">
        <f t="shared" si="5"/>
        <v>0</v>
      </c>
      <c r="K43" s="133"/>
      <c r="L43" s="64">
        <f t="shared" si="6"/>
        <v>0</v>
      </c>
      <c r="M43" s="169"/>
    </row>
    <row r="44" spans="1:13" ht="18" customHeight="1">
      <c r="A44" s="140" t="e">
        <f t="shared" si="2"/>
        <v>#REF!</v>
      </c>
      <c r="B44" s="35" t="e">
        <f t="shared" si="3"/>
        <v>#REF!</v>
      </c>
      <c r="C44" s="15"/>
      <c r="D44" s="16" t="s">
        <v>7</v>
      </c>
      <c r="E44" s="163"/>
      <c r="F44" s="121"/>
      <c r="G44" s="121"/>
      <c r="H44" s="55">
        <f t="shared" si="4"/>
        <v>0</v>
      </c>
      <c r="I44" s="167"/>
      <c r="J44" s="179">
        <f t="shared" si="5"/>
        <v>0</v>
      </c>
      <c r="K44" s="133"/>
      <c r="L44" s="64">
        <f t="shared" si="6"/>
        <v>0</v>
      </c>
      <c r="M44" s="169"/>
    </row>
    <row r="45" spans="1:13" ht="18" customHeight="1">
      <c r="A45" s="140" t="e">
        <f t="shared" si="2"/>
        <v>#REF!</v>
      </c>
      <c r="B45" s="35" t="e">
        <f t="shared" si="3"/>
        <v>#REF!</v>
      </c>
      <c r="C45" s="15"/>
      <c r="D45" s="16" t="s">
        <v>8</v>
      </c>
      <c r="E45" s="163"/>
      <c r="F45" s="121"/>
      <c r="G45" s="121"/>
      <c r="H45" s="55">
        <f t="shared" si="4"/>
        <v>0</v>
      </c>
      <c r="I45" s="167"/>
      <c r="J45" s="179">
        <f t="shared" si="5"/>
        <v>0</v>
      </c>
      <c r="K45" s="133"/>
      <c r="L45" s="64">
        <f t="shared" si="6"/>
        <v>0</v>
      </c>
      <c r="M45" s="169"/>
    </row>
    <row r="46" spans="1:13" ht="18" customHeight="1">
      <c r="A46" s="140" t="e">
        <f t="shared" si="2"/>
        <v>#REF!</v>
      </c>
      <c r="B46" s="35" t="e">
        <f t="shared" si="3"/>
        <v>#REF!</v>
      </c>
      <c r="C46" s="118"/>
      <c r="D46" s="119" t="s">
        <v>9</v>
      </c>
      <c r="E46" s="163"/>
      <c r="F46" s="121"/>
      <c r="G46" s="121"/>
      <c r="H46" s="55">
        <f t="shared" si="4"/>
        <v>0</v>
      </c>
      <c r="I46" s="167"/>
      <c r="J46" s="179">
        <f t="shared" si="5"/>
        <v>0</v>
      </c>
      <c r="K46" s="133"/>
      <c r="L46" s="64">
        <f t="shared" si="6"/>
        <v>0</v>
      </c>
      <c r="M46" s="169"/>
    </row>
    <row r="47" spans="1:13" ht="18" customHeight="1">
      <c r="A47" s="140" t="e">
        <f t="shared" si="2"/>
        <v>#REF!</v>
      </c>
      <c r="B47" s="35" t="e">
        <f t="shared" si="3"/>
        <v>#REF!</v>
      </c>
      <c r="C47" s="15"/>
      <c r="D47" s="16" t="s">
        <v>21</v>
      </c>
      <c r="E47" s="163"/>
      <c r="F47" s="121"/>
      <c r="G47" s="121"/>
      <c r="H47" s="55">
        <f t="shared" si="4"/>
        <v>0</v>
      </c>
      <c r="I47" s="167"/>
      <c r="J47" s="179">
        <f t="shared" si="5"/>
        <v>0</v>
      </c>
      <c r="K47" s="133"/>
      <c r="L47" s="64">
        <f t="shared" si="6"/>
        <v>0</v>
      </c>
      <c r="M47" s="169"/>
    </row>
    <row r="48" spans="1:13" ht="18" customHeight="1">
      <c r="A48" s="140" t="e">
        <f t="shared" si="2"/>
        <v>#REF!</v>
      </c>
      <c r="B48" s="35" t="e">
        <f t="shared" si="3"/>
        <v>#REF!</v>
      </c>
      <c r="C48" s="118"/>
      <c r="D48" s="119" t="s">
        <v>10</v>
      </c>
      <c r="E48" s="163"/>
      <c r="F48" s="121"/>
      <c r="G48" s="121"/>
      <c r="H48" s="55">
        <f t="shared" si="4"/>
        <v>0</v>
      </c>
      <c r="I48" s="167"/>
      <c r="J48" s="179">
        <f t="shared" si="5"/>
        <v>0</v>
      </c>
      <c r="K48" s="133"/>
      <c r="L48" s="64">
        <f t="shared" si="6"/>
        <v>0</v>
      </c>
      <c r="M48" s="169"/>
    </row>
    <row r="49" spans="1:15" ht="18" customHeight="1">
      <c r="A49" s="140" t="e">
        <f t="shared" si="2"/>
        <v>#REF!</v>
      </c>
      <c r="B49" s="35" t="e">
        <f t="shared" si="3"/>
        <v>#REF!</v>
      </c>
      <c r="C49" s="15"/>
      <c r="D49" s="16" t="s">
        <v>16</v>
      </c>
      <c r="E49" s="163"/>
      <c r="F49" s="121"/>
      <c r="G49" s="121"/>
      <c r="H49" s="55">
        <f t="shared" si="4"/>
        <v>0</v>
      </c>
      <c r="I49" s="167"/>
      <c r="J49" s="179">
        <f t="shared" si="5"/>
        <v>0</v>
      </c>
      <c r="K49" s="133"/>
      <c r="L49" s="64">
        <f t="shared" si="6"/>
        <v>0</v>
      </c>
      <c r="M49" s="169"/>
    </row>
    <row r="50" spans="1:15" ht="18" customHeight="1">
      <c r="A50" s="140" t="e">
        <f t="shared" si="2"/>
        <v>#REF!</v>
      </c>
      <c r="B50" s="35" t="e">
        <f t="shared" si="3"/>
        <v>#REF!</v>
      </c>
      <c r="C50" s="118"/>
      <c r="D50" s="119" t="s">
        <v>17</v>
      </c>
      <c r="E50" s="163"/>
      <c r="F50" s="121"/>
      <c r="G50" s="121"/>
      <c r="H50" s="55">
        <f t="shared" si="4"/>
        <v>0</v>
      </c>
      <c r="I50" s="167"/>
      <c r="J50" s="179">
        <f t="shared" si="5"/>
        <v>0</v>
      </c>
      <c r="K50" s="133"/>
      <c r="L50" s="64">
        <f t="shared" si="6"/>
        <v>0</v>
      </c>
      <c r="M50" s="169"/>
    </row>
    <row r="51" spans="1:15" ht="18" customHeight="1">
      <c r="A51" s="140" t="e">
        <f t="shared" si="2"/>
        <v>#REF!</v>
      </c>
      <c r="B51" s="35" t="e">
        <f t="shared" si="3"/>
        <v>#REF!</v>
      </c>
      <c r="C51" s="15"/>
      <c r="D51" s="16" t="s">
        <v>18</v>
      </c>
      <c r="E51" s="163"/>
      <c r="F51" s="121"/>
      <c r="G51" s="121"/>
      <c r="H51" s="55">
        <f t="shared" si="4"/>
        <v>0</v>
      </c>
      <c r="I51" s="167"/>
      <c r="J51" s="179">
        <f t="shared" si="5"/>
        <v>0</v>
      </c>
      <c r="K51" s="133"/>
      <c r="L51" s="64">
        <f t="shared" si="6"/>
        <v>0</v>
      </c>
      <c r="M51" s="169"/>
    </row>
    <row r="52" spans="1:15" ht="18" customHeight="1">
      <c r="A52" s="140" t="e">
        <f t="shared" si="2"/>
        <v>#REF!</v>
      </c>
      <c r="B52" s="35" t="e">
        <f t="shared" si="3"/>
        <v>#REF!</v>
      </c>
      <c r="C52" s="118"/>
      <c r="D52" s="119" t="s">
        <v>19</v>
      </c>
      <c r="E52" s="163"/>
      <c r="F52" s="121"/>
      <c r="G52" s="121"/>
      <c r="H52" s="55">
        <f t="shared" si="4"/>
        <v>0</v>
      </c>
      <c r="I52" s="167"/>
      <c r="J52" s="179">
        <f t="shared" si="5"/>
        <v>0</v>
      </c>
      <c r="K52" s="133"/>
      <c r="L52" s="64">
        <f t="shared" si="6"/>
        <v>0</v>
      </c>
      <c r="M52" s="169"/>
    </row>
    <row r="53" spans="1:15" ht="18" customHeight="1">
      <c r="A53" s="140" t="e">
        <f t="shared" si="2"/>
        <v>#REF!</v>
      </c>
      <c r="B53" s="35" t="e">
        <f t="shared" si="3"/>
        <v>#REF!</v>
      </c>
      <c r="C53" s="15"/>
      <c r="D53" s="16" t="s">
        <v>23</v>
      </c>
      <c r="E53" s="163"/>
      <c r="F53" s="121"/>
      <c r="G53" s="121"/>
      <c r="H53" s="55">
        <f t="shared" si="4"/>
        <v>0</v>
      </c>
      <c r="I53" s="167"/>
      <c r="J53" s="179">
        <f t="shared" si="5"/>
        <v>0</v>
      </c>
      <c r="K53" s="133"/>
      <c r="L53" s="64">
        <f t="shared" si="6"/>
        <v>0</v>
      </c>
      <c r="M53" s="169"/>
    </row>
    <row r="54" spans="1:15" ht="18" customHeight="1">
      <c r="A54" s="140"/>
      <c r="B54" s="35"/>
      <c r="C54" s="15"/>
      <c r="D54" s="16" t="s">
        <v>22</v>
      </c>
      <c r="E54" s="163"/>
      <c r="F54" s="121"/>
      <c r="G54" s="121"/>
      <c r="H54" s="55">
        <f t="shared" si="4"/>
        <v>0</v>
      </c>
      <c r="I54" s="167"/>
      <c r="J54" s="179">
        <f t="shared" si="5"/>
        <v>0</v>
      </c>
      <c r="K54" s="133"/>
      <c r="L54" s="64">
        <f t="shared" si="6"/>
        <v>0</v>
      </c>
      <c r="M54" s="169"/>
    </row>
    <row r="55" spans="1:15" ht="18" customHeight="1">
      <c r="A55" s="140"/>
      <c r="B55" s="35"/>
      <c r="C55" s="15"/>
      <c r="D55" s="16"/>
      <c r="E55" s="163"/>
      <c r="F55" s="121"/>
      <c r="G55" s="121"/>
      <c r="H55" s="55">
        <f t="shared" si="4"/>
        <v>0</v>
      </c>
      <c r="I55" s="167"/>
      <c r="J55" s="179">
        <f t="shared" si="5"/>
        <v>0</v>
      </c>
      <c r="K55" s="133"/>
      <c r="L55" s="64">
        <f t="shared" si="6"/>
        <v>0</v>
      </c>
      <c r="M55" s="169"/>
    </row>
    <row r="56" spans="1:15" ht="18" customHeight="1">
      <c r="A56" s="140" t="e">
        <f>+A53</f>
        <v>#REF!</v>
      </c>
      <c r="B56" s="35" t="e">
        <f>+B53</f>
        <v>#REF!</v>
      </c>
      <c r="C56" s="118"/>
      <c r="D56" s="16"/>
      <c r="E56" s="163"/>
      <c r="F56" s="121"/>
      <c r="G56" s="121"/>
      <c r="H56" s="55">
        <f t="shared" si="4"/>
        <v>0</v>
      </c>
      <c r="I56" s="167"/>
      <c r="J56" s="179">
        <f t="shared" si="5"/>
        <v>0</v>
      </c>
      <c r="K56" s="133"/>
      <c r="L56" s="64">
        <f t="shared" si="6"/>
        <v>0</v>
      </c>
      <c r="M56" s="169"/>
    </row>
    <row r="57" spans="1:15" ht="18" customHeight="1">
      <c r="A57" s="140" t="e">
        <f t="shared" si="2"/>
        <v>#REF!</v>
      </c>
      <c r="B57" s="35" t="e">
        <f t="shared" si="3"/>
        <v>#REF!</v>
      </c>
      <c r="C57" s="380" t="s">
        <v>86</v>
      </c>
      <c r="D57" s="381"/>
      <c r="E57" s="381"/>
      <c r="F57" s="122">
        <f t="shared" ref="F57:L57" si="7">SUM(F28:F56)</f>
        <v>0</v>
      </c>
      <c r="G57" s="160">
        <f t="shared" si="7"/>
        <v>0</v>
      </c>
      <c r="H57" s="178">
        <f t="shared" si="7"/>
        <v>0</v>
      </c>
      <c r="I57" s="175">
        <f t="shared" si="7"/>
        <v>0</v>
      </c>
      <c r="J57" s="153">
        <f t="shared" si="7"/>
        <v>0</v>
      </c>
      <c r="K57" s="128">
        <f t="shared" si="7"/>
        <v>0</v>
      </c>
      <c r="L57" s="159">
        <f t="shared" si="7"/>
        <v>0</v>
      </c>
      <c r="M57" s="169"/>
    </row>
    <row r="58" spans="1:15" ht="18" customHeight="1">
      <c r="A58" s="140" t="e">
        <f t="shared" si="2"/>
        <v>#REF!</v>
      </c>
      <c r="B58" s="35" t="e">
        <f t="shared" si="3"/>
        <v>#REF!</v>
      </c>
      <c r="C58" s="17" t="s">
        <v>118</v>
      </c>
      <c r="D58" s="14"/>
      <c r="E58" s="163"/>
      <c r="F58" s="107"/>
      <c r="G58" s="107"/>
      <c r="H58" s="88"/>
      <c r="I58" s="88"/>
      <c r="J58" s="88"/>
      <c r="K58" s="88"/>
      <c r="L58" s="88"/>
      <c r="M58" s="169"/>
      <c r="O58" s="35"/>
    </row>
    <row r="59" spans="1:15" ht="18" customHeight="1">
      <c r="A59" s="140" t="e">
        <f t="shared" si="2"/>
        <v>#REF!</v>
      </c>
      <c r="B59" s="35" t="e">
        <f t="shared" si="3"/>
        <v>#REF!</v>
      </c>
      <c r="C59" s="15"/>
      <c r="D59" s="16" t="s">
        <v>112</v>
      </c>
      <c r="E59" s="163"/>
      <c r="F59" s="121"/>
      <c r="G59" s="108"/>
      <c r="H59" s="55">
        <f>+F59-G59</f>
        <v>0</v>
      </c>
      <c r="I59" s="167"/>
      <c r="J59" s="179">
        <f>+H59-I59</f>
        <v>0</v>
      </c>
      <c r="K59" s="133"/>
      <c r="L59" s="64">
        <f>+J59+K59</f>
        <v>0</v>
      </c>
      <c r="M59" s="169"/>
    </row>
    <row r="60" spans="1:15" ht="18" customHeight="1">
      <c r="A60" s="140"/>
      <c r="B60" s="35"/>
      <c r="C60" s="84"/>
      <c r="D60" s="85" t="s">
        <v>109</v>
      </c>
      <c r="E60" s="163"/>
      <c r="F60" s="165"/>
      <c r="G60" s="108"/>
      <c r="H60" s="55">
        <f>+F60-G60</f>
        <v>0</v>
      </c>
      <c r="I60" s="167"/>
      <c r="J60" s="179">
        <f>+H60-I60</f>
        <v>0</v>
      </c>
      <c r="K60" s="133"/>
      <c r="L60" s="64">
        <f>+J60+K60</f>
        <v>0</v>
      </c>
      <c r="M60" s="169"/>
    </row>
    <row r="61" spans="1:15" ht="18" customHeight="1">
      <c r="A61" s="140"/>
      <c r="B61" s="35"/>
      <c r="C61" s="15"/>
      <c r="D61" s="16" t="s">
        <v>110</v>
      </c>
      <c r="E61" s="163"/>
      <c r="F61" s="121"/>
      <c r="G61" s="108"/>
      <c r="H61" s="55">
        <f>+F61-G61</f>
        <v>0</v>
      </c>
      <c r="I61" s="167"/>
      <c r="J61" s="179">
        <f>+H61-I61</f>
        <v>0</v>
      </c>
      <c r="K61" s="133"/>
      <c r="L61" s="64">
        <f>+J61+K61</f>
        <v>0</v>
      </c>
      <c r="M61" s="169"/>
    </row>
    <row r="62" spans="1:15" ht="18" customHeight="1">
      <c r="A62" s="180"/>
      <c r="B62" s="181"/>
      <c r="C62" s="392" t="s">
        <v>134</v>
      </c>
      <c r="D62" s="393"/>
      <c r="E62" s="393"/>
      <c r="F62" s="170">
        <f t="shared" ref="F62:L62" si="8">SUM(F59:F61)</f>
        <v>0</v>
      </c>
      <c r="G62" s="171">
        <f t="shared" si="8"/>
        <v>0</v>
      </c>
      <c r="H62" s="177">
        <f t="shared" si="8"/>
        <v>0</v>
      </c>
      <c r="I62" s="176">
        <f t="shared" si="8"/>
        <v>0</v>
      </c>
      <c r="J62" s="173">
        <f t="shared" si="8"/>
        <v>0</v>
      </c>
      <c r="K62" s="172">
        <f t="shared" si="8"/>
        <v>0</v>
      </c>
      <c r="L62" s="174">
        <f t="shared" si="8"/>
        <v>0</v>
      </c>
      <c r="M62" s="169"/>
    </row>
    <row r="63" spans="1:15" ht="18" customHeight="1" thickBot="1">
      <c r="A63" s="145" t="e">
        <f>+#REF!</f>
        <v>#REF!</v>
      </c>
      <c r="B63" s="143" t="e">
        <f>+#REF!</f>
        <v>#REF!</v>
      </c>
      <c r="C63" s="386" t="s">
        <v>135</v>
      </c>
      <c r="D63" s="387"/>
      <c r="E63" s="388"/>
      <c r="F63" s="166">
        <f>+F21+F24+F57+F62</f>
        <v>0</v>
      </c>
      <c r="G63" s="171">
        <f>+G57+G62</f>
        <v>0</v>
      </c>
      <c r="H63" s="177">
        <f>+H57+H62</f>
        <v>0</v>
      </c>
      <c r="I63" s="176">
        <f>+I57+I62</f>
        <v>0</v>
      </c>
      <c r="J63" s="173">
        <f>+J57+J62</f>
        <v>0</v>
      </c>
      <c r="K63" s="182">
        <f>+K21+K24+K57+K62</f>
        <v>0</v>
      </c>
      <c r="L63" s="159">
        <f>+L21+L24+L57+L62</f>
        <v>0</v>
      </c>
      <c r="M63" s="169"/>
    </row>
    <row r="64" spans="1:15" ht="9.75" customHeight="1" thickBot="1">
      <c r="A64" s="140"/>
      <c r="B64" s="35"/>
      <c r="C64" s="295"/>
      <c r="D64" s="296"/>
      <c r="E64" s="70"/>
      <c r="F64" s="71"/>
      <c r="G64" s="71"/>
      <c r="H64" s="71"/>
      <c r="I64" s="109"/>
      <c r="J64" s="69"/>
      <c r="K64" s="69"/>
      <c r="L64" s="382">
        <f>+F21+F24+J63+K63</f>
        <v>0</v>
      </c>
      <c r="M64" s="384" t="s">
        <v>129</v>
      </c>
    </row>
    <row r="65" spans="1:14" ht="18" customHeight="1">
      <c r="A65" s="140"/>
      <c r="B65" s="35"/>
      <c r="C65" s="297"/>
      <c r="D65" s="298"/>
      <c r="E65" s="93"/>
      <c r="F65" s="25"/>
      <c r="G65" s="26"/>
      <c r="H65" s="26"/>
      <c r="I65" s="26"/>
      <c r="J65" s="26"/>
      <c r="K65" s="26"/>
      <c r="L65" s="383"/>
      <c r="M65" s="385"/>
    </row>
    <row r="66" spans="1:14" ht="24.95" customHeight="1">
      <c r="A66" s="140"/>
      <c r="B66" s="35"/>
      <c r="C66" s="92"/>
      <c r="D66" s="94"/>
      <c r="E66" s="95"/>
      <c r="F66" s="257"/>
      <c r="G66" s="368"/>
      <c r="H66" s="368"/>
      <c r="I66" s="368"/>
      <c r="J66" s="368"/>
      <c r="K66" s="368"/>
      <c r="L66" s="369"/>
      <c r="M66" s="337"/>
    </row>
    <row r="67" spans="1:14" s="65" customFormat="1" ht="60" customHeight="1">
      <c r="A67" s="147"/>
      <c r="B67" s="83"/>
      <c r="C67" s="96"/>
      <c r="D67" s="91"/>
      <c r="E67" s="114"/>
      <c r="F67" s="114"/>
      <c r="G67" s="82"/>
      <c r="H67" s="191"/>
      <c r="I67" s="67"/>
      <c r="J67" s="67"/>
      <c r="K67" s="67"/>
      <c r="L67" s="67"/>
      <c r="M67" s="83"/>
    </row>
    <row r="68" spans="1:14" ht="18" customHeight="1">
      <c r="A68" s="140"/>
      <c r="B68" s="35"/>
      <c r="C68" s="49"/>
      <c r="D68" s="89"/>
      <c r="E68" s="258"/>
      <c r="F68" s="258"/>
      <c r="G68" s="76"/>
      <c r="H68" s="262"/>
      <c r="I68" s="263"/>
      <c r="J68" s="25"/>
      <c r="K68" s="264"/>
      <c r="L68" s="25"/>
      <c r="M68" s="265"/>
    </row>
    <row r="69" spans="1:14" ht="18" customHeight="1">
      <c r="A69" s="140"/>
      <c r="B69" s="35"/>
      <c r="C69" s="49"/>
      <c r="D69" s="89"/>
      <c r="E69" s="258"/>
      <c r="F69" s="258"/>
      <c r="G69" s="76"/>
      <c r="H69" s="262"/>
      <c r="I69" s="263"/>
      <c r="J69" s="25"/>
      <c r="K69" s="25"/>
      <c r="L69" s="25"/>
      <c r="M69" s="265"/>
    </row>
    <row r="70" spans="1:14" ht="18" customHeight="1">
      <c r="A70" s="140"/>
      <c r="B70" s="35"/>
      <c r="C70" s="49"/>
      <c r="D70" s="89"/>
      <c r="E70" s="258"/>
      <c r="F70" s="258"/>
      <c r="G70" s="76"/>
      <c r="H70" s="262"/>
      <c r="I70" s="25"/>
      <c r="J70" s="25"/>
      <c r="K70" s="25"/>
      <c r="L70" s="25"/>
      <c r="M70" s="265"/>
    </row>
    <row r="71" spans="1:14" ht="18" customHeight="1">
      <c r="A71" s="140"/>
      <c r="B71" s="35"/>
      <c r="C71" s="15"/>
      <c r="D71" s="89"/>
      <c r="E71" s="258"/>
      <c r="F71" s="258"/>
      <c r="G71" s="77"/>
      <c r="H71" s="262"/>
      <c r="I71" s="25"/>
      <c r="J71" s="25"/>
      <c r="K71" s="25"/>
      <c r="L71" s="266"/>
      <c r="M71" s="265"/>
      <c r="N71" s="35"/>
    </row>
    <row r="72" spans="1:14" ht="18" customHeight="1">
      <c r="A72" s="140"/>
      <c r="B72" s="35"/>
      <c r="C72" s="50"/>
      <c r="D72" s="89"/>
      <c r="E72" s="258"/>
      <c r="F72" s="258"/>
      <c r="G72" s="76"/>
      <c r="H72" s="262"/>
      <c r="I72" s="25"/>
      <c r="J72" s="25"/>
      <c r="K72" s="25"/>
      <c r="L72" s="266"/>
      <c r="M72" s="265"/>
      <c r="N72" s="35"/>
    </row>
    <row r="73" spans="1:14" ht="18" customHeight="1">
      <c r="A73" s="140"/>
      <c r="B73" s="35"/>
      <c r="C73" s="51"/>
      <c r="D73" s="89"/>
      <c r="E73" s="258"/>
      <c r="F73" s="258"/>
      <c r="G73" s="78"/>
      <c r="H73" s="265"/>
      <c r="I73" s="267"/>
      <c r="J73" s="267"/>
      <c r="K73" s="267"/>
      <c r="L73" s="268"/>
      <c r="M73" s="265"/>
      <c r="N73" s="35"/>
    </row>
    <row r="74" spans="1:14" ht="18" customHeight="1">
      <c r="A74" s="140"/>
      <c r="B74" s="35"/>
      <c r="C74" s="51"/>
      <c r="D74" s="89"/>
      <c r="E74" s="258"/>
      <c r="F74" s="258"/>
      <c r="G74" s="370"/>
      <c r="H74" s="371"/>
      <c r="I74" s="371"/>
      <c r="J74" s="371"/>
      <c r="K74" s="371"/>
      <c r="L74" s="371"/>
      <c r="M74" s="371"/>
    </row>
    <row r="75" spans="1:14" ht="18" customHeight="1">
      <c r="A75" s="140"/>
      <c r="B75" s="35"/>
      <c r="C75" s="51"/>
      <c r="D75" s="89"/>
      <c r="E75" s="258"/>
      <c r="F75" s="258"/>
      <c r="G75" s="78"/>
      <c r="H75" s="35"/>
      <c r="I75" s="28"/>
      <c r="J75" s="28"/>
      <c r="K75" s="28"/>
      <c r="L75" s="161"/>
      <c r="M75" s="35"/>
    </row>
    <row r="76" spans="1:14" ht="18" customHeight="1">
      <c r="A76" s="140"/>
      <c r="B76" s="35"/>
      <c r="C76" s="51"/>
      <c r="D76" s="90"/>
      <c r="E76" s="258"/>
      <c r="F76" s="258"/>
      <c r="G76" s="78"/>
      <c r="H76" s="35"/>
      <c r="I76" s="28"/>
      <c r="J76" s="28"/>
      <c r="K76" s="28"/>
      <c r="L76" s="161"/>
      <c r="M76" s="35"/>
    </row>
    <row r="77" spans="1:14" ht="18" customHeight="1">
      <c r="A77" s="140"/>
      <c r="B77" s="35"/>
      <c r="C77" s="51"/>
      <c r="D77" s="89"/>
      <c r="E77" s="258"/>
      <c r="F77" s="258"/>
      <c r="G77" s="78"/>
      <c r="H77" s="35"/>
      <c r="I77" s="28"/>
      <c r="J77" s="28"/>
      <c r="K77" s="28"/>
      <c r="L77" s="161"/>
      <c r="M77" s="35"/>
    </row>
    <row r="78" spans="1:14" ht="18" customHeight="1">
      <c r="A78" s="140"/>
      <c r="B78" s="35"/>
      <c r="C78" s="51"/>
      <c r="D78" s="89"/>
      <c r="E78" s="258"/>
      <c r="F78" s="258"/>
      <c r="G78" s="78"/>
      <c r="H78" s="35"/>
      <c r="I78" s="28"/>
      <c r="J78" s="28"/>
      <c r="K78" s="28"/>
      <c r="L78" s="161"/>
      <c r="M78" s="35"/>
    </row>
    <row r="79" spans="1:14" ht="18" customHeight="1">
      <c r="A79" s="140"/>
      <c r="B79" s="35"/>
      <c r="C79" s="51"/>
      <c r="D79" s="89"/>
      <c r="E79" s="258"/>
      <c r="F79" s="258"/>
      <c r="G79" s="78"/>
      <c r="H79" s="35"/>
      <c r="I79" s="28"/>
      <c r="J79" s="28"/>
      <c r="K79" s="28"/>
      <c r="L79" s="161"/>
      <c r="M79" s="35"/>
    </row>
    <row r="80" spans="1:14" ht="18" customHeight="1">
      <c r="A80" s="140"/>
      <c r="B80" s="35"/>
      <c r="C80" s="51"/>
      <c r="D80" s="89"/>
      <c r="E80" s="258"/>
      <c r="F80" s="258"/>
      <c r="G80" s="78"/>
      <c r="H80" s="35"/>
      <c r="I80" s="28"/>
      <c r="J80" s="28"/>
      <c r="K80" s="28"/>
      <c r="L80" s="161"/>
      <c r="M80" s="35"/>
    </row>
    <row r="81" spans="1:13" s="65" customFormat="1" ht="18" customHeight="1">
      <c r="A81" s="147"/>
      <c r="B81" s="83"/>
      <c r="C81" s="66"/>
      <c r="D81" s="91"/>
      <c r="E81" s="106"/>
      <c r="F81" s="80"/>
      <c r="G81" s="79"/>
      <c r="H81" s="83"/>
      <c r="I81" s="68"/>
      <c r="J81" s="68"/>
      <c r="K81" s="68"/>
      <c r="L81" s="162"/>
      <c r="M81" s="83"/>
    </row>
    <row r="82" spans="1:13" ht="18" customHeight="1">
      <c r="A82" s="140"/>
      <c r="B82" s="35"/>
      <c r="C82" s="52"/>
      <c r="D82" s="89"/>
      <c r="E82" s="258"/>
      <c r="F82" s="258"/>
      <c r="G82" s="372"/>
      <c r="H82" s="373"/>
      <c r="I82" s="373"/>
      <c r="J82" s="373"/>
      <c r="K82" s="373"/>
      <c r="L82" s="373"/>
      <c r="M82" s="83"/>
    </row>
    <row r="83" spans="1:13" ht="18">
      <c r="A83" s="140"/>
      <c r="B83" s="35"/>
      <c r="C83" s="66"/>
      <c r="D83" s="91"/>
      <c r="E83" s="106"/>
      <c r="F83" s="80"/>
      <c r="G83" s="81"/>
      <c r="H83" s="35"/>
      <c r="I83" s="28"/>
      <c r="J83" s="28"/>
      <c r="K83" s="28"/>
      <c r="L83" s="161"/>
      <c r="M83" s="35"/>
    </row>
    <row r="84" spans="1:13" ht="18.75" customHeight="1">
      <c r="A84" s="140"/>
      <c r="B84" s="35"/>
      <c r="C84" s="66"/>
      <c r="D84" s="89"/>
      <c r="E84" s="258"/>
      <c r="F84" s="258"/>
      <c r="G84" s="372"/>
      <c r="H84" s="373"/>
      <c r="I84" s="373"/>
      <c r="J84" s="373"/>
      <c r="K84" s="373"/>
      <c r="L84" s="373"/>
      <c r="M84" s="337"/>
    </row>
    <row r="85" spans="1:13" ht="18" customHeight="1">
      <c r="A85" s="269"/>
      <c r="B85" s="35"/>
      <c r="C85" s="270"/>
      <c r="D85" s="271"/>
      <c r="E85" s="259"/>
      <c r="F85" s="259"/>
      <c r="G85" s="259"/>
      <c r="H85" s="260"/>
      <c r="I85" s="261"/>
      <c r="J85" s="261"/>
      <c r="K85" s="261"/>
      <c r="L85" s="261"/>
      <c r="M85" s="252"/>
    </row>
    <row r="86" spans="1:13">
      <c r="F86" s="86"/>
      <c r="G86" s="27"/>
      <c r="H86" s="27"/>
      <c r="I86" s="28"/>
      <c r="J86" s="27"/>
      <c r="K86" s="27"/>
    </row>
    <row r="87" spans="1:13">
      <c r="F87" s="27"/>
      <c r="G87" s="27"/>
      <c r="H87" s="27"/>
      <c r="I87" s="28"/>
      <c r="J87" s="27"/>
      <c r="K87" s="27"/>
    </row>
    <row r="88" spans="1:13">
      <c r="F88" s="27"/>
      <c r="G88" s="27"/>
      <c r="H88" s="27"/>
      <c r="I88" s="28"/>
      <c r="J88" s="27"/>
      <c r="K88" s="27"/>
    </row>
    <row r="89" spans="1:13">
      <c r="F89" s="27"/>
      <c r="G89" s="27"/>
      <c r="H89" s="27"/>
      <c r="I89" s="28"/>
      <c r="J89" s="27"/>
      <c r="K89" s="27"/>
    </row>
    <row r="90" spans="1:13">
      <c r="F90" s="27"/>
      <c r="G90" s="27"/>
      <c r="H90" s="27"/>
      <c r="I90" s="28"/>
      <c r="J90" s="27"/>
      <c r="K90" s="27"/>
    </row>
  </sheetData>
  <mergeCells count="28">
    <mergeCell ref="K5:K6"/>
    <mergeCell ref="C1:L1"/>
    <mergeCell ref="J5:J6"/>
    <mergeCell ref="G5:G6"/>
    <mergeCell ref="C5:E6"/>
    <mergeCell ref="F5:F6"/>
    <mergeCell ref="L5:L6"/>
    <mergeCell ref="C7:E7"/>
    <mergeCell ref="H5:H6"/>
    <mergeCell ref="I5:I6"/>
    <mergeCell ref="F25:F27"/>
    <mergeCell ref="C25:E27"/>
    <mergeCell ref="H25:H27"/>
    <mergeCell ref="G25:G27"/>
    <mergeCell ref="I25:I27"/>
    <mergeCell ref="C57:E57"/>
    <mergeCell ref="L64:L65"/>
    <mergeCell ref="M64:M65"/>
    <mergeCell ref="C63:E63"/>
    <mergeCell ref="K25:K27"/>
    <mergeCell ref="J25:J27"/>
    <mergeCell ref="C62:E62"/>
    <mergeCell ref="G66:M66"/>
    <mergeCell ref="G74:M74"/>
    <mergeCell ref="G82:L82"/>
    <mergeCell ref="G84:M84"/>
    <mergeCell ref="M25:M27"/>
    <mergeCell ref="L25:L27"/>
  </mergeCells>
  <phoneticPr fontId="0" type="noConversion"/>
  <printOptions horizontalCentered="1"/>
  <pageMargins left="0.25" right="0.25" top="1" bottom="1" header="0.5" footer="0.5"/>
  <pageSetup scale="40" orientation="portrait" horizontalDpi="300" verticalDpi="300" r:id="rId1"/>
  <headerFooter alignWithMargins="0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30"/>
  <sheetViews>
    <sheetView tabSelected="1" workbookViewId="0">
      <selection activeCell="G18" sqref="G18"/>
    </sheetView>
  </sheetViews>
  <sheetFormatPr defaultRowHeight="12.75"/>
  <cols>
    <col min="2" max="2" width="26.7109375" bestFit="1" customWidth="1"/>
    <col min="3" max="6" width="17.7109375" customWidth="1"/>
    <col min="7" max="7" width="18.28515625" customWidth="1"/>
    <col min="8" max="21" width="17.7109375" customWidth="1"/>
  </cols>
  <sheetData>
    <row r="1" spans="1:23">
      <c r="A1" s="193" t="s">
        <v>136</v>
      </c>
      <c r="B1" s="193"/>
    </row>
    <row r="2" spans="1:23">
      <c r="A2" s="193">
        <f>'COVER &amp; CERTIFICATION'!A4</f>
        <v>0</v>
      </c>
      <c r="B2" s="193"/>
    </row>
    <row r="3" spans="1:23">
      <c r="A3" s="193" t="str">
        <f>"For the Quarter Ending "&amp;TEXT('COVER &amp; CERTIFICATION'!E10,"MMMM DD, YYYY")</f>
        <v>For the Quarter Ending June 30, 2017</v>
      </c>
      <c r="B3" s="193"/>
      <c r="C3" s="194"/>
    </row>
    <row r="4" spans="1:23">
      <c r="A4" s="195" t="s">
        <v>137</v>
      </c>
      <c r="B4" s="196">
        <v>0</v>
      </c>
      <c r="L4" s="193" t="s">
        <v>138</v>
      </c>
    </row>
    <row r="5" spans="1:23" ht="13.5" thickBot="1">
      <c r="A5" s="197"/>
      <c r="B5" s="198" t="s">
        <v>139</v>
      </c>
      <c r="C5" s="199"/>
      <c r="G5" s="200"/>
      <c r="H5" s="201" t="s">
        <v>140</v>
      </c>
      <c r="I5" t="s">
        <v>141</v>
      </c>
      <c r="L5" t="s">
        <v>141</v>
      </c>
    </row>
    <row r="6" spans="1:23" ht="13.5" thickBot="1">
      <c r="A6" s="197"/>
      <c r="B6" s="202"/>
      <c r="H6" s="200"/>
      <c r="I6" s="193" t="s">
        <v>142</v>
      </c>
      <c r="J6" s="193"/>
      <c r="L6" s="203" t="s">
        <v>143</v>
      </c>
      <c r="M6" s="203" t="s">
        <v>143</v>
      </c>
    </row>
    <row r="7" spans="1:23" ht="20.100000000000001" customHeight="1">
      <c r="A7" s="204" t="s">
        <v>144</v>
      </c>
      <c r="B7" s="204"/>
      <c r="D7" s="205" t="s">
        <v>145</v>
      </c>
      <c r="E7" s="205" t="s">
        <v>145</v>
      </c>
      <c r="F7" s="205" t="s">
        <v>145</v>
      </c>
      <c r="G7" s="206" t="s">
        <v>145</v>
      </c>
      <c r="H7" s="200"/>
      <c r="I7" s="206" t="s">
        <v>145</v>
      </c>
      <c r="J7" s="206" t="s">
        <v>145</v>
      </c>
      <c r="L7" s="425" t="s">
        <v>146</v>
      </c>
      <c r="M7" s="425" t="s">
        <v>147</v>
      </c>
      <c r="N7" s="205" t="s">
        <v>145</v>
      </c>
      <c r="O7" s="205" t="s">
        <v>145</v>
      </c>
      <c r="P7" s="205" t="s">
        <v>145</v>
      </c>
      <c r="U7" s="205" t="s">
        <v>145</v>
      </c>
      <c r="V7" s="205" t="s">
        <v>145</v>
      </c>
      <c r="W7" s="205" t="s">
        <v>145</v>
      </c>
    </row>
    <row r="8" spans="1:23" ht="20.100000000000001" customHeight="1">
      <c r="C8" s="423" t="s">
        <v>148</v>
      </c>
      <c r="D8" s="423" t="s">
        <v>149</v>
      </c>
      <c r="E8" s="423" t="s">
        <v>227</v>
      </c>
      <c r="F8" s="423" t="s">
        <v>150</v>
      </c>
      <c r="G8" s="423" t="s">
        <v>228</v>
      </c>
      <c r="H8" s="423" t="s">
        <v>151</v>
      </c>
      <c r="I8" s="423" t="s">
        <v>152</v>
      </c>
      <c r="J8" s="423" t="s">
        <v>153</v>
      </c>
      <c r="K8" s="423" t="s">
        <v>154</v>
      </c>
      <c r="L8" s="426"/>
      <c r="M8" s="426" t="s">
        <v>155</v>
      </c>
      <c r="N8" s="423" t="s">
        <v>156</v>
      </c>
      <c r="P8" t="s">
        <v>157</v>
      </c>
    </row>
    <row r="9" spans="1:23" ht="20.100000000000001" customHeight="1">
      <c r="A9" s="207" t="s">
        <v>158</v>
      </c>
      <c r="B9" s="208"/>
      <c r="C9" s="424"/>
      <c r="D9" s="424"/>
      <c r="E9" s="424"/>
      <c r="F9" s="424"/>
      <c r="G9" s="424"/>
      <c r="H9" s="424"/>
      <c r="I9" s="424"/>
      <c r="J9" s="424"/>
      <c r="K9" s="424"/>
      <c r="L9" s="427"/>
      <c r="M9" s="427"/>
      <c r="N9" s="424"/>
      <c r="O9" s="192" t="s">
        <v>159</v>
      </c>
      <c r="P9" t="s">
        <v>160</v>
      </c>
      <c r="Q9" t="s">
        <v>161</v>
      </c>
      <c r="R9" t="s">
        <v>162</v>
      </c>
      <c r="S9" t="s">
        <v>163</v>
      </c>
      <c r="U9" t="s">
        <v>66</v>
      </c>
      <c r="V9" t="s">
        <v>224</v>
      </c>
      <c r="W9" t="s">
        <v>225</v>
      </c>
    </row>
    <row r="10" spans="1:23" ht="12.75" customHeight="1">
      <c r="A10" s="209"/>
      <c r="B10" s="207" t="s">
        <v>38</v>
      </c>
      <c r="C10" s="210" t="e">
        <f>SUM(D10:H10)</f>
        <v>#DIV/0!</v>
      </c>
      <c r="D10" s="253">
        <f>SUM('DW-ADM'!$G$54:$I$54,'DW-ADM'!$O$54:$P$54)</f>
        <v>0</v>
      </c>
      <c r="E10" s="217">
        <f>'DW-ADM'!K54</f>
        <v>0</v>
      </c>
      <c r="F10" s="217">
        <f>'DW-ADM'!$M$54</f>
        <v>0</v>
      </c>
      <c r="G10" s="217">
        <f>'DW-ADM'!$J$54+'DW-ADM'!$L$54+'DW-ADM'!$N$54</f>
        <v>0</v>
      </c>
      <c r="H10" s="210" t="e">
        <f>+Q10+R10</f>
        <v>#DIV/0!</v>
      </c>
      <c r="I10" s="210"/>
      <c r="J10" s="217">
        <f>'DW-ADM'!$R$54</f>
        <v>0</v>
      </c>
      <c r="K10" s="210" t="e">
        <f>+C10-I10-J10</f>
        <v>#DIV/0!</v>
      </c>
      <c r="L10" s="211">
        <f>+D10+E10-I10-J10</f>
        <v>0</v>
      </c>
      <c r="M10" s="211" t="e">
        <f>+H10+G10+F10</f>
        <v>#DIV/0!</v>
      </c>
      <c r="N10" t="s">
        <v>164</v>
      </c>
      <c r="O10" s="217">
        <f>SUM('DW-G&amp;A'!$G$53:$I$53,'DW-G&amp;A'!$P$53)</f>
        <v>0</v>
      </c>
      <c r="P10" s="247">
        <f>FINANCIALS!E68</f>
        <v>0</v>
      </c>
      <c r="Q10" s="213" t="e">
        <f>+P10/$P$25*$O$25</f>
        <v>#DIV/0!</v>
      </c>
      <c r="R10" s="213" t="e">
        <f>+P10/$P$26*$Q$23</f>
        <v>#DIV/0!</v>
      </c>
      <c r="S10" s="214" t="e">
        <f>SUM(Q10:R10)</f>
        <v>#DIV/0!</v>
      </c>
      <c r="T10" s="207" t="s">
        <v>38</v>
      </c>
      <c r="U10" s="253">
        <f>SUM('DW-ADM'!$G$54,'DW-ADM'!$O$54)</f>
        <v>0</v>
      </c>
      <c r="V10" s="253">
        <f>SUM('DW-ADM'!$H$54:$I$54,'DW-ADM'!$P$54)</f>
        <v>0</v>
      </c>
      <c r="W10" s="255" t="e">
        <f>V10/U10</f>
        <v>#DIV/0!</v>
      </c>
    </row>
    <row r="11" spans="1:23" ht="12.75" customHeight="1">
      <c r="A11" s="215"/>
      <c r="B11" s="216" t="s">
        <v>39</v>
      </c>
      <c r="C11" s="210" t="e">
        <f t="shared" ref="C11:C22" si="0">SUM(D11:H11)</f>
        <v>#DIV/0!</v>
      </c>
      <c r="D11" s="253">
        <f>SUM('DW-CC'!$G$54:$I$54,'DW-CC'!$O$54:$P$54)</f>
        <v>0</v>
      </c>
      <c r="E11" s="217">
        <f>'DW-CC'!K54</f>
        <v>0</v>
      </c>
      <c r="F11" s="217">
        <f>'DW-CC'!$M$54</f>
        <v>0</v>
      </c>
      <c r="G11" s="217">
        <f>'DW-CC'!$J$54+'DW-CC'!$L$54+'DW-CC'!$N$54</f>
        <v>0</v>
      </c>
      <c r="H11" s="210" t="e">
        <f t="shared" ref="H11:H22" si="1">+Q11+R11</f>
        <v>#DIV/0!</v>
      </c>
      <c r="I11" s="210"/>
      <c r="J11" s="217">
        <f>'DW-CC'!$R$54</f>
        <v>0</v>
      </c>
      <c r="K11" s="210" t="e">
        <f t="shared" ref="K11:K22" si="2">+C11-I11-J11</f>
        <v>#DIV/0!</v>
      </c>
      <c r="L11" s="211">
        <f t="shared" ref="L11:L22" si="3">+D11+E11-I11-J11</f>
        <v>0</v>
      </c>
      <c r="M11" s="211" t="e">
        <f t="shared" ref="M11:M22" si="4">+H11+G11+F11</f>
        <v>#DIV/0!</v>
      </c>
      <c r="N11" t="s">
        <v>165</v>
      </c>
      <c r="O11" s="217">
        <f>SUM('DW-G&amp;A'!$J$53:$N$53)</f>
        <v>0</v>
      </c>
      <c r="P11" s="247">
        <f>FINANCIALS!E69</f>
        <v>0</v>
      </c>
      <c r="Q11" s="213" t="e">
        <f t="shared" ref="Q11:Q24" si="5">+P11/$P$25*$O$25</f>
        <v>#DIV/0!</v>
      </c>
      <c r="R11" s="213" t="e">
        <f t="shared" ref="R11:R24" si="6">+P11/$P$26*$Q$23</f>
        <v>#DIV/0!</v>
      </c>
      <c r="S11" s="214" t="e">
        <f t="shared" ref="S11:S22" si="7">SUM(Q11:R11)</f>
        <v>#DIV/0!</v>
      </c>
      <c r="T11" s="216" t="s">
        <v>39</v>
      </c>
      <c r="U11" s="253">
        <f>SUM('DW-CC'!$G$54,'DW-CC'!$O$54)</f>
        <v>0</v>
      </c>
      <c r="V11" s="253">
        <f>SUM('DW-CC'!$H$54:$I$54,'DW-CC'!$P$54)</f>
        <v>0</v>
      </c>
      <c r="W11" s="255" t="e">
        <f t="shared" ref="W11:W22" si="8">V11/U11</f>
        <v>#DIV/0!</v>
      </c>
    </row>
    <row r="12" spans="1:23" ht="12.75" customHeight="1">
      <c r="A12" s="215"/>
      <c r="B12" s="218" t="s">
        <v>40</v>
      </c>
      <c r="C12" s="210" t="e">
        <f t="shared" si="0"/>
        <v>#DIV/0!</v>
      </c>
      <c r="D12" s="253">
        <f>SUM('DW-IS'!$G$54:$I$54,'DW-IS'!$O$54:$P$54)</f>
        <v>0</v>
      </c>
      <c r="E12" s="217">
        <f>'DW-IS'!K54</f>
        <v>0</v>
      </c>
      <c r="F12" s="217">
        <f>'DW-IS'!$M$54</f>
        <v>0</v>
      </c>
      <c r="G12" s="217">
        <f>'DW-IS'!$J$54+'DW-IS'!$L$54+'DW-IS'!$N$54</f>
        <v>0</v>
      </c>
      <c r="H12" s="210" t="e">
        <f t="shared" si="1"/>
        <v>#DIV/0!</v>
      </c>
      <c r="I12" s="210"/>
      <c r="J12" s="217">
        <f>'DW-IS'!$R$54</f>
        <v>0</v>
      </c>
      <c r="K12" s="210" t="e">
        <f t="shared" si="2"/>
        <v>#DIV/0!</v>
      </c>
      <c r="L12" s="211">
        <f t="shared" si="3"/>
        <v>0</v>
      </c>
      <c r="M12" s="211" t="e">
        <f t="shared" si="4"/>
        <v>#DIV/0!</v>
      </c>
      <c r="N12" t="s">
        <v>166</v>
      </c>
      <c r="O12" s="217">
        <f>-'DW-G&amp;A'!R53</f>
        <v>0</v>
      </c>
      <c r="P12" s="247">
        <f>FINANCIALS!E70</f>
        <v>0</v>
      </c>
      <c r="Q12" s="213" t="e">
        <f t="shared" si="5"/>
        <v>#DIV/0!</v>
      </c>
      <c r="R12" s="213" t="e">
        <f t="shared" si="6"/>
        <v>#DIV/0!</v>
      </c>
      <c r="S12" s="214" t="e">
        <f t="shared" si="7"/>
        <v>#DIV/0!</v>
      </c>
      <c r="T12" s="218" t="s">
        <v>40</v>
      </c>
      <c r="U12" s="253">
        <f>SUM('DW-IS'!$G$54,'DW-IS'!$O$54)</f>
        <v>0</v>
      </c>
      <c r="V12" s="253">
        <f>SUM('DW-IS'!$H$54:$I$54,'DW-IS'!$P$54)</f>
        <v>0</v>
      </c>
      <c r="W12" s="255" t="e">
        <f t="shared" si="8"/>
        <v>#DIV/0!</v>
      </c>
    </row>
    <row r="13" spans="1:23" ht="12.75" customHeight="1">
      <c r="A13" s="215" t="s">
        <v>167</v>
      </c>
      <c r="B13" s="216" t="s">
        <v>42</v>
      </c>
      <c r="C13" s="210" t="e">
        <f t="shared" si="0"/>
        <v>#DIV/0!</v>
      </c>
      <c r="D13" s="253">
        <f>SUM('DW-RN'!$G$54:$I$54,'DW-RN'!$O$54:$P$54)</f>
        <v>0</v>
      </c>
      <c r="E13" s="217">
        <f>'DW-RN'!$K$54</f>
        <v>0</v>
      </c>
      <c r="F13" s="217">
        <f>'DW-RN'!$M$54</f>
        <v>0</v>
      </c>
      <c r="G13" s="217">
        <f>'DW-RN'!$J$54+'DW-RN'!$L$54+'DW-RN'!$N$54</f>
        <v>0</v>
      </c>
      <c r="H13" s="210" t="e">
        <f t="shared" si="1"/>
        <v>#DIV/0!</v>
      </c>
      <c r="I13" s="210"/>
      <c r="J13" s="217">
        <f>'DW-RN'!$R$54</f>
        <v>0</v>
      </c>
      <c r="K13" s="210" t="e">
        <f t="shared" si="2"/>
        <v>#DIV/0!</v>
      </c>
      <c r="L13" s="211">
        <f t="shared" si="3"/>
        <v>0</v>
      </c>
      <c r="M13" s="211" t="e">
        <f t="shared" si="4"/>
        <v>#DIV/0!</v>
      </c>
      <c r="N13" t="s">
        <v>168</v>
      </c>
      <c r="O13" s="217">
        <f>FINANCIALS!L57</f>
        <v>0</v>
      </c>
      <c r="P13" s="247">
        <f>FINANCIALS!E71</f>
        <v>0</v>
      </c>
      <c r="Q13" s="213" t="e">
        <f t="shared" si="5"/>
        <v>#DIV/0!</v>
      </c>
      <c r="R13" s="213" t="e">
        <f t="shared" si="6"/>
        <v>#DIV/0!</v>
      </c>
      <c r="S13" s="214" t="e">
        <f t="shared" si="7"/>
        <v>#DIV/0!</v>
      </c>
      <c r="T13" s="216" t="s">
        <v>42</v>
      </c>
      <c r="U13" s="253">
        <f>SUM('DW-RN'!$G$54,'DW-RN'!$O$54)</f>
        <v>0</v>
      </c>
      <c r="V13" s="253">
        <f>SUM('DW-RN'!$H$54:$I$54,'DW-RN'!$P$54)</f>
        <v>0</v>
      </c>
      <c r="W13" s="255" t="e">
        <f t="shared" si="8"/>
        <v>#DIV/0!</v>
      </c>
    </row>
    <row r="14" spans="1:23" ht="12.75" customHeight="1">
      <c r="A14" s="215" t="s">
        <v>167</v>
      </c>
      <c r="B14" s="216" t="s">
        <v>41</v>
      </c>
      <c r="C14" s="210" t="e">
        <f t="shared" si="0"/>
        <v>#DIV/0!</v>
      </c>
      <c r="D14" s="253">
        <f>SUM('DW-MD'!$G$54:$I$54,'DW-MD'!$O$54:$P$54)</f>
        <v>0</v>
      </c>
      <c r="E14" s="217">
        <f>'DW-MD'!$K$54</f>
        <v>0</v>
      </c>
      <c r="F14" s="217">
        <f>'DW-MD'!$M$54</f>
        <v>0</v>
      </c>
      <c r="G14" s="217">
        <f>'DW-MD'!$J$54+'DW-MD'!$L$54+'DW-MD'!$N$54</f>
        <v>0</v>
      </c>
      <c r="H14" s="210" t="e">
        <f t="shared" si="1"/>
        <v>#DIV/0!</v>
      </c>
      <c r="I14" s="210"/>
      <c r="J14" s="217">
        <f>'DW-MD'!$R$54</f>
        <v>0</v>
      </c>
      <c r="K14" s="210" t="e">
        <f t="shared" si="2"/>
        <v>#DIV/0!</v>
      </c>
      <c r="L14" s="211">
        <f t="shared" si="3"/>
        <v>0</v>
      </c>
      <c r="M14" s="211" t="e">
        <f t="shared" si="4"/>
        <v>#DIV/0!</v>
      </c>
      <c r="N14" t="s">
        <v>169</v>
      </c>
      <c r="O14" s="217">
        <f>FINANCIALS!L62</f>
        <v>0</v>
      </c>
      <c r="P14" s="247">
        <f>FINANCIALS!E72</f>
        <v>0</v>
      </c>
      <c r="Q14" s="213" t="e">
        <f t="shared" si="5"/>
        <v>#DIV/0!</v>
      </c>
      <c r="R14" s="213" t="e">
        <f t="shared" si="6"/>
        <v>#DIV/0!</v>
      </c>
      <c r="S14" s="214" t="e">
        <f t="shared" si="7"/>
        <v>#DIV/0!</v>
      </c>
      <c r="T14" s="216" t="s">
        <v>41</v>
      </c>
      <c r="U14" s="253">
        <f>SUM('DW-MD'!$G$54,'DW-MD'!$O$54)</f>
        <v>0</v>
      </c>
      <c r="V14" s="253">
        <f>SUM('DW-MD'!$H$54:$I$54,'DW-MD'!$P$54)</f>
        <v>0</v>
      </c>
      <c r="W14" s="255" t="e">
        <f t="shared" si="8"/>
        <v>#DIV/0!</v>
      </c>
    </row>
    <row r="15" spans="1:23" ht="12.75" customHeight="1">
      <c r="A15" s="215"/>
      <c r="B15" s="216" t="s">
        <v>43</v>
      </c>
      <c r="C15" s="210" t="e">
        <f t="shared" si="0"/>
        <v>#DIV/0!</v>
      </c>
      <c r="D15" s="253">
        <f>SUM('DW-PGSP'!$G$54:$I$54,'DW-PGSP'!$O$54:$P$54)</f>
        <v>0</v>
      </c>
      <c r="E15" s="217">
        <f>'DW-PGSP'!$K$54</f>
        <v>0</v>
      </c>
      <c r="F15" s="217">
        <f>'DW-PGSP'!$M$54</f>
        <v>0</v>
      </c>
      <c r="G15" s="217">
        <f>'DW-PGSP'!$J$54+'DW-PGSP'!$L$54+'DW-PGSP'!$N$54</f>
        <v>0</v>
      </c>
      <c r="H15" s="210" t="e">
        <f t="shared" si="1"/>
        <v>#DIV/0!</v>
      </c>
      <c r="I15" s="210"/>
      <c r="J15" s="217">
        <f>'DW-PGSP'!$R$54</f>
        <v>0</v>
      </c>
      <c r="K15" s="210" t="e">
        <f t="shared" si="2"/>
        <v>#DIV/0!</v>
      </c>
      <c r="L15" s="211">
        <f t="shared" si="3"/>
        <v>0</v>
      </c>
      <c r="M15" s="211" t="e">
        <f t="shared" si="4"/>
        <v>#DIV/0!</v>
      </c>
      <c r="O15" s="217"/>
      <c r="P15" s="247">
        <f>FINANCIALS!E73</f>
        <v>0</v>
      </c>
      <c r="Q15" s="213" t="e">
        <f t="shared" si="5"/>
        <v>#DIV/0!</v>
      </c>
      <c r="R15" s="213" t="e">
        <f t="shared" si="6"/>
        <v>#DIV/0!</v>
      </c>
      <c r="S15" s="214" t="e">
        <f t="shared" si="7"/>
        <v>#DIV/0!</v>
      </c>
      <c r="T15" s="216" t="s">
        <v>43</v>
      </c>
      <c r="U15" s="253">
        <f>SUM('DW-PGSP'!$G$54,'DW-PGSP'!$O$54)</f>
        <v>0</v>
      </c>
      <c r="V15" s="253">
        <f>SUM('DW-PGSP'!$H$54:$I$54,'DW-PGSP'!$P$54)</f>
        <v>0</v>
      </c>
      <c r="W15" s="255" t="e">
        <f t="shared" si="8"/>
        <v>#DIV/0!</v>
      </c>
    </row>
    <row r="16" spans="1:23" ht="12.75" customHeight="1">
      <c r="A16" s="215" t="s">
        <v>167</v>
      </c>
      <c r="B16" s="216" t="s">
        <v>44</v>
      </c>
      <c r="C16" s="210" t="e">
        <f t="shared" si="0"/>
        <v>#DIV/0!</v>
      </c>
      <c r="D16" s="253">
        <f>SUM('DW-PSY'!$G$54:$I$54,'DW-PSY'!$O$54:$P$54)</f>
        <v>0</v>
      </c>
      <c r="E16" s="217">
        <f>'DW-PSY'!$K$54</f>
        <v>0</v>
      </c>
      <c r="F16" s="217">
        <f>'DW-PSY'!$M$54</f>
        <v>0</v>
      </c>
      <c r="G16" s="217">
        <f>'DW-PSY'!$J$54+'DW-PSY'!$L$54+'DW-PSY'!$N$54</f>
        <v>0</v>
      </c>
      <c r="H16" s="210" t="e">
        <f t="shared" si="1"/>
        <v>#DIV/0!</v>
      </c>
      <c r="I16" s="210"/>
      <c r="J16" s="217">
        <f>'DW-PSY'!$R$54</f>
        <v>0</v>
      </c>
      <c r="K16" s="210" t="e">
        <f t="shared" si="2"/>
        <v>#DIV/0!</v>
      </c>
      <c r="L16" s="211">
        <f t="shared" si="3"/>
        <v>0</v>
      </c>
      <c r="M16" s="211" t="e">
        <f t="shared" si="4"/>
        <v>#DIV/0!</v>
      </c>
      <c r="O16" s="217"/>
      <c r="P16" s="247">
        <f>FINANCIALS!E74</f>
        <v>0</v>
      </c>
      <c r="Q16" s="213" t="e">
        <f t="shared" si="5"/>
        <v>#DIV/0!</v>
      </c>
      <c r="R16" s="213" t="e">
        <f t="shared" si="6"/>
        <v>#DIV/0!</v>
      </c>
      <c r="S16" s="214" t="e">
        <f t="shared" si="7"/>
        <v>#DIV/0!</v>
      </c>
      <c r="T16" s="216" t="s">
        <v>44</v>
      </c>
      <c r="U16" s="253">
        <f>SUM('DW-PSY'!$G$54,'DW-PSY'!$O$54)</f>
        <v>0</v>
      </c>
      <c r="V16" s="253">
        <f>SUM('DW-PSY'!$H$54:$I$54,'DW-PSY'!$P$54)</f>
        <v>0</v>
      </c>
      <c r="W16" s="255" t="e">
        <f t="shared" si="8"/>
        <v>#DIV/0!</v>
      </c>
    </row>
    <row r="17" spans="1:23" ht="12.75" customHeight="1">
      <c r="A17" s="215"/>
      <c r="B17" s="216" t="s">
        <v>100</v>
      </c>
      <c r="C17" s="210" t="e">
        <f t="shared" si="0"/>
        <v>#DIV/0!</v>
      </c>
      <c r="D17" s="253">
        <f>SUM('DW-SW'!$G$53:$I$53,'DW-SW'!$O$53:$P$53)</f>
        <v>0</v>
      </c>
      <c r="E17" s="217">
        <f>'DW-SW'!$K$53</f>
        <v>0</v>
      </c>
      <c r="F17" s="217">
        <f>'DW-SW'!$M$53</f>
        <v>0</v>
      </c>
      <c r="G17" s="217">
        <f>'DW-SW'!$J$53+'DW-SW'!$L$53+'DW-SW'!$N$53</f>
        <v>0</v>
      </c>
      <c r="H17" s="210" t="e">
        <f t="shared" si="1"/>
        <v>#DIV/0!</v>
      </c>
      <c r="I17" s="210"/>
      <c r="J17" s="217">
        <f>'DW-SW'!$R$53</f>
        <v>0</v>
      </c>
      <c r="K17" s="210" t="e">
        <f t="shared" si="2"/>
        <v>#DIV/0!</v>
      </c>
      <c r="L17" s="211">
        <f t="shared" si="3"/>
        <v>0</v>
      </c>
      <c r="M17" s="211" t="e">
        <f t="shared" si="4"/>
        <v>#DIV/0!</v>
      </c>
      <c r="O17" s="212"/>
      <c r="P17" s="247">
        <f>FINANCIALS!E75</f>
        <v>0</v>
      </c>
      <c r="Q17" s="213" t="e">
        <f t="shared" si="5"/>
        <v>#DIV/0!</v>
      </c>
      <c r="R17" s="213" t="e">
        <f t="shared" si="6"/>
        <v>#DIV/0!</v>
      </c>
      <c r="S17" s="214" t="e">
        <f t="shared" si="7"/>
        <v>#DIV/0!</v>
      </c>
      <c r="T17" s="216" t="s">
        <v>100</v>
      </c>
      <c r="U17" s="253">
        <f>SUM('DW-SW'!$G$53,'DW-SW'!$O$53)</f>
        <v>0</v>
      </c>
      <c r="V17" s="253">
        <f>SUM('DW-SW'!$H$53:$I$53,'DW-SW'!$P$53)</f>
        <v>0</v>
      </c>
      <c r="W17" s="255" t="e">
        <f t="shared" si="8"/>
        <v>#DIV/0!</v>
      </c>
    </row>
    <row r="18" spans="1:23" ht="12.75" customHeight="1">
      <c r="A18" s="215" t="s">
        <v>167</v>
      </c>
      <c r="B18" s="219" t="s">
        <v>99</v>
      </c>
      <c r="C18" s="210" t="e">
        <f t="shared" si="0"/>
        <v>#DIV/0!</v>
      </c>
      <c r="D18" s="253">
        <f>SUM('DW-MSW'!$G$53:$I$53,'DW-MSW'!$O$53:$P$53)</f>
        <v>0</v>
      </c>
      <c r="E18" s="217">
        <f>'DW-MSW'!$K$53</f>
        <v>0</v>
      </c>
      <c r="F18" s="217">
        <f>'DW-MSW'!$M$53</f>
        <v>0</v>
      </c>
      <c r="G18" s="217">
        <f>'DW-MSW'!$J$53+'DW-MSW'!$L$53+'DW-MSW'!$N$53</f>
        <v>0</v>
      </c>
      <c r="H18" s="210" t="e">
        <f t="shared" si="1"/>
        <v>#DIV/0!</v>
      </c>
      <c r="I18" s="210"/>
      <c r="J18" s="217">
        <f>'DW-MSW'!$R$53</f>
        <v>0</v>
      </c>
      <c r="K18" s="210" t="e">
        <f t="shared" si="2"/>
        <v>#DIV/0!</v>
      </c>
      <c r="L18" s="211">
        <f t="shared" si="3"/>
        <v>0</v>
      </c>
      <c r="M18" s="211" t="e">
        <f t="shared" si="4"/>
        <v>#DIV/0!</v>
      </c>
      <c r="O18" s="212"/>
      <c r="P18" s="247">
        <f>FINANCIALS!E76</f>
        <v>0</v>
      </c>
      <c r="Q18" s="213" t="e">
        <f t="shared" si="5"/>
        <v>#DIV/0!</v>
      </c>
      <c r="R18" s="213" t="e">
        <f t="shared" si="6"/>
        <v>#DIV/0!</v>
      </c>
      <c r="S18" s="214" t="e">
        <f t="shared" si="7"/>
        <v>#DIV/0!</v>
      </c>
      <c r="T18" s="219" t="s">
        <v>99</v>
      </c>
      <c r="U18" s="253">
        <f>SUM('DW-MSW'!$G$53,'DW-MSW'!$O$53)</f>
        <v>0</v>
      </c>
      <c r="V18" s="253">
        <f>SUM('DW-MSW'!$H$53:$I$53,'DW-MSW'!$P$53)</f>
        <v>0</v>
      </c>
      <c r="W18" s="255" t="e">
        <f t="shared" si="8"/>
        <v>#DIV/0!</v>
      </c>
    </row>
    <row r="19" spans="1:23" ht="12.75" customHeight="1">
      <c r="A19" s="215"/>
      <c r="B19" s="216" t="s">
        <v>45</v>
      </c>
      <c r="C19" s="210" t="e">
        <f t="shared" si="0"/>
        <v>#DIV/0!</v>
      </c>
      <c r="D19" s="253">
        <f>SUM('DW-SS'!$G$53:$I$53,'DW-SS'!$O$53:$P$53)</f>
        <v>0</v>
      </c>
      <c r="E19" s="217">
        <f>'DW-SS'!$K$53</f>
        <v>0</v>
      </c>
      <c r="F19" s="217">
        <f>'DW-SS'!$M$53</f>
        <v>0</v>
      </c>
      <c r="G19" s="217">
        <f>'DW-SS'!$J$53+'DW-SS'!$L$53+'DW-SS'!$N$53</f>
        <v>0</v>
      </c>
      <c r="H19" s="210" t="e">
        <f t="shared" si="1"/>
        <v>#DIV/0!</v>
      </c>
      <c r="I19" s="210"/>
      <c r="J19" s="217">
        <f>'DW-SS'!$R$53</f>
        <v>0</v>
      </c>
      <c r="K19" s="210" t="e">
        <f t="shared" si="2"/>
        <v>#DIV/0!</v>
      </c>
      <c r="L19" s="211">
        <f t="shared" si="3"/>
        <v>0</v>
      </c>
      <c r="M19" s="211" t="e">
        <f t="shared" si="4"/>
        <v>#DIV/0!</v>
      </c>
      <c r="O19" s="217"/>
      <c r="P19" s="247">
        <f>FINANCIALS!E77</f>
        <v>0</v>
      </c>
      <c r="Q19" s="213" t="e">
        <f t="shared" si="5"/>
        <v>#DIV/0!</v>
      </c>
      <c r="R19" s="213" t="e">
        <f t="shared" si="6"/>
        <v>#DIV/0!</v>
      </c>
      <c r="S19" s="214" t="e">
        <f t="shared" si="7"/>
        <v>#DIV/0!</v>
      </c>
      <c r="T19" s="216" t="s">
        <v>45</v>
      </c>
      <c r="U19" s="253">
        <f>SUM('DW-SS'!$G$53,'DW-SS'!$O$53)</f>
        <v>0</v>
      </c>
      <c r="V19" s="253">
        <f>SUM('DW-SS'!$H$53:$I$53,'DW-SS'!$P$53)</f>
        <v>0</v>
      </c>
      <c r="W19" s="255" t="e">
        <f t="shared" si="8"/>
        <v>#DIV/0!</v>
      </c>
    </row>
    <row r="20" spans="1:23" ht="12.75" customHeight="1">
      <c r="A20" s="215"/>
      <c r="B20" s="216" t="s">
        <v>94</v>
      </c>
      <c r="C20" s="210" t="e">
        <f t="shared" si="0"/>
        <v>#DIV/0!</v>
      </c>
      <c r="D20" s="253">
        <f>SUM('DW-TCM'!$G$53:$I$53,'DW-TCM'!$O$53:$P$53)</f>
        <v>0</v>
      </c>
      <c r="E20" s="217">
        <f>'DW-TCM'!$K$53</f>
        <v>0</v>
      </c>
      <c r="F20" s="217">
        <f>'DW-TCM'!$M$53</f>
        <v>0</v>
      </c>
      <c r="G20" s="217">
        <f>'DW-TCM'!$J$53+'DW-TCM'!$L$53+'DW-TCM'!$N$53</f>
        <v>0</v>
      </c>
      <c r="H20" s="210" t="e">
        <f t="shared" si="1"/>
        <v>#DIV/0!</v>
      </c>
      <c r="I20" s="210"/>
      <c r="J20" s="217">
        <f>'DW-TCM'!$R$53</f>
        <v>0</v>
      </c>
      <c r="K20" s="210" t="e">
        <f t="shared" si="2"/>
        <v>#DIV/0!</v>
      </c>
      <c r="L20" s="211">
        <f t="shared" si="3"/>
        <v>0</v>
      </c>
      <c r="M20" s="211" t="e">
        <f t="shared" si="4"/>
        <v>#DIV/0!</v>
      </c>
      <c r="O20" s="217"/>
      <c r="P20" s="247">
        <f>FINANCIALS!E78</f>
        <v>0</v>
      </c>
      <c r="Q20" s="213" t="e">
        <f t="shared" si="5"/>
        <v>#DIV/0!</v>
      </c>
      <c r="R20" s="213" t="e">
        <f t="shared" si="6"/>
        <v>#DIV/0!</v>
      </c>
      <c r="S20" s="214" t="e">
        <f t="shared" si="7"/>
        <v>#DIV/0!</v>
      </c>
      <c r="T20" s="216" t="s">
        <v>94</v>
      </c>
      <c r="U20" s="253">
        <f>SUM('DW-TCM'!$G$53,'DW-TCM'!$O$53)</f>
        <v>0</v>
      </c>
      <c r="V20" s="253">
        <f>SUM('DW-TCM'!$H$53:$I$53,'DW-TCM'!$P$53)</f>
        <v>0</v>
      </c>
      <c r="W20" s="255" t="e">
        <f t="shared" si="8"/>
        <v>#DIV/0!</v>
      </c>
    </row>
    <row r="21" spans="1:23" ht="12.75" customHeight="1">
      <c r="A21" s="215" t="s">
        <v>167</v>
      </c>
      <c r="B21" s="216" t="s">
        <v>46</v>
      </c>
      <c r="C21" s="210" t="e">
        <f t="shared" si="0"/>
        <v>#DIV/0!</v>
      </c>
      <c r="D21" s="253">
        <f>SUM('DW-TP'!$G$53:$I$53,'DW-TP'!$O$53:$P$53)</f>
        <v>0</v>
      </c>
      <c r="E21" s="217">
        <f>'DW-TP'!$K$53</f>
        <v>0</v>
      </c>
      <c r="F21" s="217">
        <f>'DW-TP'!$M$53</f>
        <v>0</v>
      </c>
      <c r="G21" s="217">
        <f>'DW-TP'!$J$53+'DW-TP'!$L$53+'DW-TP'!$N$53</f>
        <v>0</v>
      </c>
      <c r="H21" s="210" t="e">
        <f t="shared" si="1"/>
        <v>#DIV/0!</v>
      </c>
      <c r="I21" s="210"/>
      <c r="J21" s="217">
        <f>'DW-TP'!$R$53</f>
        <v>0</v>
      </c>
      <c r="K21" s="210" t="e">
        <f t="shared" si="2"/>
        <v>#DIV/0!</v>
      </c>
      <c r="L21" s="211">
        <f t="shared" si="3"/>
        <v>0</v>
      </c>
      <c r="M21" s="211" t="e">
        <f t="shared" si="4"/>
        <v>#DIV/0!</v>
      </c>
      <c r="O21" s="217"/>
      <c r="P21" s="247">
        <f>FINANCIALS!E79</f>
        <v>0</v>
      </c>
      <c r="Q21" s="213" t="e">
        <f t="shared" si="5"/>
        <v>#DIV/0!</v>
      </c>
      <c r="R21" s="213" t="e">
        <f t="shared" si="6"/>
        <v>#DIV/0!</v>
      </c>
      <c r="S21" s="214" t="e">
        <f t="shared" si="7"/>
        <v>#DIV/0!</v>
      </c>
      <c r="T21" s="216" t="s">
        <v>46</v>
      </c>
      <c r="U21" s="253">
        <f>SUM('DW-TP'!$G$53,'DW-TP'!$O$53)</f>
        <v>0</v>
      </c>
      <c r="V21" s="253">
        <f>SUM('DW-TP'!$H$53:$I$53,'DW-TP'!$P$53)</f>
        <v>0</v>
      </c>
      <c r="W21" s="255" t="e">
        <f t="shared" si="8"/>
        <v>#DIV/0!</v>
      </c>
    </row>
    <row r="22" spans="1:23" ht="12.75" customHeight="1">
      <c r="A22" s="215"/>
      <c r="B22" s="216" t="s">
        <v>47</v>
      </c>
      <c r="C22" s="220" t="e">
        <f t="shared" si="0"/>
        <v>#DIV/0!</v>
      </c>
      <c r="D22" s="254">
        <f>SUM('DW-UD'!$G$53:$I$53,'DW-UD'!$O$53:$P$53)</f>
        <v>0</v>
      </c>
      <c r="E22" s="246">
        <f>'DW-UD'!$K$53</f>
        <v>0</v>
      </c>
      <c r="F22" s="246">
        <f>'DW-UD'!$M$53</f>
        <v>0</v>
      </c>
      <c r="G22" s="300">
        <f>'DW-UD'!$J$53+'DW-UD'!$L$53+'DW-UD'!$N$53</f>
        <v>0</v>
      </c>
      <c r="H22" s="299" t="e">
        <f t="shared" si="1"/>
        <v>#DIV/0!</v>
      </c>
      <c r="I22" s="220"/>
      <c r="J22" s="246">
        <f>'DW-UD'!$R$53</f>
        <v>0</v>
      </c>
      <c r="K22" s="220" t="e">
        <f t="shared" si="2"/>
        <v>#DIV/0!</v>
      </c>
      <c r="L22" s="221">
        <f t="shared" si="3"/>
        <v>0</v>
      </c>
      <c r="M22" s="221" t="e">
        <f t="shared" si="4"/>
        <v>#DIV/0!</v>
      </c>
      <c r="N22" s="222"/>
      <c r="O22" s="217"/>
      <c r="P22" s="247">
        <f>FINANCIALS!E80</f>
        <v>0</v>
      </c>
      <c r="Q22" s="213" t="e">
        <f t="shared" si="5"/>
        <v>#DIV/0!</v>
      </c>
      <c r="R22" s="213" t="e">
        <f t="shared" si="6"/>
        <v>#DIV/0!</v>
      </c>
      <c r="S22" s="214" t="e">
        <f t="shared" si="7"/>
        <v>#DIV/0!</v>
      </c>
      <c r="T22" s="216" t="s">
        <v>47</v>
      </c>
      <c r="U22" s="253">
        <f>SUM('DW-UD'!$G$53,'DW-UD'!$O$53)</f>
        <v>0</v>
      </c>
      <c r="V22" s="253">
        <f>SUM('DW-UD'!$H$53:$I$53,'DW-UD'!$P$53)</f>
        <v>0</v>
      </c>
      <c r="W22" s="255" t="e">
        <f t="shared" si="8"/>
        <v>#DIV/0!</v>
      </c>
    </row>
    <row r="23" spans="1:23">
      <c r="A23" s="208"/>
      <c r="B23" s="223" t="s">
        <v>170</v>
      </c>
      <c r="C23" s="224" t="e">
        <f t="shared" ref="C23:K23" si="9">SUM(C10:C22)</f>
        <v>#DIV/0!</v>
      </c>
      <c r="D23" s="224">
        <f t="shared" si="9"/>
        <v>0</v>
      </c>
      <c r="E23" s="224">
        <f t="shared" si="9"/>
        <v>0</v>
      </c>
      <c r="F23" s="224">
        <f t="shared" si="9"/>
        <v>0</v>
      </c>
      <c r="G23" s="224">
        <f t="shared" si="9"/>
        <v>0</v>
      </c>
      <c r="H23" s="210" t="e">
        <f t="shared" si="9"/>
        <v>#DIV/0!</v>
      </c>
      <c r="I23" s="224">
        <f t="shared" si="9"/>
        <v>0</v>
      </c>
      <c r="J23" s="210">
        <f t="shared" si="9"/>
        <v>0</v>
      </c>
      <c r="K23" s="210" t="e">
        <f t="shared" si="9"/>
        <v>#DIV/0!</v>
      </c>
      <c r="L23" s="210">
        <f>SUM(L10:L22)</f>
        <v>0</v>
      </c>
      <c r="M23" s="210" t="e">
        <f>SUM(M10:M22)</f>
        <v>#DIV/0!</v>
      </c>
      <c r="O23" s="225" t="s">
        <v>171</v>
      </c>
      <c r="P23" s="248">
        <f>FINANCIALS!E82</f>
        <v>0</v>
      </c>
      <c r="Q23" s="226" t="e">
        <f t="shared" si="5"/>
        <v>#DIV/0!</v>
      </c>
      <c r="R23" s="213"/>
      <c r="S23" s="214" t="e">
        <f>SUM(S10:S22)</f>
        <v>#DIV/0!</v>
      </c>
      <c r="T23" s="216" t="s">
        <v>226</v>
      </c>
      <c r="U23" s="254">
        <f>SUM('DW-G&amp;A'!$G$53,'DW-G&amp;A'!$O$53)</f>
        <v>0</v>
      </c>
      <c r="V23" s="254">
        <f>SUM('DW-G&amp;A'!$H$53:$I$53,'DW-G&amp;A'!$P$53)</f>
        <v>0</v>
      </c>
      <c r="W23" s="256" t="e">
        <f>V23/U23</f>
        <v>#DIV/0!</v>
      </c>
    </row>
    <row r="24" spans="1:23">
      <c r="A24" s="208"/>
      <c r="B24" s="223"/>
      <c r="C24" s="224"/>
      <c r="D24" s="224">
        <f>SUM(D23:G23)</f>
        <v>0</v>
      </c>
      <c r="E24" s="227"/>
      <c r="F24" s="227"/>
      <c r="G24" s="227"/>
      <c r="H24" s="228"/>
      <c r="K24" s="211"/>
      <c r="L24" s="224" t="e">
        <f>+L23+M23</f>
        <v>#DIV/0!</v>
      </c>
      <c r="O24" t="s">
        <v>172</v>
      </c>
      <c r="P24" s="249">
        <f>FINANCIALS!E84</f>
        <v>0</v>
      </c>
      <c r="Q24" s="213" t="e">
        <f t="shared" si="5"/>
        <v>#DIV/0!</v>
      </c>
      <c r="R24" s="213" t="e">
        <f t="shared" si="6"/>
        <v>#DIV/0!</v>
      </c>
      <c r="S24" t="s">
        <v>173</v>
      </c>
      <c r="U24" s="214">
        <f>SUM(U10:U22)</f>
        <v>0</v>
      </c>
      <c r="V24" s="214">
        <f>SUM(V10:V22)</f>
        <v>0</v>
      </c>
      <c r="W24" s="255" t="e">
        <f>V24/U24</f>
        <v>#DIV/0!</v>
      </c>
    </row>
    <row r="25" spans="1:23">
      <c r="A25" s="208"/>
      <c r="B25" s="223"/>
      <c r="C25" s="224"/>
      <c r="D25" s="224"/>
      <c r="E25" s="227"/>
      <c r="F25" s="227"/>
      <c r="G25" s="227"/>
      <c r="H25" s="210"/>
      <c r="K25" s="211"/>
      <c r="N25" t="s">
        <v>174</v>
      </c>
      <c r="O25" s="214">
        <f>SUM(O10:O24)</f>
        <v>0</v>
      </c>
      <c r="P25" s="229">
        <f>SUM(P10:P24)</f>
        <v>0</v>
      </c>
      <c r="Q25" s="213" t="e">
        <f>SUM(Q10:Q24)</f>
        <v>#DIV/0!</v>
      </c>
      <c r="R25" s="230" t="e">
        <f>SUM(R10:R24)</f>
        <v>#DIV/0!</v>
      </c>
    </row>
    <row r="26" spans="1:23">
      <c r="A26" s="208"/>
      <c r="B26" s="223"/>
      <c r="C26" s="224"/>
      <c r="D26" s="224"/>
      <c r="E26" s="227"/>
      <c r="F26" s="227"/>
      <c r="G26" s="227"/>
      <c r="H26" s="210"/>
      <c r="O26" t="s">
        <v>175</v>
      </c>
      <c r="P26">
        <f>P25-P23</f>
        <v>0</v>
      </c>
    </row>
    <row r="27" spans="1:23" ht="15.75">
      <c r="A27" s="204" t="s">
        <v>176</v>
      </c>
      <c r="B27" s="204"/>
      <c r="D27" s="227"/>
      <c r="E27" s="227"/>
      <c r="F27" s="227"/>
      <c r="G27" s="227"/>
      <c r="H27" s="210"/>
      <c r="O27" s="250" t="s">
        <v>223</v>
      </c>
      <c r="P27" s="245" t="str">
        <f>IF(P25&lt;&gt;FINANCIALS!F66,"Headcount ERROR","Headcount OK")</f>
        <v>Headcount OK</v>
      </c>
    </row>
    <row r="28" spans="1:23">
      <c r="A28" s="208"/>
      <c r="B28" s="231" t="s">
        <v>177</v>
      </c>
      <c r="C28">
        <v>0</v>
      </c>
      <c r="D28">
        <v>0</v>
      </c>
      <c r="E28" s="232">
        <v>1</v>
      </c>
      <c r="F28">
        <v>0</v>
      </c>
      <c r="G28" s="232">
        <v>1</v>
      </c>
      <c r="H28">
        <v>0</v>
      </c>
      <c r="I28" s="233">
        <f>+$B$4</f>
        <v>0</v>
      </c>
      <c r="J28" s="233">
        <f>+$B$4</f>
        <v>0</v>
      </c>
      <c r="K28">
        <v>0</v>
      </c>
      <c r="L28" s="233">
        <f>+$B$4</f>
        <v>0</v>
      </c>
      <c r="M28" s="233">
        <f>+$B$4</f>
        <v>0</v>
      </c>
      <c r="N28" s="233">
        <f>+$B$4</f>
        <v>0</v>
      </c>
      <c r="O28" s="233">
        <f>+$B$4</f>
        <v>0</v>
      </c>
      <c r="P28">
        <v>0</v>
      </c>
      <c r="Q28" s="233">
        <f>+$B$4</f>
        <v>0</v>
      </c>
    </row>
    <row r="29" spans="1:23">
      <c r="A29" s="208"/>
      <c r="B29" s="223"/>
      <c r="C29" t="s">
        <v>178</v>
      </c>
      <c r="D29" t="s">
        <v>178</v>
      </c>
      <c r="E29" t="s">
        <v>179</v>
      </c>
      <c r="F29" t="s">
        <v>178</v>
      </c>
      <c r="G29" t="s">
        <v>179</v>
      </c>
      <c r="H29" t="s">
        <v>178</v>
      </c>
      <c r="I29" t="s">
        <v>180</v>
      </c>
      <c r="J29" t="s">
        <v>180</v>
      </c>
      <c r="K29" t="s">
        <v>178</v>
      </c>
      <c r="L29" t="s">
        <v>180</v>
      </c>
      <c r="M29" t="s">
        <v>180</v>
      </c>
      <c r="N29" t="s">
        <v>180</v>
      </c>
      <c r="O29" t="s">
        <v>180</v>
      </c>
      <c r="P29" t="s">
        <v>178</v>
      </c>
      <c r="Q29" t="s">
        <v>180</v>
      </c>
    </row>
    <row r="30" spans="1:23">
      <c r="A30" s="208"/>
      <c r="B30" s="234" t="s">
        <v>181</v>
      </c>
      <c r="C30" s="234" t="s">
        <v>182</v>
      </c>
      <c r="D30" s="234" t="s">
        <v>183</v>
      </c>
      <c r="E30" s="234" t="s">
        <v>184</v>
      </c>
      <c r="F30" s="234" t="s">
        <v>185</v>
      </c>
      <c r="G30" s="234" t="s">
        <v>186</v>
      </c>
      <c r="H30" s="234" t="s">
        <v>187</v>
      </c>
      <c r="I30" s="234" t="s">
        <v>188</v>
      </c>
      <c r="J30" s="234" t="s">
        <v>189</v>
      </c>
      <c r="K30" s="234" t="s">
        <v>190</v>
      </c>
      <c r="L30" s="234" t="s">
        <v>191</v>
      </c>
      <c r="M30" s="234" t="s">
        <v>192</v>
      </c>
      <c r="N30" s="234" t="s">
        <v>193</v>
      </c>
      <c r="O30" s="234" t="s">
        <v>194</v>
      </c>
      <c r="P30" s="234" t="s">
        <v>195</v>
      </c>
      <c r="Q30" s="234" t="s">
        <v>196</v>
      </c>
    </row>
    <row r="31" spans="1:23">
      <c r="A31" s="211"/>
      <c r="B31" s="223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6"/>
    </row>
    <row r="32" spans="1:23">
      <c r="A32" s="208"/>
      <c r="B32" s="223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6"/>
    </row>
    <row r="33" spans="1:19">
      <c r="A33" s="208"/>
      <c r="B33" s="223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6"/>
    </row>
    <row r="34" spans="1:19">
      <c r="A34" s="215" t="s">
        <v>167</v>
      </c>
      <c r="B34" s="223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6"/>
    </row>
    <row r="35" spans="1:19">
      <c r="A35" s="215" t="s">
        <v>167</v>
      </c>
      <c r="B35" s="223"/>
      <c r="C35" s="235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6"/>
    </row>
    <row r="36" spans="1:19">
      <c r="A36" s="215"/>
      <c r="B36" s="223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6"/>
      <c r="S36" s="213"/>
    </row>
    <row r="37" spans="1:19">
      <c r="A37" s="215" t="s">
        <v>167</v>
      </c>
      <c r="B37" s="223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6"/>
    </row>
    <row r="38" spans="1:19">
      <c r="A38" s="215"/>
      <c r="B38" s="223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6"/>
    </row>
    <row r="39" spans="1:19">
      <c r="A39" s="215" t="s">
        <v>167</v>
      </c>
      <c r="B39" s="223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6"/>
    </row>
    <row r="40" spans="1:19">
      <c r="A40" s="215"/>
      <c r="B40" s="223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6"/>
    </row>
    <row r="41" spans="1:19">
      <c r="A41" s="215"/>
      <c r="B41" s="223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6"/>
    </row>
    <row r="42" spans="1:19">
      <c r="A42" s="215" t="s">
        <v>167</v>
      </c>
      <c r="B42" s="223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6"/>
    </row>
    <row r="43" spans="1:19">
      <c r="A43" s="208"/>
      <c r="B43" s="223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6"/>
    </row>
    <row r="44" spans="1:19">
      <c r="A44" s="208"/>
      <c r="B44" s="223"/>
      <c r="C44" s="224"/>
      <c r="E44" s="237"/>
      <c r="F44" s="237"/>
      <c r="G44" s="237"/>
      <c r="H44" s="237"/>
      <c r="I44" s="237"/>
      <c r="J44" s="237"/>
      <c r="K44" s="237"/>
      <c r="L44" s="237"/>
      <c r="M44" s="237"/>
      <c r="N44" s="237"/>
      <c r="O44" s="237"/>
      <c r="Q44" s="237"/>
      <c r="R44" s="213">
        <f>SUM(R31:R43)</f>
        <v>0</v>
      </c>
    </row>
    <row r="45" spans="1:19">
      <c r="A45" s="208"/>
      <c r="B45" s="223"/>
      <c r="C45" s="224"/>
      <c r="E45" s="237"/>
      <c r="F45" s="237"/>
      <c r="G45" s="237"/>
      <c r="H45" s="237"/>
      <c r="I45" s="237"/>
      <c r="J45" s="237"/>
      <c r="K45" s="237"/>
      <c r="L45" s="237"/>
      <c r="M45" s="237"/>
      <c r="N45" s="237"/>
      <c r="O45" s="237"/>
      <c r="Q45" s="237"/>
      <c r="R45" s="213"/>
    </row>
    <row r="46" spans="1:19">
      <c r="A46" s="208"/>
      <c r="B46" s="223"/>
      <c r="C46" s="224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Q46" s="237"/>
      <c r="R46" s="213"/>
    </row>
    <row r="47" spans="1:19" ht="15.75">
      <c r="A47" s="204" t="s">
        <v>197</v>
      </c>
      <c r="B47" s="204"/>
      <c r="D47" s="227"/>
      <c r="E47" s="227"/>
      <c r="F47" s="227"/>
      <c r="G47" s="227"/>
      <c r="H47" s="210"/>
      <c r="J47" t="s">
        <v>167</v>
      </c>
      <c r="N47" t="s">
        <v>167</v>
      </c>
    </row>
    <row r="48" spans="1:19">
      <c r="A48" s="208"/>
      <c r="B48" s="231" t="s">
        <v>177</v>
      </c>
      <c r="C48">
        <v>0</v>
      </c>
      <c r="D48">
        <v>0</v>
      </c>
      <c r="E48" s="232">
        <v>1</v>
      </c>
      <c r="F48">
        <v>0</v>
      </c>
      <c r="G48" s="232">
        <v>1</v>
      </c>
      <c r="H48">
        <v>0</v>
      </c>
      <c r="I48" s="233">
        <f>+$B$4</f>
        <v>0</v>
      </c>
      <c r="J48" s="233">
        <f>+$B$4</f>
        <v>0</v>
      </c>
      <c r="K48">
        <v>0</v>
      </c>
      <c r="L48" s="233">
        <f>+$B$4</f>
        <v>0</v>
      </c>
      <c r="M48" s="233">
        <f>+$B$4</f>
        <v>0</v>
      </c>
      <c r="N48" s="233">
        <f>+$B$4</f>
        <v>0</v>
      </c>
      <c r="O48" s="233">
        <f>+$B$4</f>
        <v>0</v>
      </c>
      <c r="P48">
        <v>0</v>
      </c>
      <c r="Q48" s="233">
        <f>+$B$4</f>
        <v>0</v>
      </c>
    </row>
    <row r="49" spans="1:18">
      <c r="A49" s="208"/>
      <c r="B49" s="223"/>
      <c r="C49" t="s">
        <v>178</v>
      </c>
      <c r="D49" t="s">
        <v>178</v>
      </c>
      <c r="E49" t="s">
        <v>179</v>
      </c>
      <c r="F49" t="s">
        <v>178</v>
      </c>
      <c r="G49" t="s">
        <v>179</v>
      </c>
      <c r="H49" t="s">
        <v>178</v>
      </c>
      <c r="I49" t="s">
        <v>180</v>
      </c>
      <c r="J49" t="s">
        <v>180</v>
      </c>
      <c r="K49" t="s">
        <v>178</v>
      </c>
      <c r="L49" t="s">
        <v>180</v>
      </c>
      <c r="M49" t="s">
        <v>180</v>
      </c>
      <c r="N49" t="s">
        <v>180</v>
      </c>
      <c r="O49" t="s">
        <v>180</v>
      </c>
      <c r="P49" t="s">
        <v>178</v>
      </c>
      <c r="Q49" t="s">
        <v>180</v>
      </c>
    </row>
    <row r="50" spans="1:18">
      <c r="A50" s="208"/>
      <c r="B50" s="234" t="s">
        <v>181</v>
      </c>
      <c r="C50" s="234" t="s">
        <v>182</v>
      </c>
      <c r="D50" s="234" t="s">
        <v>183</v>
      </c>
      <c r="E50" s="234" t="s">
        <v>184</v>
      </c>
      <c r="F50" s="234" t="s">
        <v>185</v>
      </c>
      <c r="G50" s="234" t="s">
        <v>186</v>
      </c>
      <c r="H50" s="234" t="s">
        <v>187</v>
      </c>
      <c r="I50" s="234" t="s">
        <v>188</v>
      </c>
      <c r="J50" s="234" t="s">
        <v>189</v>
      </c>
      <c r="K50" s="234" t="s">
        <v>190</v>
      </c>
      <c r="L50" s="234" t="s">
        <v>191</v>
      </c>
      <c r="M50" s="234" t="s">
        <v>192</v>
      </c>
      <c r="N50" s="234" t="s">
        <v>193</v>
      </c>
      <c r="O50" s="234" t="s">
        <v>194</v>
      </c>
      <c r="P50" s="234" t="s">
        <v>195</v>
      </c>
      <c r="Q50" s="234" t="s">
        <v>196</v>
      </c>
    </row>
    <row r="51" spans="1:18">
      <c r="A51" s="208"/>
      <c r="B51" s="223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6">
        <f t="shared" ref="R51:R63" si="10">SUM(C51:Q51)</f>
        <v>0</v>
      </c>
    </row>
    <row r="52" spans="1:18">
      <c r="A52" s="208"/>
      <c r="B52" s="223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6">
        <f t="shared" si="10"/>
        <v>0</v>
      </c>
    </row>
    <row r="53" spans="1:18">
      <c r="A53" s="208"/>
      <c r="B53" s="223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6">
        <f t="shared" si="10"/>
        <v>0</v>
      </c>
    </row>
    <row r="54" spans="1:18">
      <c r="A54" s="215" t="s">
        <v>167</v>
      </c>
      <c r="B54" s="223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6">
        <f t="shared" si="10"/>
        <v>0</v>
      </c>
    </row>
    <row r="55" spans="1:18">
      <c r="A55" s="215" t="s">
        <v>167</v>
      </c>
      <c r="B55" s="223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6">
        <f t="shared" si="10"/>
        <v>0</v>
      </c>
    </row>
    <row r="56" spans="1:18">
      <c r="A56" s="215"/>
      <c r="B56" s="223"/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6">
        <f t="shared" si="10"/>
        <v>0</v>
      </c>
    </row>
    <row r="57" spans="1:18">
      <c r="A57" s="215" t="s">
        <v>167</v>
      </c>
      <c r="B57" s="223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6">
        <f t="shared" si="10"/>
        <v>0</v>
      </c>
    </row>
    <row r="58" spans="1:18">
      <c r="A58" s="215"/>
      <c r="B58" s="223"/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6">
        <f t="shared" si="10"/>
        <v>0</v>
      </c>
    </row>
    <row r="59" spans="1:18">
      <c r="A59" s="215" t="s">
        <v>167</v>
      </c>
      <c r="B59" s="223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6">
        <f t="shared" si="10"/>
        <v>0</v>
      </c>
    </row>
    <row r="60" spans="1:18">
      <c r="A60" s="215"/>
      <c r="B60" s="223"/>
      <c r="C60" s="235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6">
        <f t="shared" si="10"/>
        <v>0</v>
      </c>
    </row>
    <row r="61" spans="1:18">
      <c r="A61" s="215"/>
      <c r="B61" s="223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6">
        <f t="shared" si="10"/>
        <v>0</v>
      </c>
    </row>
    <row r="62" spans="1:18">
      <c r="A62" s="215" t="s">
        <v>167</v>
      </c>
      <c r="B62" s="223"/>
      <c r="C62" s="235"/>
      <c r="D62" s="235"/>
      <c r="E62" s="235"/>
      <c r="F62" s="235"/>
      <c r="G62" s="235"/>
      <c r="H62" s="235"/>
      <c r="I62" s="235"/>
      <c r="J62" s="235"/>
      <c r="K62" s="235"/>
      <c r="L62" s="235"/>
      <c r="M62" s="235"/>
      <c r="N62" s="235"/>
      <c r="O62" s="235"/>
      <c r="P62" s="235"/>
      <c r="Q62" s="235"/>
      <c r="R62" s="236">
        <f t="shared" si="10"/>
        <v>0</v>
      </c>
    </row>
    <row r="63" spans="1:18">
      <c r="A63" s="208"/>
      <c r="B63" s="223"/>
      <c r="C63" s="235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  <c r="R63" s="236">
        <f t="shared" si="10"/>
        <v>0</v>
      </c>
    </row>
    <row r="64" spans="1:18">
      <c r="A64" s="208"/>
      <c r="B64" s="223"/>
      <c r="C64" s="224"/>
      <c r="E64" s="237"/>
      <c r="F64" s="237"/>
      <c r="G64" s="237"/>
      <c r="H64" s="237"/>
      <c r="I64" s="237">
        <f>+J64</f>
        <v>0</v>
      </c>
      <c r="J64" s="237"/>
      <c r="K64" s="237"/>
      <c r="L64" s="237"/>
      <c r="M64" s="237"/>
      <c r="N64" s="237"/>
      <c r="O64" s="237"/>
      <c r="Q64" s="237"/>
      <c r="R64" s="213">
        <f>SUM(R51:R63)</f>
        <v>0</v>
      </c>
    </row>
    <row r="65" spans="1:19">
      <c r="A65" s="208"/>
      <c r="B65" s="223"/>
      <c r="C65" s="224"/>
      <c r="E65" s="237"/>
      <c r="F65" s="237"/>
      <c r="G65" s="237"/>
      <c r="H65" s="237"/>
      <c r="I65" s="237"/>
      <c r="J65" s="237"/>
      <c r="K65" s="237"/>
      <c r="L65" s="237"/>
      <c r="M65" s="237"/>
      <c r="N65" s="237"/>
      <c r="O65" s="237"/>
      <c r="Q65" s="237"/>
      <c r="R65" s="213"/>
    </row>
    <row r="66" spans="1:19">
      <c r="A66" s="208"/>
      <c r="B66" s="223"/>
      <c r="C66" s="224"/>
      <c r="E66" s="237"/>
      <c r="F66" s="237"/>
      <c r="G66" s="237"/>
      <c r="H66" s="237"/>
      <c r="I66" s="237"/>
      <c r="J66" s="237" t="s">
        <v>167</v>
      </c>
      <c r="K66" s="237"/>
      <c r="L66" s="237"/>
      <c r="M66" s="237"/>
      <c r="N66" s="237" t="s">
        <v>167</v>
      </c>
      <c r="O66" s="237"/>
      <c r="Q66" s="237"/>
      <c r="R66" s="213"/>
    </row>
    <row r="67" spans="1:19" ht="15.75">
      <c r="A67" s="204" t="s">
        <v>198</v>
      </c>
      <c r="B67" s="223"/>
      <c r="C67" s="224"/>
      <c r="E67" s="237"/>
      <c r="F67" s="237"/>
      <c r="G67" s="237"/>
      <c r="H67" s="237"/>
      <c r="I67" s="237"/>
      <c r="J67" s="237" t="s">
        <v>199</v>
      </c>
      <c r="K67" s="237"/>
      <c r="L67" s="237"/>
      <c r="M67" s="237"/>
      <c r="N67" s="237" t="s">
        <v>200</v>
      </c>
      <c r="O67" s="237"/>
      <c r="Q67" s="237"/>
      <c r="R67" s="213"/>
    </row>
    <row r="68" spans="1:19">
      <c r="A68" s="208"/>
      <c r="B68" s="231" t="s">
        <v>177</v>
      </c>
      <c r="C68">
        <v>0</v>
      </c>
      <c r="D68">
        <v>0</v>
      </c>
      <c r="E68" s="232">
        <v>1</v>
      </c>
      <c r="F68">
        <v>0</v>
      </c>
      <c r="G68" s="232">
        <v>1</v>
      </c>
      <c r="H68">
        <v>0</v>
      </c>
      <c r="I68" s="233">
        <f>+$B$4</f>
        <v>0</v>
      </c>
      <c r="J68" s="233">
        <f>+$B$4</f>
        <v>0</v>
      </c>
      <c r="K68">
        <v>0</v>
      </c>
      <c r="L68" s="233">
        <f>+$B$4</f>
        <v>0</v>
      </c>
      <c r="M68" s="233">
        <f>+$B$4</f>
        <v>0</v>
      </c>
      <c r="N68" s="233">
        <f>+$B$4</f>
        <v>0</v>
      </c>
      <c r="O68" s="233">
        <f>+$B$4</f>
        <v>0</v>
      </c>
      <c r="P68">
        <v>0</v>
      </c>
      <c r="Q68" s="233">
        <f>+$B$4</f>
        <v>0</v>
      </c>
    </row>
    <row r="69" spans="1:19">
      <c r="A69" s="208"/>
      <c r="B69" s="223"/>
      <c r="C69" t="s">
        <v>178</v>
      </c>
      <c r="D69" t="s">
        <v>178</v>
      </c>
      <c r="E69" t="s">
        <v>179</v>
      </c>
      <c r="F69" t="s">
        <v>178</v>
      </c>
      <c r="G69" t="s">
        <v>179</v>
      </c>
      <c r="H69" t="s">
        <v>178</v>
      </c>
      <c r="I69" t="s">
        <v>180</v>
      </c>
      <c r="J69" t="s">
        <v>180</v>
      </c>
      <c r="K69" t="s">
        <v>178</v>
      </c>
      <c r="L69" t="s">
        <v>180</v>
      </c>
      <c r="M69" t="s">
        <v>180</v>
      </c>
      <c r="N69" t="s">
        <v>180</v>
      </c>
      <c r="O69" t="s">
        <v>180</v>
      </c>
      <c r="P69" t="s">
        <v>178</v>
      </c>
      <c r="Q69" t="s">
        <v>180</v>
      </c>
    </row>
    <row r="70" spans="1:19">
      <c r="A70" s="208"/>
      <c r="B70" s="234" t="s">
        <v>181</v>
      </c>
      <c r="C70" s="234" t="s">
        <v>182</v>
      </c>
      <c r="D70" s="234" t="s">
        <v>183</v>
      </c>
      <c r="E70" s="234" t="s">
        <v>184</v>
      </c>
      <c r="F70" s="234" t="s">
        <v>185</v>
      </c>
      <c r="G70" s="234" t="s">
        <v>186</v>
      </c>
      <c r="H70" s="234" t="s">
        <v>187</v>
      </c>
      <c r="I70" s="234" t="s">
        <v>188</v>
      </c>
      <c r="J70" s="234" t="s">
        <v>189</v>
      </c>
      <c r="K70" s="234" t="s">
        <v>190</v>
      </c>
      <c r="L70" s="234" t="s">
        <v>191</v>
      </c>
      <c r="M70" s="234" t="s">
        <v>192</v>
      </c>
      <c r="N70" s="234" t="s">
        <v>193</v>
      </c>
      <c r="O70" s="234" t="s">
        <v>194</v>
      </c>
      <c r="P70" s="234" t="s">
        <v>195</v>
      </c>
      <c r="Q70" s="234" t="s">
        <v>196</v>
      </c>
    </row>
    <row r="71" spans="1:19">
      <c r="A71" s="208"/>
      <c r="B71" s="223" t="s">
        <v>211</v>
      </c>
      <c r="C71" s="235">
        <f t="shared" ref="C71:H83" si="11">+C51+C31</f>
        <v>0</v>
      </c>
      <c r="D71" s="235">
        <f t="shared" si="11"/>
        <v>0</v>
      </c>
      <c r="E71" s="235">
        <f t="shared" si="11"/>
        <v>0</v>
      </c>
      <c r="F71" s="235">
        <f t="shared" si="11"/>
        <v>0</v>
      </c>
      <c r="G71" s="235">
        <f t="shared" si="11"/>
        <v>0</v>
      </c>
      <c r="H71" s="235">
        <f t="shared" si="11"/>
        <v>0</v>
      </c>
      <c r="I71" s="235">
        <f t="shared" ref="I71:I83" si="12">+I51+I31+J51</f>
        <v>0</v>
      </c>
      <c r="J71" s="235">
        <f t="shared" ref="J71:J83" si="13">+J31</f>
        <v>0</v>
      </c>
      <c r="K71" s="235">
        <f t="shared" ref="K71:L83" si="14">+K51+K31</f>
        <v>0</v>
      </c>
      <c r="L71" s="235">
        <f t="shared" si="14"/>
        <v>0</v>
      </c>
      <c r="M71" s="235">
        <f t="shared" ref="M71:M83" si="15">+M51+M31+N51</f>
        <v>0</v>
      </c>
      <c r="N71" s="235">
        <f t="shared" ref="N71:N83" si="16">+N31</f>
        <v>0</v>
      </c>
      <c r="O71" s="235">
        <f t="shared" ref="O71:Q83" si="17">+O51+O31</f>
        <v>0</v>
      </c>
      <c r="P71" s="235">
        <f t="shared" si="17"/>
        <v>0</v>
      </c>
      <c r="Q71" s="235">
        <f t="shared" si="17"/>
        <v>0</v>
      </c>
      <c r="R71" s="236">
        <f t="shared" ref="R71:R83" si="18">SUM(C71:Q71)</f>
        <v>0</v>
      </c>
    </row>
    <row r="72" spans="1:19">
      <c r="A72" s="208"/>
      <c r="B72" s="223" t="s">
        <v>212</v>
      </c>
      <c r="C72" s="235">
        <f t="shared" si="11"/>
        <v>0</v>
      </c>
      <c r="D72" s="235">
        <f t="shared" si="11"/>
        <v>0</v>
      </c>
      <c r="E72" s="235">
        <f t="shared" si="11"/>
        <v>0</v>
      </c>
      <c r="F72" s="235">
        <f t="shared" si="11"/>
        <v>0</v>
      </c>
      <c r="G72" s="235">
        <f t="shared" si="11"/>
        <v>0</v>
      </c>
      <c r="H72" s="235">
        <f t="shared" si="11"/>
        <v>0</v>
      </c>
      <c r="I72" s="235">
        <f t="shared" si="12"/>
        <v>0</v>
      </c>
      <c r="J72" s="235">
        <f t="shared" si="13"/>
        <v>0</v>
      </c>
      <c r="K72" s="235">
        <f t="shared" si="14"/>
        <v>0</v>
      </c>
      <c r="L72" s="235">
        <f t="shared" si="14"/>
        <v>0</v>
      </c>
      <c r="M72" s="235">
        <f t="shared" si="15"/>
        <v>0</v>
      </c>
      <c r="N72" s="235">
        <f t="shared" si="16"/>
        <v>0</v>
      </c>
      <c r="O72" s="235">
        <f t="shared" si="17"/>
        <v>0</v>
      </c>
      <c r="P72" s="235">
        <f t="shared" si="17"/>
        <v>0</v>
      </c>
      <c r="Q72" s="235">
        <f t="shared" si="17"/>
        <v>0</v>
      </c>
      <c r="R72" s="236">
        <f t="shared" si="18"/>
        <v>0</v>
      </c>
      <c r="S72" s="213"/>
    </row>
    <row r="73" spans="1:19">
      <c r="A73" s="208"/>
      <c r="B73" s="223" t="s">
        <v>213</v>
      </c>
      <c r="C73" s="235">
        <f t="shared" si="11"/>
        <v>0</v>
      </c>
      <c r="D73" s="235">
        <f t="shared" si="11"/>
        <v>0</v>
      </c>
      <c r="E73" s="235">
        <f t="shared" si="11"/>
        <v>0</v>
      </c>
      <c r="F73" s="235">
        <f t="shared" si="11"/>
        <v>0</v>
      </c>
      <c r="G73" s="235">
        <f t="shared" si="11"/>
        <v>0</v>
      </c>
      <c r="H73" s="235">
        <f t="shared" si="11"/>
        <v>0</v>
      </c>
      <c r="I73" s="235">
        <f t="shared" si="12"/>
        <v>0</v>
      </c>
      <c r="J73" s="235">
        <f t="shared" si="13"/>
        <v>0</v>
      </c>
      <c r="K73" s="235">
        <f t="shared" si="14"/>
        <v>0</v>
      </c>
      <c r="L73" s="235">
        <f t="shared" si="14"/>
        <v>0</v>
      </c>
      <c r="M73" s="235">
        <f t="shared" si="15"/>
        <v>0</v>
      </c>
      <c r="N73" s="235">
        <f t="shared" si="16"/>
        <v>0</v>
      </c>
      <c r="O73" s="235">
        <f t="shared" si="17"/>
        <v>0</v>
      </c>
      <c r="P73" s="235">
        <f t="shared" si="17"/>
        <v>0</v>
      </c>
      <c r="Q73" s="235">
        <f t="shared" si="17"/>
        <v>0</v>
      </c>
      <c r="R73" s="236">
        <f t="shared" si="18"/>
        <v>0</v>
      </c>
    </row>
    <row r="74" spans="1:19">
      <c r="A74" s="215"/>
      <c r="B74" s="223" t="s">
        <v>214</v>
      </c>
      <c r="C74" s="235">
        <f t="shared" si="11"/>
        <v>0</v>
      </c>
      <c r="D74" s="235">
        <f t="shared" si="11"/>
        <v>0</v>
      </c>
      <c r="E74" s="235">
        <f t="shared" si="11"/>
        <v>0</v>
      </c>
      <c r="F74" s="235">
        <f t="shared" si="11"/>
        <v>0</v>
      </c>
      <c r="G74" s="235">
        <f t="shared" si="11"/>
        <v>0</v>
      </c>
      <c r="H74" s="235">
        <f t="shared" si="11"/>
        <v>0</v>
      </c>
      <c r="I74" s="235">
        <f t="shared" si="12"/>
        <v>0</v>
      </c>
      <c r="J74" s="235">
        <f t="shared" si="13"/>
        <v>0</v>
      </c>
      <c r="K74" s="235">
        <f t="shared" si="14"/>
        <v>0</v>
      </c>
      <c r="L74" s="235">
        <f t="shared" si="14"/>
        <v>0</v>
      </c>
      <c r="M74" s="235">
        <f t="shared" si="15"/>
        <v>0</v>
      </c>
      <c r="N74" s="235">
        <f t="shared" si="16"/>
        <v>0</v>
      </c>
      <c r="O74" s="235">
        <f t="shared" si="17"/>
        <v>0</v>
      </c>
      <c r="P74" s="235">
        <f t="shared" si="17"/>
        <v>0</v>
      </c>
      <c r="Q74" s="235">
        <f t="shared" si="17"/>
        <v>0</v>
      </c>
      <c r="R74" s="236">
        <f t="shared" si="18"/>
        <v>0</v>
      </c>
    </row>
    <row r="75" spans="1:19">
      <c r="A75" s="215"/>
      <c r="B75" s="223" t="s">
        <v>215</v>
      </c>
      <c r="C75" s="235">
        <f t="shared" si="11"/>
        <v>0</v>
      </c>
      <c r="D75" s="235">
        <f t="shared" si="11"/>
        <v>0</v>
      </c>
      <c r="E75" s="235">
        <f t="shared" si="11"/>
        <v>0</v>
      </c>
      <c r="F75" s="235">
        <f t="shared" si="11"/>
        <v>0</v>
      </c>
      <c r="G75" s="235">
        <f t="shared" si="11"/>
        <v>0</v>
      </c>
      <c r="H75" s="235">
        <f t="shared" si="11"/>
        <v>0</v>
      </c>
      <c r="I75" s="235">
        <f t="shared" si="12"/>
        <v>0</v>
      </c>
      <c r="J75" s="235">
        <f t="shared" si="13"/>
        <v>0</v>
      </c>
      <c r="K75" s="235">
        <f t="shared" si="14"/>
        <v>0</v>
      </c>
      <c r="L75" s="235">
        <f t="shared" si="14"/>
        <v>0</v>
      </c>
      <c r="M75" s="235">
        <f t="shared" si="15"/>
        <v>0</v>
      </c>
      <c r="N75" s="235">
        <f t="shared" si="16"/>
        <v>0</v>
      </c>
      <c r="O75" s="235">
        <f t="shared" si="17"/>
        <v>0</v>
      </c>
      <c r="P75" s="235">
        <f t="shared" si="17"/>
        <v>0</v>
      </c>
      <c r="Q75" s="235">
        <f t="shared" si="17"/>
        <v>0</v>
      </c>
      <c r="R75" s="236">
        <f t="shared" si="18"/>
        <v>0</v>
      </c>
    </row>
    <row r="76" spans="1:19">
      <c r="A76" s="215"/>
      <c r="B76" s="223" t="s">
        <v>216</v>
      </c>
      <c r="C76" s="235">
        <f t="shared" si="11"/>
        <v>0</v>
      </c>
      <c r="D76" s="235">
        <f t="shared" si="11"/>
        <v>0</v>
      </c>
      <c r="E76" s="235">
        <f t="shared" si="11"/>
        <v>0</v>
      </c>
      <c r="F76" s="235">
        <f t="shared" si="11"/>
        <v>0</v>
      </c>
      <c r="G76" s="235">
        <f t="shared" si="11"/>
        <v>0</v>
      </c>
      <c r="H76" s="235">
        <f t="shared" si="11"/>
        <v>0</v>
      </c>
      <c r="I76" s="235">
        <f t="shared" si="12"/>
        <v>0</v>
      </c>
      <c r="J76" s="235">
        <f t="shared" si="13"/>
        <v>0</v>
      </c>
      <c r="K76" s="235">
        <f t="shared" si="14"/>
        <v>0</v>
      </c>
      <c r="L76" s="235">
        <f t="shared" si="14"/>
        <v>0</v>
      </c>
      <c r="M76" s="235">
        <f t="shared" si="15"/>
        <v>0</v>
      </c>
      <c r="N76" s="235">
        <f t="shared" si="16"/>
        <v>0</v>
      </c>
      <c r="O76" s="235">
        <f t="shared" si="17"/>
        <v>0</v>
      </c>
      <c r="P76" s="235">
        <f t="shared" si="17"/>
        <v>0</v>
      </c>
      <c r="Q76" s="235">
        <f t="shared" si="17"/>
        <v>0</v>
      </c>
      <c r="R76" s="236">
        <f t="shared" si="18"/>
        <v>0</v>
      </c>
    </row>
    <row r="77" spans="1:19">
      <c r="A77" s="215"/>
      <c r="B77" s="223" t="s">
        <v>217</v>
      </c>
      <c r="C77" s="235">
        <f t="shared" si="11"/>
        <v>0</v>
      </c>
      <c r="D77" s="235">
        <f t="shared" si="11"/>
        <v>0</v>
      </c>
      <c r="E77" s="235">
        <f t="shared" si="11"/>
        <v>0</v>
      </c>
      <c r="F77" s="235">
        <f t="shared" si="11"/>
        <v>0</v>
      </c>
      <c r="G77" s="235">
        <f t="shared" si="11"/>
        <v>0</v>
      </c>
      <c r="H77" s="235">
        <f t="shared" si="11"/>
        <v>0</v>
      </c>
      <c r="I77" s="235">
        <f t="shared" si="12"/>
        <v>0</v>
      </c>
      <c r="J77" s="235">
        <f t="shared" si="13"/>
        <v>0</v>
      </c>
      <c r="K77" s="235">
        <f t="shared" si="14"/>
        <v>0</v>
      </c>
      <c r="L77" s="235">
        <f t="shared" si="14"/>
        <v>0</v>
      </c>
      <c r="M77" s="235">
        <f t="shared" si="15"/>
        <v>0</v>
      </c>
      <c r="N77" s="235">
        <f t="shared" si="16"/>
        <v>0</v>
      </c>
      <c r="O77" s="235">
        <f t="shared" si="17"/>
        <v>0</v>
      </c>
      <c r="P77" s="235">
        <f t="shared" si="17"/>
        <v>0</v>
      </c>
      <c r="Q77" s="235">
        <f t="shared" si="17"/>
        <v>0</v>
      </c>
      <c r="R77" s="236">
        <f t="shared" si="18"/>
        <v>0</v>
      </c>
    </row>
    <row r="78" spans="1:19">
      <c r="A78" s="215"/>
      <c r="B78" s="223" t="s">
        <v>218</v>
      </c>
      <c r="C78" s="235">
        <f t="shared" si="11"/>
        <v>0</v>
      </c>
      <c r="D78" s="235">
        <f t="shared" si="11"/>
        <v>0</v>
      </c>
      <c r="E78" s="235">
        <f t="shared" si="11"/>
        <v>0</v>
      </c>
      <c r="F78" s="235">
        <f t="shared" si="11"/>
        <v>0</v>
      </c>
      <c r="G78" s="235">
        <f t="shared" si="11"/>
        <v>0</v>
      </c>
      <c r="H78" s="235">
        <f t="shared" si="11"/>
        <v>0</v>
      </c>
      <c r="I78" s="235">
        <f t="shared" si="12"/>
        <v>0</v>
      </c>
      <c r="J78" s="235">
        <f t="shared" si="13"/>
        <v>0</v>
      </c>
      <c r="K78" s="235">
        <f t="shared" si="14"/>
        <v>0</v>
      </c>
      <c r="L78" s="235">
        <f t="shared" si="14"/>
        <v>0</v>
      </c>
      <c r="M78" s="235">
        <f t="shared" si="15"/>
        <v>0</v>
      </c>
      <c r="N78" s="235">
        <f t="shared" si="16"/>
        <v>0</v>
      </c>
      <c r="O78" s="235">
        <f t="shared" si="17"/>
        <v>0</v>
      </c>
      <c r="P78" s="235">
        <f t="shared" si="17"/>
        <v>0</v>
      </c>
      <c r="Q78" s="235">
        <f t="shared" si="17"/>
        <v>0</v>
      </c>
      <c r="R78" s="236">
        <f t="shared" si="18"/>
        <v>0</v>
      </c>
    </row>
    <row r="79" spans="1:19">
      <c r="A79" s="215"/>
      <c r="B79" s="223" t="s">
        <v>219</v>
      </c>
      <c r="C79" s="235">
        <f t="shared" si="11"/>
        <v>0</v>
      </c>
      <c r="D79" s="235">
        <f t="shared" si="11"/>
        <v>0</v>
      </c>
      <c r="E79" s="235">
        <f t="shared" si="11"/>
        <v>0</v>
      </c>
      <c r="F79" s="235">
        <f t="shared" si="11"/>
        <v>0</v>
      </c>
      <c r="G79" s="235">
        <f t="shared" si="11"/>
        <v>0</v>
      </c>
      <c r="H79" s="235">
        <f t="shared" si="11"/>
        <v>0</v>
      </c>
      <c r="I79" s="235">
        <f t="shared" si="12"/>
        <v>0</v>
      </c>
      <c r="J79" s="235">
        <f t="shared" si="13"/>
        <v>0</v>
      </c>
      <c r="K79" s="235">
        <f t="shared" si="14"/>
        <v>0</v>
      </c>
      <c r="L79" s="235">
        <f t="shared" si="14"/>
        <v>0</v>
      </c>
      <c r="M79" s="235">
        <f t="shared" si="15"/>
        <v>0</v>
      </c>
      <c r="N79" s="235">
        <f t="shared" si="16"/>
        <v>0</v>
      </c>
      <c r="O79" s="235">
        <f t="shared" si="17"/>
        <v>0</v>
      </c>
      <c r="P79" s="235">
        <f t="shared" si="17"/>
        <v>0</v>
      </c>
      <c r="Q79" s="235">
        <f t="shared" si="17"/>
        <v>0</v>
      </c>
      <c r="R79" s="236">
        <f t="shared" si="18"/>
        <v>0</v>
      </c>
    </row>
    <row r="80" spans="1:19">
      <c r="A80" s="215"/>
      <c r="B80" s="223" t="s">
        <v>45</v>
      </c>
      <c r="C80" s="235">
        <f t="shared" si="11"/>
        <v>0</v>
      </c>
      <c r="D80" s="235">
        <f t="shared" si="11"/>
        <v>0</v>
      </c>
      <c r="E80" s="235">
        <f t="shared" si="11"/>
        <v>0</v>
      </c>
      <c r="F80" s="235">
        <f t="shared" si="11"/>
        <v>0</v>
      </c>
      <c r="G80" s="235">
        <f t="shared" si="11"/>
        <v>0</v>
      </c>
      <c r="H80" s="235">
        <f t="shared" si="11"/>
        <v>0</v>
      </c>
      <c r="I80" s="235">
        <f t="shared" si="12"/>
        <v>0</v>
      </c>
      <c r="J80" s="235">
        <f t="shared" si="13"/>
        <v>0</v>
      </c>
      <c r="K80" s="235">
        <f t="shared" si="14"/>
        <v>0</v>
      </c>
      <c r="L80" s="235">
        <f t="shared" si="14"/>
        <v>0</v>
      </c>
      <c r="M80" s="235">
        <f t="shared" si="15"/>
        <v>0</v>
      </c>
      <c r="N80" s="235">
        <f t="shared" si="16"/>
        <v>0</v>
      </c>
      <c r="O80" s="235">
        <f t="shared" si="17"/>
        <v>0</v>
      </c>
      <c r="P80" s="235">
        <f t="shared" si="17"/>
        <v>0</v>
      </c>
      <c r="Q80" s="235">
        <f t="shared" si="17"/>
        <v>0</v>
      </c>
      <c r="R80" s="236">
        <f t="shared" si="18"/>
        <v>0</v>
      </c>
    </row>
    <row r="81" spans="1:18">
      <c r="A81" s="215"/>
      <c r="B81" s="223" t="s">
        <v>220</v>
      </c>
      <c r="C81" s="235">
        <f t="shared" si="11"/>
        <v>0</v>
      </c>
      <c r="D81" s="235">
        <f t="shared" si="11"/>
        <v>0</v>
      </c>
      <c r="E81" s="235">
        <f t="shared" si="11"/>
        <v>0</v>
      </c>
      <c r="F81" s="235">
        <f t="shared" si="11"/>
        <v>0</v>
      </c>
      <c r="G81" s="235">
        <f t="shared" si="11"/>
        <v>0</v>
      </c>
      <c r="H81" s="235">
        <f t="shared" si="11"/>
        <v>0</v>
      </c>
      <c r="I81" s="235">
        <f t="shared" si="12"/>
        <v>0</v>
      </c>
      <c r="J81" s="235">
        <f t="shared" si="13"/>
        <v>0</v>
      </c>
      <c r="K81" s="235">
        <f t="shared" si="14"/>
        <v>0</v>
      </c>
      <c r="L81" s="235">
        <f t="shared" si="14"/>
        <v>0</v>
      </c>
      <c r="M81" s="235">
        <f t="shared" si="15"/>
        <v>0</v>
      </c>
      <c r="N81" s="235">
        <f t="shared" si="16"/>
        <v>0</v>
      </c>
      <c r="O81" s="235">
        <f t="shared" si="17"/>
        <v>0</v>
      </c>
      <c r="P81" s="235">
        <f t="shared" si="17"/>
        <v>0</v>
      </c>
      <c r="Q81" s="235">
        <f t="shared" si="17"/>
        <v>0</v>
      </c>
      <c r="R81" s="236">
        <f t="shared" si="18"/>
        <v>0</v>
      </c>
    </row>
    <row r="82" spans="1:18">
      <c r="A82" s="215"/>
      <c r="B82" s="223" t="s">
        <v>221</v>
      </c>
      <c r="C82" s="235">
        <f t="shared" si="11"/>
        <v>0</v>
      </c>
      <c r="D82" s="235">
        <f t="shared" si="11"/>
        <v>0</v>
      </c>
      <c r="E82" s="235">
        <f t="shared" si="11"/>
        <v>0</v>
      </c>
      <c r="F82" s="235">
        <f t="shared" si="11"/>
        <v>0</v>
      </c>
      <c r="G82" s="235">
        <f t="shared" si="11"/>
        <v>0</v>
      </c>
      <c r="H82" s="235">
        <f t="shared" si="11"/>
        <v>0</v>
      </c>
      <c r="I82" s="235">
        <f t="shared" si="12"/>
        <v>0</v>
      </c>
      <c r="J82" s="235">
        <f t="shared" si="13"/>
        <v>0</v>
      </c>
      <c r="K82" s="235">
        <f t="shared" si="14"/>
        <v>0</v>
      </c>
      <c r="L82" s="235">
        <f t="shared" si="14"/>
        <v>0</v>
      </c>
      <c r="M82" s="235">
        <f t="shared" si="15"/>
        <v>0</v>
      </c>
      <c r="N82" s="235">
        <f t="shared" si="16"/>
        <v>0</v>
      </c>
      <c r="O82" s="235">
        <f t="shared" si="17"/>
        <v>0</v>
      </c>
      <c r="P82" s="235">
        <f t="shared" si="17"/>
        <v>0</v>
      </c>
      <c r="Q82" s="235">
        <f t="shared" si="17"/>
        <v>0</v>
      </c>
      <c r="R82" s="236">
        <f t="shared" si="18"/>
        <v>0</v>
      </c>
    </row>
    <row r="83" spans="1:18">
      <c r="A83" s="208"/>
      <c r="B83" s="223" t="s">
        <v>222</v>
      </c>
      <c r="C83" s="235">
        <f t="shared" si="11"/>
        <v>0</v>
      </c>
      <c r="D83" s="235">
        <f t="shared" si="11"/>
        <v>0</v>
      </c>
      <c r="E83" s="235">
        <f t="shared" si="11"/>
        <v>0</v>
      </c>
      <c r="F83" s="235">
        <f t="shared" si="11"/>
        <v>0</v>
      </c>
      <c r="G83" s="235">
        <f t="shared" si="11"/>
        <v>0</v>
      </c>
      <c r="H83" s="235">
        <f t="shared" si="11"/>
        <v>0</v>
      </c>
      <c r="I83" s="235">
        <f t="shared" si="12"/>
        <v>0</v>
      </c>
      <c r="J83" s="235">
        <f t="shared" si="13"/>
        <v>0</v>
      </c>
      <c r="K83" s="235">
        <f t="shared" si="14"/>
        <v>0</v>
      </c>
      <c r="L83" s="235">
        <f t="shared" si="14"/>
        <v>0</v>
      </c>
      <c r="M83" s="235">
        <f t="shared" si="15"/>
        <v>0</v>
      </c>
      <c r="N83" s="235">
        <f t="shared" si="16"/>
        <v>0</v>
      </c>
      <c r="O83" s="235">
        <f t="shared" si="17"/>
        <v>0</v>
      </c>
      <c r="P83" s="235">
        <f t="shared" si="17"/>
        <v>0</v>
      </c>
      <c r="Q83" s="235">
        <f t="shared" si="17"/>
        <v>0</v>
      </c>
      <c r="R83" s="236">
        <f t="shared" si="18"/>
        <v>0</v>
      </c>
    </row>
    <row r="84" spans="1:18">
      <c r="A84" s="208"/>
      <c r="B84" s="223"/>
      <c r="C84" s="224"/>
      <c r="E84" s="237"/>
      <c r="F84" s="237"/>
      <c r="G84" s="237"/>
      <c r="H84" s="237"/>
      <c r="I84" s="237"/>
      <c r="J84" s="237"/>
      <c r="K84" s="237"/>
      <c r="L84" s="237"/>
      <c r="M84" s="237"/>
      <c r="N84" s="237"/>
      <c r="O84" s="237"/>
      <c r="Q84" s="237"/>
      <c r="R84" s="213">
        <f>SUM(R71:R83)</f>
        <v>0</v>
      </c>
    </row>
    <row r="85" spans="1:18">
      <c r="A85" s="208"/>
      <c r="B85" s="223"/>
      <c r="C85" s="224"/>
      <c r="E85" s="237"/>
      <c r="F85" s="237"/>
      <c r="G85" s="237"/>
      <c r="H85" s="237"/>
      <c r="I85" s="237"/>
      <c r="J85" s="237"/>
      <c r="K85" s="237"/>
      <c r="L85" s="237"/>
      <c r="M85" s="237"/>
      <c r="N85" s="237"/>
      <c r="O85" s="237"/>
      <c r="Q85" s="237"/>
      <c r="R85" s="213"/>
    </row>
    <row r="86" spans="1:18" ht="15.75">
      <c r="A86" s="204" t="s">
        <v>201</v>
      </c>
      <c r="B86" s="223"/>
      <c r="C86" s="224"/>
      <c r="E86" s="237"/>
      <c r="F86" s="237"/>
      <c r="G86" s="237"/>
      <c r="H86" s="237"/>
      <c r="I86" s="237"/>
      <c r="J86" s="237" t="s">
        <v>167</v>
      </c>
      <c r="K86" s="237"/>
      <c r="L86" s="237"/>
      <c r="M86" s="237"/>
      <c r="N86" s="237" t="s">
        <v>167</v>
      </c>
      <c r="O86" s="237"/>
      <c r="Q86" s="237"/>
      <c r="R86" s="213"/>
    </row>
    <row r="87" spans="1:18">
      <c r="A87" s="208"/>
      <c r="B87" s="231" t="s">
        <v>177</v>
      </c>
      <c r="C87">
        <v>0</v>
      </c>
      <c r="D87">
        <v>0</v>
      </c>
      <c r="E87" s="232">
        <v>1</v>
      </c>
      <c r="F87">
        <v>0</v>
      </c>
      <c r="G87" s="232">
        <v>1</v>
      </c>
      <c r="H87">
        <v>0</v>
      </c>
      <c r="I87" s="233">
        <f>+$B$4</f>
        <v>0</v>
      </c>
      <c r="J87" s="233">
        <f>+$B$4</f>
        <v>0</v>
      </c>
      <c r="K87">
        <v>0</v>
      </c>
      <c r="L87" s="233">
        <f>+$B$4</f>
        <v>0</v>
      </c>
      <c r="M87" s="233">
        <f>+$B$4</f>
        <v>0</v>
      </c>
      <c r="N87" s="233">
        <f>+$B$4</f>
        <v>0</v>
      </c>
      <c r="O87" s="233">
        <f>+$B$4</f>
        <v>0</v>
      </c>
      <c r="P87">
        <v>0</v>
      </c>
      <c r="Q87" s="233">
        <f>+$B$4</f>
        <v>0</v>
      </c>
    </row>
    <row r="88" spans="1:18">
      <c r="A88" s="208"/>
      <c r="B88" s="223"/>
      <c r="C88" t="s">
        <v>178</v>
      </c>
      <c r="D88" t="s">
        <v>178</v>
      </c>
      <c r="E88" t="s">
        <v>179</v>
      </c>
      <c r="F88" t="s">
        <v>178</v>
      </c>
      <c r="G88" t="s">
        <v>179</v>
      </c>
      <c r="H88" t="s">
        <v>178</v>
      </c>
      <c r="I88" t="s">
        <v>180</v>
      </c>
      <c r="J88" t="s">
        <v>180</v>
      </c>
      <c r="K88" t="s">
        <v>178</v>
      </c>
      <c r="L88" t="s">
        <v>180</v>
      </c>
      <c r="M88" t="s">
        <v>180</v>
      </c>
      <c r="N88" t="s">
        <v>180</v>
      </c>
      <c r="O88" t="s">
        <v>180</v>
      </c>
      <c r="P88" t="s">
        <v>178</v>
      </c>
      <c r="Q88" t="s">
        <v>180</v>
      </c>
    </row>
    <row r="89" spans="1:18">
      <c r="A89" s="208"/>
      <c r="B89" s="234" t="s">
        <v>181</v>
      </c>
      <c r="C89" s="234" t="s">
        <v>182</v>
      </c>
      <c r="D89" s="234" t="s">
        <v>183</v>
      </c>
      <c r="E89" s="234" t="s">
        <v>184</v>
      </c>
      <c r="F89" s="234" t="s">
        <v>185</v>
      </c>
      <c r="G89" s="234" t="s">
        <v>186</v>
      </c>
      <c r="H89" s="234" t="s">
        <v>187</v>
      </c>
      <c r="I89" s="234" t="s">
        <v>188</v>
      </c>
      <c r="J89" s="234" t="s">
        <v>189</v>
      </c>
      <c r="K89" s="234" t="s">
        <v>190</v>
      </c>
      <c r="L89" s="234" t="s">
        <v>191</v>
      </c>
      <c r="M89" s="234" t="s">
        <v>192</v>
      </c>
      <c r="N89" s="234" t="s">
        <v>193</v>
      </c>
      <c r="O89" s="234" t="s">
        <v>194</v>
      </c>
      <c r="P89" s="234" t="s">
        <v>195</v>
      </c>
      <c r="Q89" s="234" t="s">
        <v>196</v>
      </c>
    </row>
    <row r="90" spans="1:18">
      <c r="A90" s="208"/>
      <c r="B90" s="223" t="s">
        <v>211</v>
      </c>
      <c r="C90" s="235">
        <f t="shared" ref="C90:Q102" si="19">+C71*C$68</f>
        <v>0</v>
      </c>
      <c r="D90" s="235">
        <f t="shared" si="19"/>
        <v>0</v>
      </c>
      <c r="E90" s="235">
        <f t="shared" si="19"/>
        <v>0</v>
      </c>
      <c r="F90" s="235">
        <f t="shared" si="19"/>
        <v>0</v>
      </c>
      <c r="G90" s="235">
        <f t="shared" si="19"/>
        <v>0</v>
      </c>
      <c r="H90" s="235">
        <f t="shared" si="19"/>
        <v>0</v>
      </c>
      <c r="I90" s="235">
        <f t="shared" si="19"/>
        <v>0</v>
      </c>
      <c r="J90" s="235">
        <f t="shared" si="19"/>
        <v>0</v>
      </c>
      <c r="K90" s="235">
        <f t="shared" si="19"/>
        <v>0</v>
      </c>
      <c r="L90" s="235">
        <f t="shared" si="19"/>
        <v>0</v>
      </c>
      <c r="M90" s="235">
        <f t="shared" si="19"/>
        <v>0</v>
      </c>
      <c r="N90" s="235">
        <f t="shared" si="19"/>
        <v>0</v>
      </c>
      <c r="O90" s="235">
        <f t="shared" si="19"/>
        <v>0</v>
      </c>
      <c r="P90" s="235">
        <f t="shared" si="19"/>
        <v>0</v>
      </c>
      <c r="Q90" s="235">
        <f t="shared" si="19"/>
        <v>0</v>
      </c>
      <c r="R90" s="236"/>
    </row>
    <row r="91" spans="1:18">
      <c r="A91" s="208"/>
      <c r="B91" s="223" t="s">
        <v>212</v>
      </c>
      <c r="C91" s="235">
        <f t="shared" si="19"/>
        <v>0</v>
      </c>
      <c r="D91" s="235">
        <f t="shared" si="19"/>
        <v>0</v>
      </c>
      <c r="E91" s="235">
        <f t="shared" si="19"/>
        <v>0</v>
      </c>
      <c r="F91" s="235">
        <f t="shared" si="19"/>
        <v>0</v>
      </c>
      <c r="G91" s="235">
        <f t="shared" si="19"/>
        <v>0</v>
      </c>
      <c r="H91" s="235">
        <f t="shared" si="19"/>
        <v>0</v>
      </c>
      <c r="I91" s="235">
        <f t="shared" si="19"/>
        <v>0</v>
      </c>
      <c r="J91" s="235">
        <f t="shared" si="19"/>
        <v>0</v>
      </c>
      <c r="K91" s="235">
        <f t="shared" si="19"/>
        <v>0</v>
      </c>
      <c r="L91" s="235">
        <f t="shared" si="19"/>
        <v>0</v>
      </c>
      <c r="M91" s="235">
        <f t="shared" si="19"/>
        <v>0</v>
      </c>
      <c r="N91" s="235">
        <f t="shared" si="19"/>
        <v>0</v>
      </c>
      <c r="O91" s="235">
        <f t="shared" si="19"/>
        <v>0</v>
      </c>
      <c r="P91" s="235">
        <f t="shared" si="19"/>
        <v>0</v>
      </c>
      <c r="Q91" s="235">
        <f t="shared" si="19"/>
        <v>0</v>
      </c>
      <c r="R91" s="236"/>
    </row>
    <row r="92" spans="1:18">
      <c r="A92" s="208"/>
      <c r="B92" s="223" t="s">
        <v>213</v>
      </c>
      <c r="C92" s="235">
        <f t="shared" si="19"/>
        <v>0</v>
      </c>
      <c r="D92" s="235">
        <f t="shared" si="19"/>
        <v>0</v>
      </c>
      <c r="E92" s="235">
        <f t="shared" si="19"/>
        <v>0</v>
      </c>
      <c r="F92" s="235">
        <f t="shared" si="19"/>
        <v>0</v>
      </c>
      <c r="G92" s="235">
        <f t="shared" si="19"/>
        <v>0</v>
      </c>
      <c r="H92" s="235">
        <f t="shared" si="19"/>
        <v>0</v>
      </c>
      <c r="I92" s="235">
        <f t="shared" si="19"/>
        <v>0</v>
      </c>
      <c r="J92" s="235">
        <f t="shared" si="19"/>
        <v>0</v>
      </c>
      <c r="K92" s="235">
        <f t="shared" si="19"/>
        <v>0</v>
      </c>
      <c r="L92" s="235">
        <f t="shared" si="19"/>
        <v>0</v>
      </c>
      <c r="M92" s="235">
        <f t="shared" si="19"/>
        <v>0</v>
      </c>
      <c r="N92" s="235">
        <f t="shared" si="19"/>
        <v>0</v>
      </c>
      <c r="O92" s="235">
        <f t="shared" si="19"/>
        <v>0</v>
      </c>
      <c r="P92" s="235">
        <f t="shared" si="19"/>
        <v>0</v>
      </c>
      <c r="Q92" s="235">
        <f t="shared" si="19"/>
        <v>0</v>
      </c>
      <c r="R92" s="236"/>
    </row>
    <row r="93" spans="1:18">
      <c r="A93" s="215" t="s">
        <v>167</v>
      </c>
      <c r="B93" s="223" t="s">
        <v>214</v>
      </c>
      <c r="C93" s="235">
        <f t="shared" si="19"/>
        <v>0</v>
      </c>
      <c r="D93" s="235">
        <f t="shared" si="19"/>
        <v>0</v>
      </c>
      <c r="E93" s="235">
        <f t="shared" si="19"/>
        <v>0</v>
      </c>
      <c r="F93" s="235">
        <f t="shared" si="19"/>
        <v>0</v>
      </c>
      <c r="G93" s="235">
        <f t="shared" si="19"/>
        <v>0</v>
      </c>
      <c r="H93" s="235">
        <f t="shared" si="19"/>
        <v>0</v>
      </c>
      <c r="I93" s="235">
        <f t="shared" si="19"/>
        <v>0</v>
      </c>
      <c r="J93" s="235">
        <f t="shared" si="19"/>
        <v>0</v>
      </c>
      <c r="K93" s="235">
        <f t="shared" si="19"/>
        <v>0</v>
      </c>
      <c r="L93" s="235">
        <f t="shared" si="19"/>
        <v>0</v>
      </c>
      <c r="M93" s="235">
        <f t="shared" si="19"/>
        <v>0</v>
      </c>
      <c r="N93" s="235">
        <f t="shared" si="19"/>
        <v>0</v>
      </c>
      <c r="O93" s="235">
        <f t="shared" si="19"/>
        <v>0</v>
      </c>
      <c r="P93" s="235">
        <f t="shared" si="19"/>
        <v>0</v>
      </c>
      <c r="Q93" s="235">
        <f t="shared" si="19"/>
        <v>0</v>
      </c>
      <c r="R93" s="236"/>
    </row>
    <row r="94" spans="1:18">
      <c r="A94" s="215" t="s">
        <v>167</v>
      </c>
      <c r="B94" s="223" t="s">
        <v>215</v>
      </c>
      <c r="C94" s="235">
        <f t="shared" si="19"/>
        <v>0</v>
      </c>
      <c r="D94" s="235">
        <f t="shared" si="19"/>
        <v>0</v>
      </c>
      <c r="E94" s="235">
        <f t="shared" si="19"/>
        <v>0</v>
      </c>
      <c r="F94" s="235">
        <f t="shared" si="19"/>
        <v>0</v>
      </c>
      <c r="G94" s="235">
        <f t="shared" si="19"/>
        <v>0</v>
      </c>
      <c r="H94" s="235">
        <f t="shared" si="19"/>
        <v>0</v>
      </c>
      <c r="I94" s="235">
        <f t="shared" si="19"/>
        <v>0</v>
      </c>
      <c r="J94" s="235">
        <f t="shared" si="19"/>
        <v>0</v>
      </c>
      <c r="K94" s="235">
        <f t="shared" si="19"/>
        <v>0</v>
      </c>
      <c r="L94" s="235">
        <f t="shared" si="19"/>
        <v>0</v>
      </c>
      <c r="M94" s="235">
        <f t="shared" si="19"/>
        <v>0</v>
      </c>
      <c r="N94" s="235">
        <f t="shared" si="19"/>
        <v>0</v>
      </c>
      <c r="O94" s="235">
        <f t="shared" si="19"/>
        <v>0</v>
      </c>
      <c r="P94" s="235">
        <f t="shared" si="19"/>
        <v>0</v>
      </c>
      <c r="Q94" s="235">
        <f t="shared" si="19"/>
        <v>0</v>
      </c>
      <c r="R94" s="236"/>
    </row>
    <row r="95" spans="1:18">
      <c r="A95" s="215"/>
      <c r="B95" s="223" t="s">
        <v>216</v>
      </c>
      <c r="C95" s="235">
        <f t="shared" si="19"/>
        <v>0</v>
      </c>
      <c r="D95" s="235">
        <f t="shared" si="19"/>
        <v>0</v>
      </c>
      <c r="E95" s="235">
        <f t="shared" si="19"/>
        <v>0</v>
      </c>
      <c r="F95" s="235">
        <f t="shared" si="19"/>
        <v>0</v>
      </c>
      <c r="G95" s="235">
        <f t="shared" si="19"/>
        <v>0</v>
      </c>
      <c r="H95" s="235">
        <f t="shared" si="19"/>
        <v>0</v>
      </c>
      <c r="I95" s="235">
        <f t="shared" si="19"/>
        <v>0</v>
      </c>
      <c r="J95" s="235">
        <f t="shared" si="19"/>
        <v>0</v>
      </c>
      <c r="K95" s="235">
        <f t="shared" si="19"/>
        <v>0</v>
      </c>
      <c r="L95" s="235">
        <f t="shared" si="19"/>
        <v>0</v>
      </c>
      <c r="M95" s="235">
        <f t="shared" si="19"/>
        <v>0</v>
      </c>
      <c r="N95" s="235">
        <f t="shared" si="19"/>
        <v>0</v>
      </c>
      <c r="O95" s="235">
        <f t="shared" si="19"/>
        <v>0</v>
      </c>
      <c r="P95" s="235">
        <f t="shared" si="19"/>
        <v>0</v>
      </c>
      <c r="Q95" s="235">
        <f t="shared" si="19"/>
        <v>0</v>
      </c>
      <c r="R95" s="236"/>
    </row>
    <row r="96" spans="1:18">
      <c r="A96" s="215" t="s">
        <v>167</v>
      </c>
      <c r="B96" s="223" t="s">
        <v>217</v>
      </c>
      <c r="C96" s="235">
        <f t="shared" si="19"/>
        <v>0</v>
      </c>
      <c r="D96" s="235">
        <f t="shared" si="19"/>
        <v>0</v>
      </c>
      <c r="E96" s="235">
        <f t="shared" si="19"/>
        <v>0</v>
      </c>
      <c r="F96" s="235">
        <f t="shared" si="19"/>
        <v>0</v>
      </c>
      <c r="G96" s="235">
        <f t="shared" si="19"/>
        <v>0</v>
      </c>
      <c r="H96" s="235">
        <f t="shared" si="19"/>
        <v>0</v>
      </c>
      <c r="I96" s="235">
        <f t="shared" si="19"/>
        <v>0</v>
      </c>
      <c r="J96" s="235">
        <f t="shared" si="19"/>
        <v>0</v>
      </c>
      <c r="K96" s="235">
        <f t="shared" si="19"/>
        <v>0</v>
      </c>
      <c r="L96" s="235">
        <f t="shared" si="19"/>
        <v>0</v>
      </c>
      <c r="M96" s="235">
        <f t="shared" si="19"/>
        <v>0</v>
      </c>
      <c r="N96" s="235">
        <f t="shared" si="19"/>
        <v>0</v>
      </c>
      <c r="O96" s="235">
        <f t="shared" si="19"/>
        <v>0</v>
      </c>
      <c r="P96" s="235">
        <f t="shared" si="19"/>
        <v>0</v>
      </c>
      <c r="Q96" s="235">
        <f t="shared" si="19"/>
        <v>0</v>
      </c>
      <c r="R96" s="236"/>
    </row>
    <row r="97" spans="1:20">
      <c r="A97" s="215"/>
      <c r="B97" s="223" t="s">
        <v>218</v>
      </c>
      <c r="C97" s="235">
        <f t="shared" si="19"/>
        <v>0</v>
      </c>
      <c r="D97" s="235">
        <f t="shared" si="19"/>
        <v>0</v>
      </c>
      <c r="E97" s="235">
        <f t="shared" si="19"/>
        <v>0</v>
      </c>
      <c r="F97" s="235">
        <f t="shared" si="19"/>
        <v>0</v>
      </c>
      <c r="G97" s="235">
        <f t="shared" si="19"/>
        <v>0</v>
      </c>
      <c r="H97" s="235">
        <f t="shared" si="19"/>
        <v>0</v>
      </c>
      <c r="I97" s="235">
        <f t="shared" si="19"/>
        <v>0</v>
      </c>
      <c r="J97" s="235">
        <f t="shared" si="19"/>
        <v>0</v>
      </c>
      <c r="K97" s="235">
        <f t="shared" si="19"/>
        <v>0</v>
      </c>
      <c r="L97" s="235">
        <f t="shared" si="19"/>
        <v>0</v>
      </c>
      <c r="M97" s="235">
        <f t="shared" si="19"/>
        <v>0</v>
      </c>
      <c r="N97" s="235">
        <f t="shared" si="19"/>
        <v>0</v>
      </c>
      <c r="O97" s="235">
        <f t="shared" si="19"/>
        <v>0</v>
      </c>
      <c r="P97" s="235">
        <f t="shared" si="19"/>
        <v>0</v>
      </c>
      <c r="Q97" s="235">
        <f t="shared" si="19"/>
        <v>0</v>
      </c>
      <c r="R97" s="236"/>
    </row>
    <row r="98" spans="1:20">
      <c r="A98" s="215" t="s">
        <v>167</v>
      </c>
      <c r="B98" s="223" t="s">
        <v>219</v>
      </c>
      <c r="C98" s="235">
        <f t="shared" si="19"/>
        <v>0</v>
      </c>
      <c r="D98" s="235">
        <f t="shared" si="19"/>
        <v>0</v>
      </c>
      <c r="E98" s="235">
        <f t="shared" si="19"/>
        <v>0</v>
      </c>
      <c r="F98" s="235">
        <f t="shared" si="19"/>
        <v>0</v>
      </c>
      <c r="G98" s="235">
        <f t="shared" si="19"/>
        <v>0</v>
      </c>
      <c r="H98" s="235">
        <f t="shared" si="19"/>
        <v>0</v>
      </c>
      <c r="I98" s="235">
        <f t="shared" si="19"/>
        <v>0</v>
      </c>
      <c r="J98" s="235">
        <f t="shared" si="19"/>
        <v>0</v>
      </c>
      <c r="K98" s="235">
        <f t="shared" si="19"/>
        <v>0</v>
      </c>
      <c r="L98" s="235">
        <f t="shared" si="19"/>
        <v>0</v>
      </c>
      <c r="M98" s="235">
        <f t="shared" si="19"/>
        <v>0</v>
      </c>
      <c r="N98" s="235">
        <f t="shared" si="19"/>
        <v>0</v>
      </c>
      <c r="O98" s="235">
        <f t="shared" si="19"/>
        <v>0</v>
      </c>
      <c r="P98" s="235">
        <f t="shared" si="19"/>
        <v>0</v>
      </c>
      <c r="Q98" s="235">
        <f t="shared" si="19"/>
        <v>0</v>
      </c>
      <c r="R98" s="236"/>
    </row>
    <row r="99" spans="1:20">
      <c r="A99" s="215"/>
      <c r="B99" s="223" t="s">
        <v>45</v>
      </c>
      <c r="C99" s="235">
        <f t="shared" si="19"/>
        <v>0</v>
      </c>
      <c r="D99" s="235">
        <f t="shared" si="19"/>
        <v>0</v>
      </c>
      <c r="E99" s="235">
        <f t="shared" si="19"/>
        <v>0</v>
      </c>
      <c r="F99" s="235">
        <f t="shared" si="19"/>
        <v>0</v>
      </c>
      <c r="G99" s="235">
        <f t="shared" si="19"/>
        <v>0</v>
      </c>
      <c r="H99" s="235">
        <f t="shared" si="19"/>
        <v>0</v>
      </c>
      <c r="I99" s="235">
        <f t="shared" si="19"/>
        <v>0</v>
      </c>
      <c r="J99" s="235">
        <f t="shared" si="19"/>
        <v>0</v>
      </c>
      <c r="K99" s="235">
        <f t="shared" si="19"/>
        <v>0</v>
      </c>
      <c r="L99" s="235">
        <f t="shared" si="19"/>
        <v>0</v>
      </c>
      <c r="M99" s="235">
        <f t="shared" si="19"/>
        <v>0</v>
      </c>
      <c r="N99" s="235">
        <f t="shared" si="19"/>
        <v>0</v>
      </c>
      <c r="O99" s="235">
        <f t="shared" si="19"/>
        <v>0</v>
      </c>
      <c r="P99" s="235">
        <f t="shared" si="19"/>
        <v>0</v>
      </c>
      <c r="Q99" s="235">
        <f t="shared" si="19"/>
        <v>0</v>
      </c>
      <c r="R99" s="236"/>
    </row>
    <row r="100" spans="1:20">
      <c r="A100" s="215"/>
      <c r="B100" s="223" t="s">
        <v>220</v>
      </c>
      <c r="C100" s="235">
        <f t="shared" si="19"/>
        <v>0</v>
      </c>
      <c r="D100" s="235">
        <f t="shared" si="19"/>
        <v>0</v>
      </c>
      <c r="E100" s="235">
        <f t="shared" si="19"/>
        <v>0</v>
      </c>
      <c r="F100" s="235">
        <f t="shared" si="19"/>
        <v>0</v>
      </c>
      <c r="G100" s="235">
        <f t="shared" si="19"/>
        <v>0</v>
      </c>
      <c r="H100" s="235">
        <f t="shared" si="19"/>
        <v>0</v>
      </c>
      <c r="I100" s="235">
        <f t="shared" si="19"/>
        <v>0</v>
      </c>
      <c r="J100" s="235">
        <f t="shared" si="19"/>
        <v>0</v>
      </c>
      <c r="K100" s="235">
        <f t="shared" si="19"/>
        <v>0</v>
      </c>
      <c r="L100" s="235">
        <f t="shared" si="19"/>
        <v>0</v>
      </c>
      <c r="M100" s="235">
        <f t="shared" si="19"/>
        <v>0</v>
      </c>
      <c r="N100" s="235">
        <f t="shared" si="19"/>
        <v>0</v>
      </c>
      <c r="O100" s="235">
        <f t="shared" si="19"/>
        <v>0</v>
      </c>
      <c r="P100" s="235">
        <f t="shared" si="19"/>
        <v>0</v>
      </c>
      <c r="Q100" s="235">
        <f t="shared" si="19"/>
        <v>0</v>
      </c>
      <c r="R100" s="236"/>
    </row>
    <row r="101" spans="1:20">
      <c r="A101" s="215" t="s">
        <v>167</v>
      </c>
      <c r="B101" s="223" t="s">
        <v>221</v>
      </c>
      <c r="C101" s="235">
        <f t="shared" si="19"/>
        <v>0</v>
      </c>
      <c r="D101" s="235">
        <f t="shared" si="19"/>
        <v>0</v>
      </c>
      <c r="E101" s="235">
        <f t="shared" si="19"/>
        <v>0</v>
      </c>
      <c r="F101" s="235">
        <f t="shared" si="19"/>
        <v>0</v>
      </c>
      <c r="G101" s="235">
        <f t="shared" si="19"/>
        <v>0</v>
      </c>
      <c r="H101" s="235">
        <f t="shared" si="19"/>
        <v>0</v>
      </c>
      <c r="I101" s="235">
        <f t="shared" si="19"/>
        <v>0</v>
      </c>
      <c r="J101" s="235">
        <f t="shared" si="19"/>
        <v>0</v>
      </c>
      <c r="K101" s="235">
        <f t="shared" si="19"/>
        <v>0</v>
      </c>
      <c r="L101" s="235">
        <f t="shared" si="19"/>
        <v>0</v>
      </c>
      <c r="M101" s="235">
        <f t="shared" si="19"/>
        <v>0</v>
      </c>
      <c r="N101" s="235">
        <f t="shared" si="19"/>
        <v>0</v>
      </c>
      <c r="O101" s="235">
        <f t="shared" si="19"/>
        <v>0</v>
      </c>
      <c r="P101" s="235">
        <f t="shared" si="19"/>
        <v>0</v>
      </c>
      <c r="Q101" s="235">
        <f t="shared" si="19"/>
        <v>0</v>
      </c>
      <c r="R101" s="236"/>
    </row>
    <row r="102" spans="1:20">
      <c r="A102" s="208"/>
      <c r="B102" s="223" t="s">
        <v>222</v>
      </c>
      <c r="C102" s="235">
        <f t="shared" si="19"/>
        <v>0</v>
      </c>
      <c r="D102" s="235">
        <f t="shared" si="19"/>
        <v>0</v>
      </c>
      <c r="E102" s="238">
        <f t="shared" si="19"/>
        <v>0</v>
      </c>
      <c r="F102" s="235">
        <f t="shared" si="19"/>
        <v>0</v>
      </c>
      <c r="G102" s="238">
        <f t="shared" si="19"/>
        <v>0</v>
      </c>
      <c r="H102" s="235">
        <f t="shared" si="19"/>
        <v>0</v>
      </c>
      <c r="I102" s="238">
        <f t="shared" si="19"/>
        <v>0</v>
      </c>
      <c r="J102" s="235">
        <f t="shared" si="19"/>
        <v>0</v>
      </c>
      <c r="K102" s="235">
        <f t="shared" si="19"/>
        <v>0</v>
      </c>
      <c r="L102" s="238">
        <f t="shared" si="19"/>
        <v>0</v>
      </c>
      <c r="M102" s="238">
        <f t="shared" si="19"/>
        <v>0</v>
      </c>
      <c r="N102" s="235">
        <f t="shared" si="19"/>
        <v>0</v>
      </c>
      <c r="O102" s="238">
        <f t="shared" si="19"/>
        <v>0</v>
      </c>
      <c r="P102" s="235">
        <f t="shared" si="19"/>
        <v>0</v>
      </c>
      <c r="Q102" s="238">
        <f t="shared" si="19"/>
        <v>0</v>
      </c>
      <c r="R102" s="236"/>
    </row>
    <row r="103" spans="1:20">
      <c r="A103" s="208"/>
      <c r="B103" s="223" t="s">
        <v>202</v>
      </c>
      <c r="C103" s="224"/>
      <c r="E103" s="237">
        <f>SUM(E90:E102)</f>
        <v>0</v>
      </c>
      <c r="F103" s="237"/>
      <c r="G103" s="237">
        <f>SUM(G90:G102)</f>
        <v>0</v>
      </c>
      <c r="H103" s="237"/>
      <c r="I103" s="237">
        <f>SUM(I90:I102)</f>
        <v>0</v>
      </c>
      <c r="J103" s="237">
        <f>SUM(J90:J102)</f>
        <v>0</v>
      </c>
      <c r="K103" s="237"/>
      <c r="L103" s="237">
        <f>SUM(L90:L102)</f>
        <v>0</v>
      </c>
      <c r="M103" s="237">
        <f>SUM(M90:M102)</f>
        <v>0</v>
      </c>
      <c r="N103" s="237">
        <f>SUM(N90:N102)</f>
        <v>0</v>
      </c>
      <c r="O103" s="237">
        <f>SUM(O90:O102)</f>
        <v>0</v>
      </c>
      <c r="P103" s="237"/>
      <c r="Q103" s="237">
        <f>SUM(Q90:Q102)</f>
        <v>0</v>
      </c>
      <c r="R103" s="213"/>
    </row>
    <row r="104" spans="1:20">
      <c r="A104" s="208"/>
      <c r="B104" s="223"/>
      <c r="C104" s="224"/>
      <c r="E104" s="237"/>
      <c r="F104" s="237"/>
      <c r="G104" s="237"/>
      <c r="H104" s="237"/>
      <c r="I104" s="237"/>
      <c r="J104" s="237"/>
      <c r="K104" s="237"/>
      <c r="L104" s="237"/>
      <c r="M104" s="237"/>
      <c r="N104" s="237"/>
      <c r="O104" s="237"/>
      <c r="Q104" s="237"/>
      <c r="R104" s="213"/>
    </row>
    <row r="105" spans="1:20" ht="15.75">
      <c r="A105" s="204" t="s">
        <v>203</v>
      </c>
      <c r="B105" s="223"/>
      <c r="C105" s="224"/>
      <c r="E105" s="239">
        <v>0.5</v>
      </c>
      <c r="F105" s="239"/>
      <c r="G105" s="239">
        <v>0.5</v>
      </c>
      <c r="H105" s="239"/>
      <c r="I105" s="239">
        <v>0.5</v>
      </c>
      <c r="J105" s="239">
        <v>0.75</v>
      </c>
      <c r="K105" s="239"/>
      <c r="L105" s="239">
        <v>0.5</v>
      </c>
      <c r="M105" s="239">
        <v>0.5</v>
      </c>
      <c r="N105" s="239">
        <v>0.75</v>
      </c>
      <c r="O105" s="239">
        <v>0.5</v>
      </c>
      <c r="P105" s="193"/>
      <c r="Q105" s="239">
        <v>0.5</v>
      </c>
      <c r="R105" s="213"/>
    </row>
    <row r="106" spans="1:20" ht="15.75">
      <c r="A106" s="204"/>
      <c r="B106" s="231" t="s">
        <v>204</v>
      </c>
      <c r="C106" s="224"/>
      <c r="E106" s="239"/>
      <c r="F106" s="239"/>
      <c r="G106" s="239"/>
      <c r="H106" s="239"/>
      <c r="I106" s="239"/>
      <c r="J106" s="240">
        <f>+J103</f>
        <v>0</v>
      </c>
      <c r="K106" s="239"/>
      <c r="L106" s="239"/>
      <c r="M106" s="239"/>
      <c r="N106" s="240">
        <f>+N103</f>
        <v>0</v>
      </c>
      <c r="O106" s="239"/>
      <c r="P106" s="193"/>
      <c r="Q106" s="239"/>
      <c r="R106" s="211">
        <f>SUM(C106:Q106)</f>
        <v>0</v>
      </c>
      <c r="T106" s="237"/>
    </row>
    <row r="107" spans="1:20" ht="15.75">
      <c r="A107" s="204"/>
      <c r="B107" s="231" t="s">
        <v>205</v>
      </c>
      <c r="C107" s="224"/>
      <c r="E107" s="240">
        <f>+E103</f>
        <v>0</v>
      </c>
      <c r="F107" s="239"/>
      <c r="G107" s="240">
        <f>+G103</f>
        <v>0</v>
      </c>
      <c r="H107" s="240"/>
      <c r="I107" s="240">
        <f>+I103</f>
        <v>0</v>
      </c>
      <c r="J107" s="240"/>
      <c r="K107" s="240"/>
      <c r="L107" s="240">
        <f>+L103</f>
        <v>0</v>
      </c>
      <c r="M107" s="240">
        <f>+M103</f>
        <v>0</v>
      </c>
      <c r="N107" s="240"/>
      <c r="O107" s="240">
        <f>+O103</f>
        <v>0</v>
      </c>
      <c r="P107" s="240"/>
      <c r="Q107" s="240">
        <f>+Q103</f>
        <v>0</v>
      </c>
      <c r="R107" s="211">
        <f>SUM(C107:Q107)</f>
        <v>0</v>
      </c>
      <c r="T107" s="237"/>
    </row>
    <row r="108" spans="1:20" ht="15.75">
      <c r="A108" s="204"/>
      <c r="B108" s="241" t="s">
        <v>206</v>
      </c>
      <c r="C108" s="224"/>
      <c r="D108" s="242"/>
      <c r="E108" s="240"/>
      <c r="F108" s="240"/>
      <c r="G108" s="240"/>
      <c r="H108" s="240"/>
      <c r="I108" s="240"/>
      <c r="J108" s="240">
        <f>+J105*J103</f>
        <v>0</v>
      </c>
      <c r="K108" s="240"/>
      <c r="L108" s="240"/>
      <c r="M108" s="240"/>
      <c r="N108" s="240">
        <f>+N105*N103</f>
        <v>0</v>
      </c>
      <c r="O108" s="240"/>
      <c r="P108" s="199"/>
      <c r="Q108" s="240"/>
      <c r="R108" s="243">
        <f>SUM(C108:Q108)</f>
        <v>0</v>
      </c>
      <c r="T108" s="237"/>
    </row>
    <row r="109" spans="1:20" ht="15.75">
      <c r="A109" s="204"/>
      <c r="B109" s="241" t="s">
        <v>207</v>
      </c>
      <c r="C109" s="224"/>
      <c r="D109" s="242"/>
      <c r="E109" s="240">
        <f>+E105*E103</f>
        <v>0</v>
      </c>
      <c r="F109" s="240"/>
      <c r="G109" s="240">
        <f>+G105*G103</f>
        <v>0</v>
      </c>
      <c r="H109" s="240"/>
      <c r="I109" s="240">
        <f>+I105*I103</f>
        <v>0</v>
      </c>
      <c r="J109" s="240"/>
      <c r="K109" s="240"/>
      <c r="L109" s="240">
        <f>+L105*L103</f>
        <v>0</v>
      </c>
      <c r="M109" s="240">
        <f>+M105*M103</f>
        <v>0</v>
      </c>
      <c r="N109" s="240"/>
      <c r="O109" s="240">
        <f>+O105*O103</f>
        <v>0</v>
      </c>
      <c r="P109" s="240"/>
      <c r="Q109" s="240">
        <f>+Q105*Q103</f>
        <v>0</v>
      </c>
      <c r="R109" s="243">
        <f>SUM(C109:Q109)</f>
        <v>0</v>
      </c>
    </row>
    <row r="110" spans="1:20" ht="15.75">
      <c r="A110" s="204"/>
      <c r="B110" s="241" t="s">
        <v>208</v>
      </c>
      <c r="C110" s="224"/>
      <c r="E110" s="239"/>
      <c r="F110" s="239"/>
      <c r="G110" s="239"/>
      <c r="H110" s="239"/>
      <c r="I110" s="239"/>
      <c r="J110" s="239"/>
      <c r="K110" s="239"/>
      <c r="L110" s="239"/>
      <c r="M110" s="239"/>
      <c r="N110" s="239"/>
      <c r="O110" s="239"/>
      <c r="P110" s="193"/>
      <c r="Q110" s="239"/>
      <c r="R110" s="243">
        <f>SUM(R108:R109)</f>
        <v>0</v>
      </c>
    </row>
    <row r="111" spans="1:20" ht="15.75">
      <c r="A111" s="204"/>
      <c r="B111" s="223"/>
      <c r="C111" s="224"/>
      <c r="E111" s="239"/>
      <c r="F111" s="239"/>
      <c r="G111" s="239"/>
      <c r="H111" s="239"/>
      <c r="I111" s="239"/>
      <c r="J111" s="239"/>
      <c r="K111" s="239"/>
      <c r="L111" s="239"/>
      <c r="M111" s="239"/>
      <c r="N111" s="239"/>
      <c r="O111" s="239"/>
      <c r="P111" s="193"/>
      <c r="Q111" s="239"/>
      <c r="R111" s="213"/>
    </row>
    <row r="112" spans="1:20" ht="15.75">
      <c r="A112" s="204">
        <f>+A2</f>
        <v>0</v>
      </c>
      <c r="B112" s="251"/>
      <c r="C112" s="224"/>
      <c r="E112" s="239"/>
      <c r="F112" s="239"/>
      <c r="G112" s="239"/>
      <c r="H112" s="239"/>
      <c r="I112" s="239"/>
      <c r="J112" s="239"/>
      <c r="K112" s="239"/>
      <c r="L112" s="239"/>
      <c r="M112" s="239"/>
      <c r="N112" s="239"/>
      <c r="O112" s="239"/>
      <c r="P112" s="193"/>
      <c r="Q112" s="239"/>
      <c r="R112" s="213"/>
    </row>
    <row r="113" spans="1:20" ht="15.75">
      <c r="A113" s="204" t="s">
        <v>209</v>
      </c>
      <c r="B113" s="204"/>
      <c r="D113" s="193"/>
      <c r="J113" t="s">
        <v>167</v>
      </c>
      <c r="N113" t="s">
        <v>167</v>
      </c>
    </row>
    <row r="114" spans="1:20">
      <c r="B114" s="244" t="s">
        <v>177</v>
      </c>
      <c r="C114">
        <v>0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0.52061291498999995</v>
      </c>
      <c r="J114">
        <v>0.52061291498999995</v>
      </c>
      <c r="K114">
        <v>0</v>
      </c>
      <c r="L114">
        <v>0.52061291498999995</v>
      </c>
      <c r="M114">
        <v>0.52061291498999995</v>
      </c>
      <c r="N114">
        <v>0.52061291498999995</v>
      </c>
      <c r="O114">
        <v>0.52061291498999995</v>
      </c>
      <c r="P114">
        <v>0</v>
      </c>
      <c r="Q114">
        <v>0.52061291498999995</v>
      </c>
    </row>
    <row r="115" spans="1:20">
      <c r="C115" t="s">
        <v>178</v>
      </c>
      <c r="D115" t="s">
        <v>178</v>
      </c>
      <c r="E115" t="s">
        <v>179</v>
      </c>
      <c r="F115" t="s">
        <v>178</v>
      </c>
      <c r="G115" t="s">
        <v>179</v>
      </c>
      <c r="H115" t="s">
        <v>178</v>
      </c>
      <c r="I115" t="s">
        <v>180</v>
      </c>
      <c r="J115" t="s">
        <v>180</v>
      </c>
      <c r="K115" t="s">
        <v>178</v>
      </c>
      <c r="L115" t="s">
        <v>180</v>
      </c>
      <c r="M115" t="s">
        <v>180</v>
      </c>
      <c r="N115" t="s">
        <v>180</v>
      </c>
      <c r="O115" t="s">
        <v>180</v>
      </c>
      <c r="P115" t="s">
        <v>178</v>
      </c>
      <c r="Q115" t="s">
        <v>180</v>
      </c>
      <c r="S115" s="245" t="s">
        <v>167</v>
      </c>
      <c r="T115" s="245" t="s">
        <v>210</v>
      </c>
    </row>
    <row r="116" spans="1:20">
      <c r="B116" t="s">
        <v>181</v>
      </c>
      <c r="C116" t="s">
        <v>182</v>
      </c>
      <c r="D116" t="s">
        <v>183</v>
      </c>
      <c r="E116" t="s">
        <v>184</v>
      </c>
      <c r="F116" t="s">
        <v>185</v>
      </c>
      <c r="G116" t="s">
        <v>186</v>
      </c>
      <c r="H116" t="s">
        <v>187</v>
      </c>
      <c r="I116" t="s">
        <v>188</v>
      </c>
      <c r="J116" t="s">
        <v>189</v>
      </c>
      <c r="K116" t="s">
        <v>190</v>
      </c>
      <c r="L116" t="s">
        <v>191</v>
      </c>
      <c r="M116" t="s">
        <v>192</v>
      </c>
      <c r="N116" t="s">
        <v>193</v>
      </c>
      <c r="O116" t="s">
        <v>194</v>
      </c>
      <c r="P116" t="s">
        <v>195</v>
      </c>
      <c r="Q116" t="s">
        <v>196</v>
      </c>
    </row>
    <row r="117" spans="1:20">
      <c r="B117" t="s">
        <v>211</v>
      </c>
      <c r="C117" s="211">
        <f>+C90*C$105</f>
        <v>0</v>
      </c>
      <c r="D117" s="211">
        <f t="shared" ref="D117:Q117" si="20">+D90*D$105</f>
        <v>0</v>
      </c>
      <c r="E117" s="211">
        <f t="shared" si="20"/>
        <v>0</v>
      </c>
      <c r="F117" s="211">
        <f t="shared" si="20"/>
        <v>0</v>
      </c>
      <c r="G117" s="211">
        <f t="shared" si="20"/>
        <v>0</v>
      </c>
      <c r="H117" s="211">
        <f t="shared" si="20"/>
        <v>0</v>
      </c>
      <c r="I117" s="211">
        <f t="shared" si="20"/>
        <v>0</v>
      </c>
      <c r="J117" s="211">
        <f t="shared" si="20"/>
        <v>0</v>
      </c>
      <c r="K117" s="211">
        <f t="shared" si="20"/>
        <v>0</v>
      </c>
      <c r="L117" s="211">
        <f t="shared" si="20"/>
        <v>0</v>
      </c>
      <c r="M117" s="211">
        <f t="shared" si="20"/>
        <v>0</v>
      </c>
      <c r="N117" s="211">
        <f t="shared" si="20"/>
        <v>0</v>
      </c>
      <c r="O117" s="211">
        <f t="shared" si="20"/>
        <v>0</v>
      </c>
      <c r="P117" s="211">
        <f t="shared" si="20"/>
        <v>0</v>
      </c>
      <c r="Q117" s="211">
        <f t="shared" si="20"/>
        <v>0</v>
      </c>
      <c r="R117" s="211">
        <f>SUM(C117:Q117)</f>
        <v>0</v>
      </c>
      <c r="S117" s="211">
        <f>+N117+J117</f>
        <v>0</v>
      </c>
      <c r="T117" s="211">
        <f>+Q117+P117+O117+M117+L117+K117+I117+H117+G117+F117+E117+D117+C117</f>
        <v>0</v>
      </c>
    </row>
    <row r="118" spans="1:20">
      <c r="B118" t="s">
        <v>212</v>
      </c>
      <c r="C118" s="211">
        <f t="shared" ref="C118:Q129" si="21">+C91*C$105</f>
        <v>0</v>
      </c>
      <c r="D118" s="211">
        <f t="shared" si="21"/>
        <v>0</v>
      </c>
      <c r="E118" s="211">
        <f t="shared" si="21"/>
        <v>0</v>
      </c>
      <c r="F118" s="211">
        <f t="shared" si="21"/>
        <v>0</v>
      </c>
      <c r="G118" s="211">
        <f t="shared" si="21"/>
        <v>0</v>
      </c>
      <c r="H118" s="211">
        <f t="shared" si="21"/>
        <v>0</v>
      </c>
      <c r="I118" s="211">
        <f t="shared" si="21"/>
        <v>0</v>
      </c>
      <c r="J118" s="211">
        <f t="shared" si="21"/>
        <v>0</v>
      </c>
      <c r="K118" s="211">
        <f t="shared" si="21"/>
        <v>0</v>
      </c>
      <c r="L118" s="211">
        <f t="shared" si="21"/>
        <v>0</v>
      </c>
      <c r="M118" s="211">
        <f t="shared" si="21"/>
        <v>0</v>
      </c>
      <c r="N118" s="211">
        <f t="shared" si="21"/>
        <v>0</v>
      </c>
      <c r="O118" s="211">
        <f t="shared" si="21"/>
        <v>0</v>
      </c>
      <c r="P118" s="211">
        <f t="shared" si="21"/>
        <v>0</v>
      </c>
      <c r="Q118" s="211">
        <f t="shared" si="21"/>
        <v>0</v>
      </c>
      <c r="R118" s="211">
        <f t="shared" ref="R118:R129" si="22">SUM(C118:Q118)</f>
        <v>0</v>
      </c>
      <c r="S118" s="211">
        <f t="shared" ref="S118:S130" si="23">+N118+J118</f>
        <v>0</v>
      </c>
      <c r="T118" s="211">
        <f t="shared" ref="T118:T130" si="24">+Q118+P118+O118+M118+L118+K118+I118+H118+G118+F118+E118+D118+C118</f>
        <v>0</v>
      </c>
    </row>
    <row r="119" spans="1:20">
      <c r="B119" t="s">
        <v>213</v>
      </c>
      <c r="C119" s="211">
        <f t="shared" si="21"/>
        <v>0</v>
      </c>
      <c r="D119" s="211">
        <f t="shared" si="21"/>
        <v>0</v>
      </c>
      <c r="E119" s="211">
        <f t="shared" si="21"/>
        <v>0</v>
      </c>
      <c r="F119" s="211">
        <f t="shared" si="21"/>
        <v>0</v>
      </c>
      <c r="G119" s="211">
        <f t="shared" si="21"/>
        <v>0</v>
      </c>
      <c r="H119" s="211">
        <f t="shared" si="21"/>
        <v>0</v>
      </c>
      <c r="I119" s="211">
        <f t="shared" si="21"/>
        <v>0</v>
      </c>
      <c r="J119" s="211">
        <f t="shared" si="21"/>
        <v>0</v>
      </c>
      <c r="K119" s="211">
        <f t="shared" si="21"/>
        <v>0</v>
      </c>
      <c r="L119" s="211">
        <f t="shared" si="21"/>
        <v>0</v>
      </c>
      <c r="M119" s="211">
        <f t="shared" si="21"/>
        <v>0</v>
      </c>
      <c r="N119" s="211">
        <f t="shared" si="21"/>
        <v>0</v>
      </c>
      <c r="O119" s="211">
        <f t="shared" si="21"/>
        <v>0</v>
      </c>
      <c r="P119" s="211">
        <f t="shared" si="21"/>
        <v>0</v>
      </c>
      <c r="Q119" s="211">
        <f t="shared" si="21"/>
        <v>0</v>
      </c>
      <c r="R119" s="211">
        <f t="shared" si="22"/>
        <v>0</v>
      </c>
      <c r="S119" s="211">
        <f t="shared" si="23"/>
        <v>0</v>
      </c>
      <c r="T119" s="211">
        <f t="shared" si="24"/>
        <v>0</v>
      </c>
    </row>
    <row r="120" spans="1:20">
      <c r="A120" t="s">
        <v>167</v>
      </c>
      <c r="B120" t="s">
        <v>214</v>
      </c>
      <c r="C120" s="211">
        <f t="shared" si="21"/>
        <v>0</v>
      </c>
      <c r="D120" s="211">
        <f t="shared" si="21"/>
        <v>0</v>
      </c>
      <c r="E120" s="211">
        <f t="shared" si="21"/>
        <v>0</v>
      </c>
      <c r="F120" s="211">
        <f t="shared" si="21"/>
        <v>0</v>
      </c>
      <c r="G120" s="211">
        <f t="shared" si="21"/>
        <v>0</v>
      </c>
      <c r="H120" s="211">
        <f t="shared" si="21"/>
        <v>0</v>
      </c>
      <c r="I120" s="211">
        <f t="shared" si="21"/>
        <v>0</v>
      </c>
      <c r="J120" s="211">
        <f t="shared" si="21"/>
        <v>0</v>
      </c>
      <c r="K120" s="211">
        <f t="shared" si="21"/>
        <v>0</v>
      </c>
      <c r="L120" s="211">
        <f t="shared" si="21"/>
        <v>0</v>
      </c>
      <c r="M120" s="211">
        <f t="shared" si="21"/>
        <v>0</v>
      </c>
      <c r="N120" s="211">
        <f t="shared" si="21"/>
        <v>0</v>
      </c>
      <c r="O120" s="211">
        <f t="shared" si="21"/>
        <v>0</v>
      </c>
      <c r="P120" s="211">
        <f t="shared" si="21"/>
        <v>0</v>
      </c>
      <c r="Q120" s="211">
        <f t="shared" si="21"/>
        <v>0</v>
      </c>
      <c r="R120" s="211">
        <f t="shared" si="22"/>
        <v>0</v>
      </c>
      <c r="S120" s="211">
        <f t="shared" si="23"/>
        <v>0</v>
      </c>
      <c r="T120" s="211">
        <f t="shared" si="24"/>
        <v>0</v>
      </c>
    </row>
    <row r="121" spans="1:20">
      <c r="A121" t="s">
        <v>167</v>
      </c>
      <c r="B121" t="s">
        <v>215</v>
      </c>
      <c r="C121" s="211">
        <f t="shared" si="21"/>
        <v>0</v>
      </c>
      <c r="D121" s="211">
        <f t="shared" si="21"/>
        <v>0</v>
      </c>
      <c r="E121" s="211">
        <f t="shared" si="21"/>
        <v>0</v>
      </c>
      <c r="F121" s="211">
        <f t="shared" si="21"/>
        <v>0</v>
      </c>
      <c r="G121" s="211">
        <f t="shared" si="21"/>
        <v>0</v>
      </c>
      <c r="H121" s="211">
        <f t="shared" si="21"/>
        <v>0</v>
      </c>
      <c r="I121" s="211">
        <f t="shared" si="21"/>
        <v>0</v>
      </c>
      <c r="J121" s="211">
        <f t="shared" si="21"/>
        <v>0</v>
      </c>
      <c r="K121" s="211">
        <f t="shared" si="21"/>
        <v>0</v>
      </c>
      <c r="L121" s="211">
        <f t="shared" si="21"/>
        <v>0</v>
      </c>
      <c r="M121" s="211">
        <f t="shared" si="21"/>
        <v>0</v>
      </c>
      <c r="N121" s="211">
        <f t="shared" si="21"/>
        <v>0</v>
      </c>
      <c r="O121" s="211">
        <f t="shared" si="21"/>
        <v>0</v>
      </c>
      <c r="P121" s="211">
        <f t="shared" si="21"/>
        <v>0</v>
      </c>
      <c r="Q121" s="211">
        <f t="shared" si="21"/>
        <v>0</v>
      </c>
      <c r="R121" s="211">
        <f t="shared" si="22"/>
        <v>0</v>
      </c>
      <c r="S121" s="211">
        <f t="shared" si="23"/>
        <v>0</v>
      </c>
      <c r="T121" s="211">
        <f t="shared" si="24"/>
        <v>0</v>
      </c>
    </row>
    <row r="122" spans="1:20">
      <c r="B122" t="s">
        <v>216</v>
      </c>
      <c r="C122" s="211">
        <f t="shared" si="21"/>
        <v>0</v>
      </c>
      <c r="D122" s="211">
        <f t="shared" si="21"/>
        <v>0</v>
      </c>
      <c r="E122" s="211">
        <f t="shared" si="21"/>
        <v>0</v>
      </c>
      <c r="F122" s="211">
        <f t="shared" si="21"/>
        <v>0</v>
      </c>
      <c r="G122" s="211">
        <f t="shared" si="21"/>
        <v>0</v>
      </c>
      <c r="H122" s="211">
        <f t="shared" si="21"/>
        <v>0</v>
      </c>
      <c r="I122" s="211">
        <f t="shared" si="21"/>
        <v>0</v>
      </c>
      <c r="J122" s="211">
        <f t="shared" si="21"/>
        <v>0</v>
      </c>
      <c r="K122" s="211">
        <f t="shared" si="21"/>
        <v>0</v>
      </c>
      <c r="L122" s="211">
        <f t="shared" si="21"/>
        <v>0</v>
      </c>
      <c r="M122" s="211">
        <f t="shared" si="21"/>
        <v>0</v>
      </c>
      <c r="N122" s="211">
        <f t="shared" si="21"/>
        <v>0</v>
      </c>
      <c r="O122" s="211">
        <f t="shared" si="21"/>
        <v>0</v>
      </c>
      <c r="P122" s="211">
        <f t="shared" si="21"/>
        <v>0</v>
      </c>
      <c r="Q122" s="211">
        <f t="shared" si="21"/>
        <v>0</v>
      </c>
      <c r="R122" s="211">
        <f t="shared" si="22"/>
        <v>0</v>
      </c>
      <c r="S122" s="211">
        <f t="shared" si="23"/>
        <v>0</v>
      </c>
      <c r="T122" s="211">
        <f t="shared" si="24"/>
        <v>0</v>
      </c>
    </row>
    <row r="123" spans="1:20">
      <c r="A123" t="s">
        <v>167</v>
      </c>
      <c r="B123" t="s">
        <v>217</v>
      </c>
      <c r="C123" s="211">
        <f t="shared" si="21"/>
        <v>0</v>
      </c>
      <c r="D123" s="211">
        <f t="shared" si="21"/>
        <v>0</v>
      </c>
      <c r="E123" s="211">
        <f t="shared" si="21"/>
        <v>0</v>
      </c>
      <c r="F123" s="211">
        <f t="shared" si="21"/>
        <v>0</v>
      </c>
      <c r="G123" s="211">
        <f t="shared" si="21"/>
        <v>0</v>
      </c>
      <c r="H123" s="211">
        <f t="shared" si="21"/>
        <v>0</v>
      </c>
      <c r="I123" s="211">
        <f t="shared" si="21"/>
        <v>0</v>
      </c>
      <c r="J123" s="211">
        <f t="shared" si="21"/>
        <v>0</v>
      </c>
      <c r="K123" s="211">
        <f t="shared" si="21"/>
        <v>0</v>
      </c>
      <c r="L123" s="211">
        <f t="shared" si="21"/>
        <v>0</v>
      </c>
      <c r="M123" s="211">
        <f t="shared" si="21"/>
        <v>0</v>
      </c>
      <c r="N123" s="211">
        <f t="shared" si="21"/>
        <v>0</v>
      </c>
      <c r="O123" s="211">
        <f t="shared" si="21"/>
        <v>0</v>
      </c>
      <c r="P123" s="211">
        <f t="shared" si="21"/>
        <v>0</v>
      </c>
      <c r="Q123" s="211">
        <f t="shared" si="21"/>
        <v>0</v>
      </c>
      <c r="R123" s="211">
        <f t="shared" si="22"/>
        <v>0</v>
      </c>
      <c r="S123" s="211">
        <f t="shared" si="23"/>
        <v>0</v>
      </c>
      <c r="T123" s="211">
        <f t="shared" si="24"/>
        <v>0</v>
      </c>
    </row>
    <row r="124" spans="1:20">
      <c r="B124" t="s">
        <v>218</v>
      </c>
      <c r="C124" s="211">
        <f t="shared" si="21"/>
        <v>0</v>
      </c>
      <c r="D124" s="211">
        <f t="shared" si="21"/>
        <v>0</v>
      </c>
      <c r="E124" s="211">
        <f t="shared" si="21"/>
        <v>0</v>
      </c>
      <c r="F124" s="211">
        <f t="shared" si="21"/>
        <v>0</v>
      </c>
      <c r="G124" s="211">
        <f t="shared" si="21"/>
        <v>0</v>
      </c>
      <c r="H124" s="211">
        <f t="shared" si="21"/>
        <v>0</v>
      </c>
      <c r="I124" s="211">
        <f t="shared" si="21"/>
        <v>0</v>
      </c>
      <c r="J124" s="211">
        <f t="shared" si="21"/>
        <v>0</v>
      </c>
      <c r="K124" s="211">
        <f t="shared" si="21"/>
        <v>0</v>
      </c>
      <c r="L124" s="211">
        <f t="shared" si="21"/>
        <v>0</v>
      </c>
      <c r="M124" s="211">
        <f t="shared" si="21"/>
        <v>0</v>
      </c>
      <c r="N124" s="211">
        <f t="shared" si="21"/>
        <v>0</v>
      </c>
      <c r="O124" s="211">
        <f t="shared" si="21"/>
        <v>0</v>
      </c>
      <c r="P124" s="211">
        <f t="shared" si="21"/>
        <v>0</v>
      </c>
      <c r="Q124" s="211">
        <f t="shared" si="21"/>
        <v>0</v>
      </c>
      <c r="R124" s="211">
        <f t="shared" si="22"/>
        <v>0</v>
      </c>
      <c r="S124" s="211">
        <f t="shared" si="23"/>
        <v>0</v>
      </c>
      <c r="T124" s="211">
        <f t="shared" si="24"/>
        <v>0</v>
      </c>
    </row>
    <row r="125" spans="1:20">
      <c r="A125" t="s">
        <v>167</v>
      </c>
      <c r="B125" t="s">
        <v>219</v>
      </c>
      <c r="C125" s="211">
        <f t="shared" si="21"/>
        <v>0</v>
      </c>
      <c r="D125" s="211">
        <f t="shared" si="21"/>
        <v>0</v>
      </c>
      <c r="E125" s="211">
        <f t="shared" si="21"/>
        <v>0</v>
      </c>
      <c r="F125" s="211">
        <f t="shared" si="21"/>
        <v>0</v>
      </c>
      <c r="G125" s="211">
        <f t="shared" si="21"/>
        <v>0</v>
      </c>
      <c r="H125" s="211">
        <f t="shared" si="21"/>
        <v>0</v>
      </c>
      <c r="I125" s="211">
        <f t="shared" si="21"/>
        <v>0</v>
      </c>
      <c r="J125" s="211">
        <f t="shared" si="21"/>
        <v>0</v>
      </c>
      <c r="K125" s="211">
        <f t="shared" si="21"/>
        <v>0</v>
      </c>
      <c r="L125" s="211">
        <f t="shared" si="21"/>
        <v>0</v>
      </c>
      <c r="M125" s="211">
        <f t="shared" si="21"/>
        <v>0</v>
      </c>
      <c r="N125" s="211">
        <f t="shared" si="21"/>
        <v>0</v>
      </c>
      <c r="O125" s="211">
        <f t="shared" si="21"/>
        <v>0</v>
      </c>
      <c r="P125" s="211">
        <f t="shared" si="21"/>
        <v>0</v>
      </c>
      <c r="Q125" s="211">
        <f t="shared" si="21"/>
        <v>0</v>
      </c>
      <c r="R125" s="211">
        <f t="shared" si="22"/>
        <v>0</v>
      </c>
      <c r="S125" s="211">
        <f t="shared" si="23"/>
        <v>0</v>
      </c>
      <c r="T125" s="211">
        <f t="shared" si="24"/>
        <v>0</v>
      </c>
    </row>
    <row r="126" spans="1:20">
      <c r="B126" t="s">
        <v>45</v>
      </c>
      <c r="C126" s="211">
        <f t="shared" si="21"/>
        <v>0</v>
      </c>
      <c r="D126" s="211">
        <f t="shared" si="21"/>
        <v>0</v>
      </c>
      <c r="E126" s="211">
        <f t="shared" si="21"/>
        <v>0</v>
      </c>
      <c r="F126" s="211">
        <f t="shared" si="21"/>
        <v>0</v>
      </c>
      <c r="G126" s="211">
        <f t="shared" si="21"/>
        <v>0</v>
      </c>
      <c r="H126" s="211">
        <f t="shared" si="21"/>
        <v>0</v>
      </c>
      <c r="I126" s="211">
        <f t="shared" si="21"/>
        <v>0</v>
      </c>
      <c r="J126" s="211">
        <f t="shared" si="21"/>
        <v>0</v>
      </c>
      <c r="K126" s="211">
        <f t="shared" si="21"/>
        <v>0</v>
      </c>
      <c r="L126" s="211">
        <f t="shared" si="21"/>
        <v>0</v>
      </c>
      <c r="M126" s="211">
        <f t="shared" si="21"/>
        <v>0</v>
      </c>
      <c r="N126" s="211">
        <f t="shared" si="21"/>
        <v>0</v>
      </c>
      <c r="O126" s="211">
        <f t="shared" si="21"/>
        <v>0</v>
      </c>
      <c r="P126" s="211">
        <f t="shared" si="21"/>
        <v>0</v>
      </c>
      <c r="Q126" s="211">
        <f t="shared" si="21"/>
        <v>0</v>
      </c>
      <c r="R126" s="211">
        <f t="shared" si="22"/>
        <v>0</v>
      </c>
      <c r="S126" s="211">
        <f t="shared" si="23"/>
        <v>0</v>
      </c>
      <c r="T126" s="211">
        <f t="shared" si="24"/>
        <v>0</v>
      </c>
    </row>
    <row r="127" spans="1:20">
      <c r="B127" t="s">
        <v>220</v>
      </c>
      <c r="C127" s="211">
        <f t="shared" si="21"/>
        <v>0</v>
      </c>
      <c r="D127" s="211">
        <f t="shared" si="21"/>
        <v>0</v>
      </c>
      <c r="E127" s="211">
        <f t="shared" si="21"/>
        <v>0</v>
      </c>
      <c r="F127" s="211">
        <f t="shared" si="21"/>
        <v>0</v>
      </c>
      <c r="G127" s="211">
        <f t="shared" si="21"/>
        <v>0</v>
      </c>
      <c r="H127" s="211">
        <f t="shared" si="21"/>
        <v>0</v>
      </c>
      <c r="I127" s="211">
        <f t="shared" si="21"/>
        <v>0</v>
      </c>
      <c r="J127" s="211">
        <f t="shared" si="21"/>
        <v>0</v>
      </c>
      <c r="K127" s="211">
        <f t="shared" si="21"/>
        <v>0</v>
      </c>
      <c r="L127" s="211">
        <f t="shared" si="21"/>
        <v>0</v>
      </c>
      <c r="M127" s="211">
        <f t="shared" si="21"/>
        <v>0</v>
      </c>
      <c r="N127" s="211">
        <f t="shared" si="21"/>
        <v>0</v>
      </c>
      <c r="O127" s="211">
        <f t="shared" si="21"/>
        <v>0</v>
      </c>
      <c r="P127" s="211">
        <f t="shared" si="21"/>
        <v>0</v>
      </c>
      <c r="Q127" s="211">
        <f t="shared" si="21"/>
        <v>0</v>
      </c>
      <c r="R127" s="211">
        <f t="shared" si="22"/>
        <v>0</v>
      </c>
      <c r="S127" s="211">
        <f t="shared" si="23"/>
        <v>0</v>
      </c>
      <c r="T127" s="211">
        <f t="shared" si="24"/>
        <v>0</v>
      </c>
    </row>
    <row r="128" spans="1:20">
      <c r="A128" t="s">
        <v>167</v>
      </c>
      <c r="B128" t="s">
        <v>221</v>
      </c>
      <c r="C128" s="211">
        <f t="shared" si="21"/>
        <v>0</v>
      </c>
      <c r="D128" s="211">
        <f t="shared" si="21"/>
        <v>0</v>
      </c>
      <c r="E128" s="211">
        <f t="shared" si="21"/>
        <v>0</v>
      </c>
      <c r="F128" s="211">
        <f t="shared" si="21"/>
        <v>0</v>
      </c>
      <c r="G128" s="211">
        <f t="shared" si="21"/>
        <v>0</v>
      </c>
      <c r="H128" s="211">
        <f t="shared" si="21"/>
        <v>0</v>
      </c>
      <c r="I128" s="211">
        <f t="shared" si="21"/>
        <v>0</v>
      </c>
      <c r="J128" s="211">
        <f t="shared" si="21"/>
        <v>0</v>
      </c>
      <c r="K128" s="211">
        <f t="shared" si="21"/>
        <v>0</v>
      </c>
      <c r="L128" s="211">
        <f t="shared" si="21"/>
        <v>0</v>
      </c>
      <c r="M128" s="211">
        <f t="shared" si="21"/>
        <v>0</v>
      </c>
      <c r="N128" s="211">
        <f t="shared" si="21"/>
        <v>0</v>
      </c>
      <c r="O128" s="211">
        <f t="shared" si="21"/>
        <v>0</v>
      </c>
      <c r="P128" s="211">
        <f t="shared" si="21"/>
        <v>0</v>
      </c>
      <c r="Q128" s="211">
        <f t="shared" si="21"/>
        <v>0</v>
      </c>
      <c r="R128" s="211">
        <f t="shared" si="22"/>
        <v>0</v>
      </c>
      <c r="S128" s="211">
        <f t="shared" si="23"/>
        <v>0</v>
      </c>
      <c r="T128" s="211">
        <f t="shared" si="24"/>
        <v>0</v>
      </c>
    </row>
    <row r="129" spans="2:21">
      <c r="B129" t="s">
        <v>222</v>
      </c>
      <c r="C129" s="211">
        <f t="shared" si="21"/>
        <v>0</v>
      </c>
      <c r="D129" s="211">
        <f t="shared" si="21"/>
        <v>0</v>
      </c>
      <c r="E129" s="211">
        <f t="shared" si="21"/>
        <v>0</v>
      </c>
      <c r="F129" s="211">
        <f t="shared" si="21"/>
        <v>0</v>
      </c>
      <c r="G129" s="211">
        <f t="shared" si="21"/>
        <v>0</v>
      </c>
      <c r="H129" s="211">
        <f t="shared" si="21"/>
        <v>0</v>
      </c>
      <c r="I129" s="211">
        <f t="shared" si="21"/>
        <v>0</v>
      </c>
      <c r="J129" s="211">
        <f t="shared" si="21"/>
        <v>0</v>
      </c>
      <c r="K129" s="211">
        <f t="shared" si="21"/>
        <v>0</v>
      </c>
      <c r="L129" s="211">
        <f t="shared" si="21"/>
        <v>0</v>
      </c>
      <c r="M129" s="211">
        <f t="shared" si="21"/>
        <v>0</v>
      </c>
      <c r="N129" s="211">
        <f t="shared" si="21"/>
        <v>0</v>
      </c>
      <c r="O129" s="211">
        <f t="shared" si="21"/>
        <v>0</v>
      </c>
      <c r="P129" s="211">
        <f t="shared" si="21"/>
        <v>0</v>
      </c>
      <c r="Q129" s="211">
        <f t="shared" si="21"/>
        <v>0</v>
      </c>
      <c r="R129" s="211">
        <f t="shared" si="22"/>
        <v>0</v>
      </c>
      <c r="S129" s="211">
        <f t="shared" si="23"/>
        <v>0</v>
      </c>
      <c r="T129" s="211">
        <f t="shared" si="24"/>
        <v>0</v>
      </c>
    </row>
    <row r="130" spans="2:21">
      <c r="B130" t="s">
        <v>202</v>
      </c>
      <c r="C130" s="211">
        <f>SUM(C117:C129)</f>
        <v>0</v>
      </c>
      <c r="D130" s="211">
        <f>SUM(D117:D129)</f>
        <v>0</v>
      </c>
      <c r="E130" s="211">
        <f>SUM(E117:E129)</f>
        <v>0</v>
      </c>
      <c r="F130" s="211">
        <f t="shared" ref="F130:R130" si="25">SUM(F117:F129)</f>
        <v>0</v>
      </c>
      <c r="G130" s="211">
        <f t="shared" si="25"/>
        <v>0</v>
      </c>
      <c r="H130" s="211">
        <f t="shared" si="25"/>
        <v>0</v>
      </c>
      <c r="I130" s="211">
        <f t="shared" si="25"/>
        <v>0</v>
      </c>
      <c r="J130" s="211">
        <f t="shared" si="25"/>
        <v>0</v>
      </c>
      <c r="K130" s="211">
        <f t="shared" si="25"/>
        <v>0</v>
      </c>
      <c r="L130" s="211">
        <f t="shared" si="25"/>
        <v>0</v>
      </c>
      <c r="M130" s="211">
        <f t="shared" si="25"/>
        <v>0</v>
      </c>
      <c r="N130" s="211">
        <f t="shared" si="25"/>
        <v>0</v>
      </c>
      <c r="O130" s="211">
        <f t="shared" si="25"/>
        <v>0</v>
      </c>
      <c r="P130" s="211">
        <f t="shared" si="25"/>
        <v>0</v>
      </c>
      <c r="Q130" s="211">
        <f t="shared" si="25"/>
        <v>0</v>
      </c>
      <c r="R130" s="211">
        <f t="shared" si="25"/>
        <v>0</v>
      </c>
      <c r="S130" s="211">
        <f t="shared" si="23"/>
        <v>0</v>
      </c>
      <c r="T130" s="211">
        <f t="shared" si="24"/>
        <v>0</v>
      </c>
      <c r="U130" s="211">
        <f>SUM(S130:T130)</f>
        <v>0</v>
      </c>
    </row>
  </sheetData>
  <mergeCells count="12">
    <mergeCell ref="G8:G9"/>
    <mergeCell ref="H8:H9"/>
    <mergeCell ref="C8:C9"/>
    <mergeCell ref="D8:D9"/>
    <mergeCell ref="E8:E9"/>
    <mergeCell ref="F8:F9"/>
    <mergeCell ref="I8:I9"/>
    <mergeCell ref="J8:J9"/>
    <mergeCell ref="K8:K9"/>
    <mergeCell ref="N8:N9"/>
    <mergeCell ref="L7:L9"/>
    <mergeCell ref="M7:M9"/>
  </mergeCells>
  <phoneticPr fontId="0" type="noConversion"/>
  <printOptions headings="1" gridLines="1"/>
  <pageMargins left="0.25" right="0.25" top="1" bottom="1" header="0.5" footer="0.5"/>
  <pageSetup paperSize="5" scale="4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W95"/>
  <sheetViews>
    <sheetView zoomScale="75" zoomScaleNormal="75" workbookViewId="0">
      <selection activeCell="B8" sqref="B8"/>
    </sheetView>
  </sheetViews>
  <sheetFormatPr defaultRowHeight="12.75"/>
  <cols>
    <col min="1" max="1" width="3.7109375" style="1" customWidth="1"/>
    <col min="2" max="2" width="26.28515625" style="1" customWidth="1"/>
    <col min="3" max="3" width="16.5703125" style="1" customWidth="1"/>
    <col min="4" max="4" width="18.140625" style="1" bestFit="1" customWidth="1"/>
    <col min="5" max="5" width="13.42578125" style="1" customWidth="1"/>
    <col min="6" max="6" width="12" style="1" customWidth="1"/>
    <col min="7" max="14" width="17.7109375" style="1" customWidth="1"/>
    <col min="15" max="15" width="19.42578125" style="1" customWidth="1"/>
    <col min="16" max="17" width="19.140625" style="1" customWidth="1"/>
    <col min="18" max="18" width="16.7109375" style="1" customWidth="1"/>
    <col min="19" max="19" width="11.85546875" style="1" bestFit="1" customWidth="1"/>
    <col min="20" max="21" width="9.140625" style="1"/>
    <col min="22" max="22" width="7.7109375" style="1" customWidth="1"/>
    <col min="23" max="23" width="14.85546875" style="1" customWidth="1"/>
    <col min="24" max="16384" width="9.140625" style="1"/>
  </cols>
  <sheetData>
    <row r="1" spans="1:23" ht="20.25">
      <c r="A1" s="322" t="s">
        <v>88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  <c r="R1" s="324"/>
      <c r="S1" s="324"/>
      <c r="T1" s="324"/>
      <c r="U1" s="324"/>
      <c r="V1" s="324"/>
      <c r="W1" s="325"/>
    </row>
    <row r="2" spans="1:23" ht="20.25">
      <c r="A2" s="326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28"/>
    </row>
    <row r="3" spans="1:23" ht="20.25">
      <c r="A3" s="326" t="s">
        <v>83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28"/>
    </row>
    <row r="4" spans="1:23" ht="21" thickBot="1">
      <c r="A4" s="329" t="str">
        <f>"For the Quarter Ending "&amp;TEXT('COVER &amp; CERTIFICATION'!E10,"MMMM DD, YYYY")</f>
        <v>For the Quarter Ending June 30, 2017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28"/>
    </row>
    <row r="5" spans="1:23" ht="18" customHeight="1">
      <c r="A5" s="11"/>
      <c r="B5" s="344" t="s">
        <v>97</v>
      </c>
      <c r="C5" s="345"/>
      <c r="D5" s="345"/>
      <c r="E5" s="345"/>
      <c r="F5" s="345"/>
      <c r="G5" s="346"/>
      <c r="H5" s="347" t="s">
        <v>71</v>
      </c>
      <c r="I5" s="348"/>
      <c r="J5" s="348"/>
      <c r="K5" s="348"/>
      <c r="L5" s="348"/>
      <c r="M5" s="348"/>
      <c r="N5" s="348"/>
      <c r="O5" s="117" t="s">
        <v>72</v>
      </c>
      <c r="P5" s="115"/>
      <c r="Q5" s="47"/>
      <c r="R5" s="352" t="s">
        <v>75</v>
      </c>
      <c r="S5" s="353"/>
      <c r="T5" s="353"/>
      <c r="U5" s="353"/>
      <c r="V5" s="353"/>
      <c r="W5" s="132"/>
    </row>
    <row r="6" spans="1:23" ht="18" customHeight="1">
      <c r="A6" s="13"/>
      <c r="B6" s="332" t="s">
        <v>116</v>
      </c>
      <c r="C6" s="332" t="s">
        <v>117</v>
      </c>
      <c r="D6" s="332" t="s">
        <v>93</v>
      </c>
      <c r="E6" s="332" t="s">
        <v>96</v>
      </c>
      <c r="F6" s="332" t="s">
        <v>98</v>
      </c>
      <c r="G6" s="334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32" t="s">
        <v>73</v>
      </c>
      <c r="R6" s="339" t="s">
        <v>113</v>
      </c>
      <c r="S6" s="336" t="s">
        <v>120</v>
      </c>
      <c r="T6" s="337"/>
      <c r="U6" s="337"/>
      <c r="V6" s="337"/>
      <c r="W6" s="330" t="s">
        <v>119</v>
      </c>
    </row>
    <row r="7" spans="1:23" s="2" customFormat="1" ht="17.25" thickBot="1">
      <c r="A7" s="40"/>
      <c r="B7" s="333"/>
      <c r="C7" s="333"/>
      <c r="D7" s="333"/>
      <c r="E7" s="333"/>
      <c r="F7" s="333"/>
      <c r="G7" s="335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41"/>
      <c r="R7" s="340"/>
      <c r="S7" s="338"/>
      <c r="T7" s="337"/>
      <c r="U7" s="337"/>
      <c r="V7" s="337"/>
      <c r="W7" s="331"/>
    </row>
    <row r="8" spans="1:23" ht="20.100000000000001" customHeight="1">
      <c r="A8" s="39">
        <v>1</v>
      </c>
      <c r="B8" s="310"/>
      <c r="C8" s="310"/>
      <c r="D8" s="310"/>
      <c r="E8" s="310"/>
      <c r="F8" s="310"/>
      <c r="G8" s="275"/>
      <c r="H8" s="275"/>
      <c r="I8" s="275" t="s">
        <v>48</v>
      </c>
      <c r="J8" s="275"/>
      <c r="K8" s="275"/>
      <c r="L8" s="275"/>
      <c r="M8" s="275"/>
      <c r="N8" s="275"/>
      <c r="O8" s="275"/>
      <c r="P8" s="275"/>
      <c r="Q8" s="276">
        <f t="shared" ref="Q8:Q54" si="0"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.100000000000001" customHeight="1">
      <c r="A9" s="42">
        <f t="shared" ref="A9:A53" si="1">1+A8</f>
        <v>2</v>
      </c>
      <c r="B9" s="310"/>
      <c r="C9" s="310"/>
      <c r="D9" s="310"/>
      <c r="E9" s="310"/>
      <c r="F9" s="310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>
        <f t="shared" si="0"/>
        <v>0</v>
      </c>
      <c r="R9" s="280"/>
      <c r="S9" s="278"/>
      <c r="T9" s="278"/>
      <c r="U9" s="278"/>
      <c r="V9" s="278"/>
      <c r="W9" s="279">
        <f t="shared" ref="W9:W53" si="2">+Q9-R9</f>
        <v>0</v>
      </c>
    </row>
    <row r="10" spans="1:23" ht="20.100000000000001" customHeight="1">
      <c r="A10" s="42">
        <f t="shared" si="1"/>
        <v>3</v>
      </c>
      <c r="B10" s="310"/>
      <c r="C10" s="310"/>
      <c r="D10" s="310"/>
      <c r="E10" s="310"/>
      <c r="F10" s="310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>
        <f t="shared" si="0"/>
        <v>0</v>
      </c>
      <c r="R10" s="280"/>
      <c r="S10" s="278"/>
      <c r="T10" s="278"/>
      <c r="U10" s="278"/>
      <c r="V10" s="278"/>
      <c r="W10" s="279">
        <f t="shared" si="2"/>
        <v>0</v>
      </c>
    </row>
    <row r="11" spans="1:23" s="2" customFormat="1" ht="20.100000000000001" customHeight="1">
      <c r="A11" s="42">
        <f t="shared" si="1"/>
        <v>4</v>
      </c>
      <c r="B11" s="310"/>
      <c r="C11" s="310"/>
      <c r="D11" s="310"/>
      <c r="E11" s="310"/>
      <c r="F11" s="310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>
        <f t="shared" si="0"/>
        <v>0</v>
      </c>
      <c r="R11" s="280"/>
      <c r="S11" s="282"/>
      <c r="T11" s="282"/>
      <c r="U11" s="282"/>
      <c r="V11" s="282"/>
      <c r="W11" s="279">
        <f t="shared" si="2"/>
        <v>0</v>
      </c>
    </row>
    <row r="12" spans="1:23" s="2" customFormat="1" ht="20.100000000000001" customHeight="1">
      <c r="A12" s="42">
        <f t="shared" si="1"/>
        <v>5</v>
      </c>
      <c r="B12" s="310"/>
      <c r="C12" s="310"/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>
        <f t="shared" si="0"/>
        <v>0</v>
      </c>
      <c r="R12" s="280"/>
      <c r="S12" s="282"/>
      <c r="T12" s="282"/>
      <c r="U12" s="282"/>
      <c r="V12" s="282"/>
      <c r="W12" s="279">
        <f t="shared" si="2"/>
        <v>0</v>
      </c>
    </row>
    <row r="13" spans="1:23" s="2" customFormat="1" ht="20.100000000000001" customHeight="1">
      <c r="A13" s="42">
        <f t="shared" si="1"/>
        <v>6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>
        <f t="shared" si="0"/>
        <v>0</v>
      </c>
      <c r="R13" s="280"/>
      <c r="S13" s="282"/>
      <c r="T13" s="282"/>
      <c r="U13" s="282"/>
      <c r="V13" s="282"/>
      <c r="W13" s="279">
        <f t="shared" si="2"/>
        <v>0</v>
      </c>
    </row>
    <row r="14" spans="1:23" s="2" customFormat="1" ht="20.100000000000001" customHeight="1">
      <c r="A14" s="42">
        <f t="shared" si="1"/>
        <v>7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2"/>
        <v>0</v>
      </c>
    </row>
    <row r="15" spans="1:23" s="2" customFormat="1" ht="20.100000000000001" customHeight="1">
      <c r="A15" s="42">
        <f t="shared" si="1"/>
        <v>8</v>
      </c>
      <c r="B15" s="310"/>
      <c r="C15" s="310"/>
      <c r="D15" s="310"/>
      <c r="E15" s="310"/>
      <c r="F15" s="310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>
        <f t="shared" si="0"/>
        <v>0</v>
      </c>
      <c r="R15" s="280"/>
      <c r="S15" s="282"/>
      <c r="T15" s="282"/>
      <c r="U15" s="282"/>
      <c r="V15" s="282"/>
      <c r="W15" s="279">
        <f t="shared" si="2"/>
        <v>0</v>
      </c>
    </row>
    <row r="16" spans="1:23" s="2" customFormat="1" ht="20.100000000000001" customHeight="1">
      <c r="A16" s="42">
        <f t="shared" si="1"/>
        <v>9</v>
      </c>
      <c r="B16" s="308"/>
      <c r="C16" s="308"/>
      <c r="D16" s="308"/>
      <c r="E16" s="308"/>
      <c r="F16" s="308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>
        <f t="shared" si="0"/>
        <v>0</v>
      </c>
      <c r="R16" s="280"/>
      <c r="S16" s="282"/>
      <c r="T16" s="282"/>
      <c r="U16" s="282"/>
      <c r="V16" s="282"/>
      <c r="W16" s="279">
        <f t="shared" si="2"/>
        <v>0</v>
      </c>
    </row>
    <row r="17" spans="1:23" s="2" customFormat="1" ht="20.100000000000001" customHeight="1">
      <c r="A17" s="42">
        <f t="shared" si="1"/>
        <v>10</v>
      </c>
      <c r="B17" s="308"/>
      <c r="C17" s="308"/>
      <c r="D17" s="308"/>
      <c r="E17" s="308"/>
      <c r="F17" s="308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>
        <f t="shared" si="0"/>
        <v>0</v>
      </c>
      <c r="R17" s="280"/>
      <c r="S17" s="282"/>
      <c r="T17" s="282"/>
      <c r="U17" s="282"/>
      <c r="V17" s="282"/>
      <c r="W17" s="279">
        <f t="shared" si="2"/>
        <v>0</v>
      </c>
    </row>
    <row r="18" spans="1:23" s="2" customFormat="1" ht="20.100000000000001" customHeight="1">
      <c r="A18" s="42">
        <f t="shared" si="1"/>
        <v>11</v>
      </c>
      <c r="B18" s="286"/>
      <c r="C18" s="286"/>
      <c r="D18" s="287"/>
      <c r="E18" s="288"/>
      <c r="F18" s="288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>
        <f t="shared" si="0"/>
        <v>0</v>
      </c>
      <c r="R18" s="280"/>
      <c r="S18" s="282"/>
      <c r="T18" s="282"/>
      <c r="U18" s="282"/>
      <c r="V18" s="282"/>
      <c r="W18" s="279">
        <f t="shared" si="2"/>
        <v>0</v>
      </c>
    </row>
    <row r="19" spans="1:23" s="2" customFormat="1" ht="20.100000000000001" customHeight="1">
      <c r="A19" s="42">
        <f t="shared" si="1"/>
        <v>12</v>
      </c>
      <c r="B19" s="284"/>
      <c r="C19" s="284"/>
      <c r="D19" s="284"/>
      <c r="E19" s="289"/>
      <c r="F19" s="285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>
        <f t="shared" si="0"/>
        <v>0</v>
      </c>
      <c r="R19" s="280"/>
      <c r="S19" s="282"/>
      <c r="T19" s="282"/>
      <c r="U19" s="282"/>
      <c r="V19" s="282"/>
      <c r="W19" s="279">
        <f t="shared" si="2"/>
        <v>0</v>
      </c>
    </row>
    <row r="20" spans="1:23" s="2" customFormat="1" ht="20.100000000000001" customHeight="1">
      <c r="A20" s="42">
        <f t="shared" si="1"/>
        <v>13</v>
      </c>
      <c r="B20" s="287"/>
      <c r="C20" s="287"/>
      <c r="D20" s="287"/>
      <c r="E20" s="288"/>
      <c r="F20" s="28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>
        <f t="shared" si="0"/>
        <v>0</v>
      </c>
      <c r="R20" s="280"/>
      <c r="S20" s="282"/>
      <c r="T20" s="282"/>
      <c r="U20" s="282"/>
      <c r="V20" s="282"/>
      <c r="W20" s="279">
        <f t="shared" si="2"/>
        <v>0</v>
      </c>
    </row>
    <row r="21" spans="1:23" s="2" customFormat="1" ht="20.100000000000001" customHeight="1">
      <c r="A21" s="42">
        <f t="shared" si="1"/>
        <v>14</v>
      </c>
      <c r="B21" s="284"/>
      <c r="C21" s="284"/>
      <c r="D21" s="284"/>
      <c r="E21" s="285"/>
      <c r="F21" s="285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76">
        <f t="shared" si="0"/>
        <v>0</v>
      </c>
      <c r="R21" s="280"/>
      <c r="S21" s="282"/>
      <c r="T21" s="282"/>
      <c r="U21" s="282"/>
      <c r="V21" s="282"/>
      <c r="W21" s="279">
        <f t="shared" si="2"/>
        <v>0</v>
      </c>
    </row>
    <row r="22" spans="1:23" s="2" customFormat="1" ht="20.100000000000001" customHeight="1">
      <c r="A22" s="42">
        <f t="shared" si="1"/>
        <v>15</v>
      </c>
      <c r="B22" s="287"/>
      <c r="C22" s="287"/>
      <c r="D22" s="287"/>
      <c r="E22" s="288"/>
      <c r="F22" s="28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>
        <f t="shared" si="0"/>
        <v>0</v>
      </c>
      <c r="R22" s="280"/>
      <c r="S22" s="282"/>
      <c r="T22" s="282"/>
      <c r="U22" s="282"/>
      <c r="V22" s="282"/>
      <c r="W22" s="279">
        <f t="shared" si="2"/>
        <v>0</v>
      </c>
    </row>
    <row r="23" spans="1:23" s="2" customFormat="1" ht="20.100000000000001" customHeight="1">
      <c r="A23" s="42">
        <f t="shared" si="1"/>
        <v>16</v>
      </c>
      <c r="B23" s="284"/>
      <c r="C23" s="284"/>
      <c r="D23" s="284"/>
      <c r="E23" s="285"/>
      <c r="F23" s="285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>
        <f t="shared" si="0"/>
        <v>0</v>
      </c>
      <c r="R23" s="280"/>
      <c r="S23" s="282"/>
      <c r="T23" s="282"/>
      <c r="U23" s="282"/>
      <c r="V23" s="282"/>
      <c r="W23" s="279">
        <f t="shared" si="2"/>
        <v>0</v>
      </c>
    </row>
    <row r="24" spans="1:23" s="2" customFormat="1" ht="20.100000000000001" customHeight="1">
      <c r="A24" s="42">
        <f t="shared" si="1"/>
        <v>17</v>
      </c>
      <c r="B24" s="287"/>
      <c r="C24" s="287"/>
      <c r="D24" s="287"/>
      <c r="E24" s="288"/>
      <c r="F24" s="28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0"/>
        <v>0</v>
      </c>
      <c r="R24" s="280"/>
      <c r="S24" s="282"/>
      <c r="T24" s="282"/>
      <c r="U24" s="282"/>
      <c r="V24" s="282"/>
      <c r="W24" s="279">
        <f t="shared" si="2"/>
        <v>0</v>
      </c>
    </row>
    <row r="25" spans="1:23" s="2" customFormat="1" ht="20.100000000000001" customHeight="1">
      <c r="A25" s="42">
        <f t="shared" si="1"/>
        <v>18</v>
      </c>
      <c r="B25" s="284"/>
      <c r="C25" s="284"/>
      <c r="D25" s="284"/>
      <c r="E25" s="285"/>
      <c r="F25" s="285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>
        <f t="shared" si="0"/>
        <v>0</v>
      </c>
      <c r="R25" s="280"/>
      <c r="S25" s="282"/>
      <c r="T25" s="282"/>
      <c r="U25" s="282"/>
      <c r="V25" s="282"/>
      <c r="W25" s="279">
        <f t="shared" si="2"/>
        <v>0</v>
      </c>
    </row>
    <row r="26" spans="1:23" s="2" customFormat="1" ht="20.100000000000001" customHeight="1">
      <c r="A26" s="42">
        <f t="shared" si="1"/>
        <v>19</v>
      </c>
      <c r="B26" s="287"/>
      <c r="C26" s="287"/>
      <c r="D26" s="287"/>
      <c r="E26" s="288"/>
      <c r="F26" s="28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0"/>
        <v>0</v>
      </c>
      <c r="R26" s="280"/>
      <c r="S26" s="282"/>
      <c r="T26" s="282"/>
      <c r="U26" s="282"/>
      <c r="V26" s="282"/>
      <c r="W26" s="279">
        <f t="shared" si="2"/>
        <v>0</v>
      </c>
    </row>
    <row r="27" spans="1:23" s="2" customFormat="1" ht="20.100000000000001" customHeight="1">
      <c r="A27" s="42">
        <f t="shared" si="1"/>
        <v>20</v>
      </c>
      <c r="B27" s="284"/>
      <c r="C27" s="284"/>
      <c r="D27" s="284"/>
      <c r="E27" s="285"/>
      <c r="F27" s="285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0"/>
        <v>0</v>
      </c>
      <c r="R27" s="280"/>
      <c r="S27" s="282"/>
      <c r="T27" s="282"/>
      <c r="U27" s="282"/>
      <c r="V27" s="282"/>
      <c r="W27" s="279">
        <f t="shared" si="2"/>
        <v>0</v>
      </c>
    </row>
    <row r="28" spans="1:23" s="2" customFormat="1" ht="20.100000000000001" customHeight="1">
      <c r="A28" s="42">
        <f t="shared" si="1"/>
        <v>21</v>
      </c>
      <c r="B28" s="287"/>
      <c r="C28" s="287"/>
      <c r="D28" s="287"/>
      <c r="E28" s="288"/>
      <c r="F28" s="28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2"/>
        <v>0</v>
      </c>
    </row>
    <row r="29" spans="1:23" s="2" customFormat="1" ht="20.100000000000001" customHeight="1">
      <c r="A29" s="42">
        <f t="shared" si="1"/>
        <v>22</v>
      </c>
      <c r="B29" s="284"/>
      <c r="C29" s="284"/>
      <c r="D29" s="284"/>
      <c r="E29" s="285"/>
      <c r="F29" s="285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2"/>
        <v>0</v>
      </c>
    </row>
    <row r="30" spans="1:23" s="2" customFormat="1" ht="20.100000000000001" customHeight="1">
      <c r="A30" s="42">
        <f t="shared" si="1"/>
        <v>23</v>
      </c>
      <c r="B30" s="287"/>
      <c r="C30" s="287"/>
      <c r="D30" s="287"/>
      <c r="E30" s="288"/>
      <c r="F30" s="28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0"/>
        <v>0</v>
      </c>
      <c r="R30" s="280"/>
      <c r="S30" s="282"/>
      <c r="T30" s="282"/>
      <c r="U30" s="282"/>
      <c r="V30" s="282"/>
      <c r="W30" s="279">
        <f t="shared" si="2"/>
        <v>0</v>
      </c>
    </row>
    <row r="31" spans="1:23" s="2" customFormat="1" ht="20.100000000000001" customHeight="1">
      <c r="A31" s="42">
        <f t="shared" si="1"/>
        <v>24</v>
      </c>
      <c r="B31" s="284"/>
      <c r="C31" s="284"/>
      <c r="D31" s="284"/>
      <c r="E31" s="285"/>
      <c r="F31" s="28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0"/>
        <v>0</v>
      </c>
      <c r="R31" s="280"/>
      <c r="S31" s="282"/>
      <c r="T31" s="282"/>
      <c r="U31" s="282"/>
      <c r="V31" s="282"/>
      <c r="W31" s="279">
        <f t="shared" si="2"/>
        <v>0</v>
      </c>
    </row>
    <row r="32" spans="1:23" s="2" customFormat="1" ht="20.100000000000001" customHeight="1">
      <c r="A32" s="42">
        <f t="shared" si="1"/>
        <v>25</v>
      </c>
      <c r="B32" s="287"/>
      <c r="C32" s="287"/>
      <c r="D32" s="287"/>
      <c r="E32" s="288"/>
      <c r="F32" s="28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0"/>
        <v>0</v>
      </c>
      <c r="R32" s="280"/>
      <c r="S32" s="282"/>
      <c r="T32" s="282"/>
      <c r="U32" s="282"/>
      <c r="V32" s="282"/>
      <c r="W32" s="279">
        <f t="shared" si="2"/>
        <v>0</v>
      </c>
    </row>
    <row r="33" spans="1:23" s="2" customFormat="1" ht="20.100000000000001" customHeight="1">
      <c r="A33" s="42">
        <f t="shared" si="1"/>
        <v>26</v>
      </c>
      <c r="B33" s="284"/>
      <c r="C33" s="284"/>
      <c r="D33" s="284"/>
      <c r="E33" s="285"/>
      <c r="F33" s="285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0"/>
        <v>0</v>
      </c>
      <c r="R33" s="280"/>
      <c r="S33" s="282"/>
      <c r="T33" s="282"/>
      <c r="U33" s="282"/>
      <c r="V33" s="282"/>
      <c r="W33" s="279">
        <f t="shared" si="2"/>
        <v>0</v>
      </c>
    </row>
    <row r="34" spans="1:23" s="2" customFormat="1" ht="20.100000000000001" customHeight="1">
      <c r="A34" s="42">
        <f t="shared" si="1"/>
        <v>27</v>
      </c>
      <c r="B34" s="287"/>
      <c r="C34" s="287"/>
      <c r="D34" s="287"/>
      <c r="E34" s="288"/>
      <c r="F34" s="28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0"/>
        <v>0</v>
      </c>
      <c r="R34" s="280"/>
      <c r="S34" s="282"/>
      <c r="T34" s="282"/>
      <c r="U34" s="282"/>
      <c r="V34" s="282"/>
      <c r="W34" s="279">
        <f t="shared" si="2"/>
        <v>0</v>
      </c>
    </row>
    <row r="35" spans="1:23" s="2" customFormat="1" ht="20.100000000000001" customHeight="1">
      <c r="A35" s="42">
        <f t="shared" si="1"/>
        <v>28</v>
      </c>
      <c r="B35" s="284"/>
      <c r="C35" s="284"/>
      <c r="D35" s="284"/>
      <c r="E35" s="285"/>
      <c r="F35" s="285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0"/>
        <v>0</v>
      </c>
      <c r="R35" s="280"/>
      <c r="S35" s="282"/>
      <c r="T35" s="282"/>
      <c r="U35" s="282"/>
      <c r="V35" s="282"/>
      <c r="W35" s="279">
        <f t="shared" si="2"/>
        <v>0</v>
      </c>
    </row>
    <row r="36" spans="1:23" s="2" customFormat="1" ht="20.100000000000001" customHeight="1">
      <c r="A36" s="42">
        <f t="shared" si="1"/>
        <v>29</v>
      </c>
      <c r="B36" s="287"/>
      <c r="C36" s="287"/>
      <c r="D36" s="287"/>
      <c r="E36" s="288"/>
      <c r="F36" s="28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0"/>
        <v>0</v>
      </c>
      <c r="R36" s="280"/>
      <c r="S36" s="282"/>
      <c r="T36" s="282"/>
      <c r="U36" s="282"/>
      <c r="V36" s="282"/>
      <c r="W36" s="279">
        <f t="shared" si="2"/>
        <v>0</v>
      </c>
    </row>
    <row r="37" spans="1:23" s="2" customFormat="1" ht="20.100000000000001" customHeight="1">
      <c r="A37" s="42">
        <f t="shared" si="1"/>
        <v>30</v>
      </c>
      <c r="B37" s="284"/>
      <c r="C37" s="284"/>
      <c r="D37" s="284"/>
      <c r="E37" s="285"/>
      <c r="F37" s="285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0"/>
        <v>0</v>
      </c>
      <c r="R37" s="280"/>
      <c r="S37" s="282"/>
      <c r="T37" s="282"/>
      <c r="U37" s="282"/>
      <c r="V37" s="282"/>
      <c r="W37" s="279">
        <f t="shared" si="2"/>
        <v>0</v>
      </c>
    </row>
    <row r="38" spans="1:23" s="2" customFormat="1" ht="20.100000000000001" customHeight="1">
      <c r="A38" s="42">
        <f t="shared" si="1"/>
        <v>31</v>
      </c>
      <c r="B38" s="287"/>
      <c r="C38" s="287"/>
      <c r="D38" s="287"/>
      <c r="E38" s="288"/>
      <c r="F38" s="28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0"/>
        <v>0</v>
      </c>
      <c r="R38" s="280"/>
      <c r="S38" s="282"/>
      <c r="T38" s="282"/>
      <c r="U38" s="282"/>
      <c r="V38" s="282"/>
      <c r="W38" s="279">
        <f t="shared" si="2"/>
        <v>0</v>
      </c>
    </row>
    <row r="39" spans="1:23" s="2" customFormat="1" ht="20.100000000000001" customHeight="1">
      <c r="A39" s="42">
        <f t="shared" si="1"/>
        <v>32</v>
      </c>
      <c r="B39" s="284"/>
      <c r="C39" s="284"/>
      <c r="D39" s="284"/>
      <c r="E39" s="285"/>
      <c r="F39" s="285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0"/>
        <v>0</v>
      </c>
      <c r="R39" s="280"/>
      <c r="S39" s="282"/>
      <c r="T39" s="282"/>
      <c r="U39" s="282"/>
      <c r="V39" s="282"/>
      <c r="W39" s="279">
        <f t="shared" si="2"/>
        <v>0</v>
      </c>
    </row>
    <row r="40" spans="1:23" s="2" customFormat="1" ht="20.100000000000001" customHeight="1">
      <c r="A40" s="42">
        <f t="shared" si="1"/>
        <v>33</v>
      </c>
      <c r="B40" s="287"/>
      <c r="C40" s="287"/>
      <c r="D40" s="287"/>
      <c r="E40" s="288"/>
      <c r="F40" s="28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0"/>
        <v>0</v>
      </c>
      <c r="R40" s="280"/>
      <c r="S40" s="282"/>
      <c r="T40" s="282"/>
      <c r="U40" s="282"/>
      <c r="V40" s="282"/>
      <c r="W40" s="279">
        <f t="shared" si="2"/>
        <v>0</v>
      </c>
    </row>
    <row r="41" spans="1:23" s="2" customFormat="1" ht="20.100000000000001" customHeight="1">
      <c r="A41" s="42">
        <f t="shared" si="1"/>
        <v>34</v>
      </c>
      <c r="B41" s="287"/>
      <c r="C41" s="287"/>
      <c r="D41" s="287"/>
      <c r="E41" s="288"/>
      <c r="F41" s="288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0"/>
        <v>0</v>
      </c>
      <c r="R41" s="280"/>
      <c r="S41" s="282"/>
      <c r="T41" s="282"/>
      <c r="U41" s="282"/>
      <c r="V41" s="282"/>
      <c r="W41" s="279">
        <f t="shared" si="2"/>
        <v>0</v>
      </c>
    </row>
    <row r="42" spans="1:23" s="2" customFormat="1" ht="20.100000000000001" customHeight="1">
      <c r="A42" s="42">
        <f t="shared" si="1"/>
        <v>35</v>
      </c>
      <c r="B42" s="287"/>
      <c r="C42" s="287"/>
      <c r="D42" s="287"/>
      <c r="E42" s="288"/>
      <c r="F42" s="288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0"/>
        <v>0</v>
      </c>
      <c r="R42" s="280"/>
      <c r="S42" s="282"/>
      <c r="T42" s="282"/>
      <c r="U42" s="282"/>
      <c r="V42" s="282"/>
      <c r="W42" s="279">
        <f t="shared" si="2"/>
        <v>0</v>
      </c>
    </row>
    <row r="43" spans="1:23" s="2" customFormat="1" ht="20.100000000000001" customHeight="1">
      <c r="A43" s="42">
        <f t="shared" si="1"/>
        <v>36</v>
      </c>
      <c r="B43" s="287"/>
      <c r="C43" s="287"/>
      <c r="D43" s="287"/>
      <c r="E43" s="288"/>
      <c r="F43" s="288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0"/>
        <v>0</v>
      </c>
      <c r="R43" s="280"/>
      <c r="S43" s="282"/>
      <c r="T43" s="282"/>
      <c r="U43" s="282"/>
      <c r="V43" s="282"/>
      <c r="W43" s="279">
        <f t="shared" si="2"/>
        <v>0</v>
      </c>
    </row>
    <row r="44" spans="1:23" s="2" customFormat="1" ht="20.100000000000001" customHeight="1">
      <c r="A44" s="42">
        <f t="shared" si="1"/>
        <v>37</v>
      </c>
      <c r="B44" s="287"/>
      <c r="C44" s="287"/>
      <c r="D44" s="287"/>
      <c r="E44" s="288"/>
      <c r="F44" s="28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0"/>
        <v>0</v>
      </c>
      <c r="R44" s="280"/>
      <c r="S44" s="282"/>
      <c r="T44" s="282"/>
      <c r="U44" s="282"/>
      <c r="V44" s="282"/>
      <c r="W44" s="279">
        <f t="shared" si="2"/>
        <v>0</v>
      </c>
    </row>
    <row r="45" spans="1:23" s="2" customFormat="1" ht="20.100000000000001" customHeight="1">
      <c r="A45" s="42">
        <f t="shared" si="1"/>
        <v>38</v>
      </c>
      <c r="B45" s="287"/>
      <c r="C45" s="287"/>
      <c r="D45" s="287"/>
      <c r="E45" s="288"/>
      <c r="F45" s="288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0"/>
        <v>0</v>
      </c>
      <c r="R45" s="280"/>
      <c r="S45" s="282"/>
      <c r="T45" s="282"/>
      <c r="U45" s="282"/>
      <c r="V45" s="282"/>
      <c r="W45" s="279">
        <f t="shared" si="2"/>
        <v>0</v>
      </c>
    </row>
    <row r="46" spans="1:23" s="2" customFormat="1" ht="20.100000000000001" customHeight="1">
      <c r="A46" s="42">
        <f t="shared" si="1"/>
        <v>39</v>
      </c>
      <c r="B46" s="287"/>
      <c r="C46" s="287"/>
      <c r="D46" s="287"/>
      <c r="E46" s="288"/>
      <c r="F46" s="288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0"/>
        <v>0</v>
      </c>
      <c r="R46" s="280"/>
      <c r="S46" s="282"/>
      <c r="T46" s="282"/>
      <c r="U46" s="282"/>
      <c r="V46" s="282"/>
      <c r="W46" s="279">
        <f t="shared" si="2"/>
        <v>0</v>
      </c>
    </row>
    <row r="47" spans="1:23" s="2" customFormat="1" ht="20.100000000000001" customHeight="1">
      <c r="A47" s="42">
        <f t="shared" si="1"/>
        <v>40</v>
      </c>
      <c r="B47" s="287"/>
      <c r="C47" s="287"/>
      <c r="D47" s="287"/>
      <c r="E47" s="288"/>
      <c r="F47" s="288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0"/>
        <v>0</v>
      </c>
      <c r="R47" s="280"/>
      <c r="S47" s="282"/>
      <c r="T47" s="282"/>
      <c r="U47" s="282"/>
      <c r="V47" s="282"/>
      <c r="W47" s="279">
        <f t="shared" si="2"/>
        <v>0</v>
      </c>
    </row>
    <row r="48" spans="1:23" s="2" customFormat="1" ht="20.100000000000001" customHeight="1">
      <c r="A48" s="42">
        <f t="shared" si="1"/>
        <v>41</v>
      </c>
      <c r="B48" s="287"/>
      <c r="C48" s="287"/>
      <c r="D48" s="287"/>
      <c r="E48" s="288"/>
      <c r="F48" s="288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0"/>
        <v>0</v>
      </c>
      <c r="R48" s="280"/>
      <c r="S48" s="282"/>
      <c r="T48" s="282"/>
      <c r="U48" s="282"/>
      <c r="V48" s="282"/>
      <c r="W48" s="279">
        <f t="shared" si="2"/>
        <v>0</v>
      </c>
    </row>
    <row r="49" spans="1:23" s="2" customFormat="1" ht="20.100000000000001" customHeight="1">
      <c r="A49" s="42">
        <f t="shared" si="1"/>
        <v>42</v>
      </c>
      <c r="B49" s="287"/>
      <c r="C49" s="287"/>
      <c r="D49" s="287"/>
      <c r="E49" s="288"/>
      <c r="F49" s="288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0"/>
        <v>0</v>
      </c>
      <c r="R49" s="280"/>
      <c r="S49" s="282"/>
      <c r="T49" s="282"/>
      <c r="U49" s="282"/>
      <c r="V49" s="282"/>
      <c r="W49" s="279">
        <f t="shared" si="2"/>
        <v>0</v>
      </c>
    </row>
    <row r="50" spans="1:23" s="2" customFormat="1" ht="20.100000000000001" customHeight="1">
      <c r="A50" s="42">
        <f t="shared" si="1"/>
        <v>43</v>
      </c>
      <c r="B50" s="287"/>
      <c r="C50" s="287"/>
      <c r="D50" s="287"/>
      <c r="E50" s="288"/>
      <c r="F50" s="288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0"/>
        <v>0</v>
      </c>
      <c r="R50" s="280"/>
      <c r="S50" s="282"/>
      <c r="T50" s="282"/>
      <c r="U50" s="282"/>
      <c r="V50" s="282"/>
      <c r="W50" s="279">
        <f t="shared" si="2"/>
        <v>0</v>
      </c>
    </row>
    <row r="51" spans="1:23" s="2" customFormat="1" ht="20.100000000000001" customHeight="1">
      <c r="A51" s="42">
        <f t="shared" si="1"/>
        <v>44</v>
      </c>
      <c r="B51" s="287"/>
      <c r="C51" s="287"/>
      <c r="D51" s="287"/>
      <c r="E51" s="288"/>
      <c r="F51" s="288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0"/>
        <v>0</v>
      </c>
      <c r="R51" s="280"/>
      <c r="S51" s="282"/>
      <c r="T51" s="282"/>
      <c r="U51" s="282"/>
      <c r="V51" s="282"/>
      <c r="W51" s="279">
        <f t="shared" si="2"/>
        <v>0</v>
      </c>
    </row>
    <row r="52" spans="1:23" s="2" customFormat="1" ht="20.100000000000001" customHeight="1">
      <c r="A52" s="42">
        <f t="shared" si="1"/>
        <v>45</v>
      </c>
      <c r="B52" s="287"/>
      <c r="C52" s="287"/>
      <c r="D52" s="287"/>
      <c r="E52" s="288"/>
      <c r="F52" s="288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0"/>
        <v>0</v>
      </c>
      <c r="R52" s="280"/>
      <c r="S52" s="282"/>
      <c r="T52" s="282"/>
      <c r="U52" s="282"/>
      <c r="V52" s="282"/>
      <c r="W52" s="279">
        <f t="shared" si="2"/>
        <v>0</v>
      </c>
    </row>
    <row r="53" spans="1:23" s="2" customFormat="1" ht="20.100000000000001" customHeight="1">
      <c r="A53" s="42">
        <f t="shared" si="1"/>
        <v>46</v>
      </c>
      <c r="B53" s="284"/>
      <c r="C53" s="284"/>
      <c r="D53" s="284"/>
      <c r="E53" s="285"/>
      <c r="F53" s="285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>
        <f t="shared" si="0"/>
        <v>0</v>
      </c>
      <c r="R53" s="280"/>
      <c r="S53" s="282"/>
      <c r="T53" s="282"/>
      <c r="U53" s="282"/>
      <c r="V53" s="282"/>
      <c r="W53" s="279">
        <f t="shared" si="2"/>
        <v>0</v>
      </c>
    </row>
    <row r="54" spans="1:23" s="2" customFormat="1" ht="20.100000000000001" customHeight="1">
      <c r="A54" s="38"/>
      <c r="B54" s="111" t="s">
        <v>76</v>
      </c>
      <c r="C54" s="111"/>
      <c r="D54" s="111"/>
      <c r="E54" s="113"/>
      <c r="F54" s="113"/>
      <c r="G54" s="110">
        <f t="shared" ref="G54:P54" si="3">SUM(G8:G53)</f>
        <v>0</v>
      </c>
      <c r="H54" s="112">
        <f t="shared" si="3"/>
        <v>0</v>
      </c>
      <c r="I54" s="112">
        <f t="shared" si="3"/>
        <v>0</v>
      </c>
      <c r="J54" s="112">
        <f t="shared" si="3"/>
        <v>0</v>
      </c>
      <c r="K54" s="112">
        <f t="shared" si="3"/>
        <v>0</v>
      </c>
      <c r="L54" s="112">
        <f t="shared" si="3"/>
        <v>0</v>
      </c>
      <c r="M54" s="112">
        <f t="shared" si="3"/>
        <v>0</v>
      </c>
      <c r="N54" s="112">
        <f t="shared" si="3"/>
        <v>0</v>
      </c>
      <c r="O54" s="112">
        <f t="shared" si="3"/>
        <v>0</v>
      </c>
      <c r="P54" s="112">
        <f t="shared" si="3"/>
        <v>0</v>
      </c>
      <c r="Q54" s="112">
        <f t="shared" si="0"/>
        <v>0</v>
      </c>
      <c r="R54" s="59">
        <f>SUM(R8:R53)</f>
        <v>0</v>
      </c>
      <c r="S54" s="342"/>
      <c r="T54" s="327"/>
      <c r="U54" s="327"/>
      <c r="V54" s="44"/>
      <c r="W54" s="129">
        <f>SUM(W8:W53)</f>
        <v>0</v>
      </c>
    </row>
    <row r="55" spans="1:23" s="2" customFormat="1" ht="20.100000000000001" customHeight="1" thickBot="1">
      <c r="A55" s="38"/>
      <c r="B55" s="63" t="str">
        <f>+A3</f>
        <v>Category: Administrators</v>
      </c>
      <c r="C55" s="63"/>
      <c r="D55" s="63"/>
      <c r="E55" s="62"/>
      <c r="F55" s="62"/>
      <c r="G55" s="57"/>
      <c r="H55" s="58"/>
      <c r="I55" s="58"/>
      <c r="J55" s="58"/>
      <c r="K55" s="58"/>
      <c r="L55" s="58"/>
      <c r="M55" s="58"/>
      <c r="N55" s="58"/>
      <c r="O55" s="58"/>
      <c r="P55" s="58" t="s">
        <v>50</v>
      </c>
      <c r="Q55" s="58">
        <f>SUM(Q8:Q53)</f>
        <v>0</v>
      </c>
      <c r="R55" s="60"/>
      <c r="S55" s="343"/>
      <c r="T55" s="343"/>
      <c r="U55" s="343"/>
      <c r="V55" s="45"/>
      <c r="W55" s="130"/>
    </row>
    <row r="56" spans="1:23" ht="20.100000000000001" customHeight="1">
      <c r="A56" s="15"/>
      <c r="B56" s="12"/>
      <c r="C56" s="12"/>
      <c r="D56" s="12"/>
      <c r="E56" s="61"/>
      <c r="F56" s="61"/>
      <c r="G56" s="349" t="s">
        <v>74</v>
      </c>
      <c r="H56" s="350"/>
      <c r="I56" s="350"/>
      <c r="J56" s="350"/>
      <c r="K56" s="350"/>
      <c r="L56" s="350"/>
      <c r="M56" s="350"/>
      <c r="N56" s="350"/>
      <c r="O56" s="350"/>
      <c r="P56" s="327"/>
      <c r="Q56" s="354">
        <f>+Q55</f>
        <v>0</v>
      </c>
      <c r="R56" s="59"/>
      <c r="S56" s="342"/>
      <c r="T56" s="327"/>
      <c r="U56" s="327"/>
      <c r="V56" s="44"/>
      <c r="W56" s="131"/>
    </row>
    <row r="57" spans="1:23" ht="20.100000000000001" customHeight="1" thickBot="1">
      <c r="A57" s="36"/>
      <c r="B57" s="37"/>
      <c r="C57" s="37"/>
      <c r="D57" s="37"/>
      <c r="E57" s="37"/>
      <c r="F57" s="37"/>
      <c r="G57" s="351"/>
      <c r="H57" s="351"/>
      <c r="I57" s="351"/>
      <c r="J57" s="351"/>
      <c r="K57" s="351"/>
      <c r="L57" s="351"/>
      <c r="M57" s="351"/>
      <c r="N57" s="351"/>
      <c r="O57" s="351"/>
      <c r="P57" s="343"/>
      <c r="Q57" s="355"/>
      <c r="R57" s="60">
        <f>+R54</f>
        <v>0</v>
      </c>
      <c r="S57" s="343"/>
      <c r="T57" s="343"/>
      <c r="U57" s="343"/>
      <c r="V57" s="45"/>
      <c r="W57" s="130"/>
    </row>
    <row r="58" spans="1:23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S58" s="35"/>
    </row>
    <row r="59" spans="1:23"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S59" s="35"/>
    </row>
    <row r="60" spans="1:23"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S60" s="35"/>
    </row>
    <row r="61" spans="1:23"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S61" s="35"/>
    </row>
    <row r="62" spans="1:23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S62" s="35"/>
    </row>
    <row r="63" spans="1:23"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S63" s="35"/>
    </row>
    <row r="64" spans="1:23"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S64" s="35"/>
    </row>
    <row r="65" spans="7:19"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S65" s="35"/>
    </row>
    <row r="66" spans="7:19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S66" s="35"/>
    </row>
    <row r="67" spans="7:19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35"/>
    </row>
    <row r="68" spans="7:19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35"/>
    </row>
    <row r="69" spans="7:19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S69" s="35"/>
    </row>
    <row r="70" spans="7:19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S70" s="35"/>
    </row>
    <row r="71" spans="7:19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35"/>
    </row>
    <row r="72" spans="7:19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S72" s="35"/>
    </row>
    <row r="73" spans="7:19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35"/>
    </row>
    <row r="74" spans="7:19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S74" s="35"/>
    </row>
    <row r="75" spans="7:19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35"/>
    </row>
    <row r="76" spans="7:19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S76" s="35"/>
    </row>
    <row r="77" spans="7:19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35"/>
    </row>
    <row r="78" spans="7:19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35"/>
    </row>
    <row r="79" spans="7:19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S79" s="35"/>
    </row>
    <row r="80" spans="7:19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S80" s="35"/>
    </row>
    <row r="81" spans="2:19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S81" s="35"/>
    </row>
    <row r="82" spans="2:19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35"/>
    </row>
    <row r="83" spans="2:19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35"/>
    </row>
    <row r="84" spans="2:19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35"/>
    </row>
    <row r="85" spans="2:19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35"/>
    </row>
    <row r="86" spans="2:19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S86" s="35"/>
    </row>
    <row r="87" spans="2:19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S87" s="35"/>
    </row>
    <row r="88" spans="2:19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S88" s="35"/>
    </row>
    <row r="89" spans="2:19"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S89" s="35"/>
    </row>
    <row r="90" spans="2:19">
      <c r="B90" s="1" t="s">
        <v>52</v>
      </c>
      <c r="S90" s="35"/>
    </row>
    <row r="91" spans="2:19">
      <c r="S91" s="35"/>
    </row>
    <row r="92" spans="2:19">
      <c r="S92" s="35"/>
    </row>
    <row r="93" spans="2:19">
      <c r="S93" s="35"/>
    </row>
    <row r="94" spans="2:19">
      <c r="S94" s="35"/>
    </row>
    <row r="95" spans="2:19">
      <c r="S95" s="35"/>
    </row>
  </sheetData>
  <mergeCells count="21">
    <mergeCell ref="S56:U57"/>
    <mergeCell ref="A2:W2"/>
    <mergeCell ref="B5:G5"/>
    <mergeCell ref="H5:N5"/>
    <mergeCell ref="G56:P57"/>
    <mergeCell ref="R5:V5"/>
    <mergeCell ref="E6:E7"/>
    <mergeCell ref="C6:C7"/>
    <mergeCell ref="Q56:Q57"/>
    <mergeCell ref="D6:D7"/>
    <mergeCell ref="S54:U55"/>
    <mergeCell ref="A1:W1"/>
    <mergeCell ref="A3:W3"/>
    <mergeCell ref="A4:W4"/>
    <mergeCell ref="W6:W7"/>
    <mergeCell ref="B6:B7"/>
    <mergeCell ref="F6:F7"/>
    <mergeCell ref="G6:G7"/>
    <mergeCell ref="S6:V7"/>
    <mergeCell ref="R6:R7"/>
    <mergeCell ref="Q6:Q7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W95"/>
  <sheetViews>
    <sheetView zoomScale="75" zoomScaleNormal="75" workbookViewId="0">
      <selection activeCell="B8" sqref="B8"/>
    </sheetView>
  </sheetViews>
  <sheetFormatPr defaultRowHeight="12.75"/>
  <cols>
    <col min="1" max="1" width="3.7109375" style="1" customWidth="1"/>
    <col min="2" max="2" width="25.7109375" style="1" customWidth="1"/>
    <col min="3" max="3" width="16.5703125" style="1" customWidth="1"/>
    <col min="4" max="4" width="16.42578125" style="1" customWidth="1"/>
    <col min="5" max="5" width="13.42578125" style="1" customWidth="1"/>
    <col min="6" max="6" width="12.28515625" style="1" customWidth="1"/>
    <col min="7" max="14" width="17.7109375" style="1" customWidth="1"/>
    <col min="15" max="15" width="19.42578125" style="1" customWidth="1"/>
    <col min="16" max="17" width="19.140625" style="1" customWidth="1"/>
    <col min="18" max="18" width="16.7109375" style="1" customWidth="1"/>
    <col min="19" max="19" width="11.85546875" style="1" bestFit="1" customWidth="1"/>
    <col min="20" max="21" width="9.140625" style="1"/>
    <col min="22" max="22" width="7.7109375" style="1" customWidth="1"/>
    <col min="23" max="23" width="14.85546875" style="1" customWidth="1"/>
    <col min="24" max="16384" width="9.140625" style="1"/>
  </cols>
  <sheetData>
    <row r="1" spans="1:23" ht="20.25">
      <c r="A1" s="356" t="s">
        <v>88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8"/>
      <c r="S1" s="358"/>
      <c r="T1" s="358"/>
      <c r="U1" s="358"/>
      <c r="V1" s="358"/>
      <c r="W1" s="359"/>
    </row>
    <row r="2" spans="1:23" ht="20.25">
      <c r="A2" s="326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28"/>
    </row>
    <row r="3" spans="1:23" ht="20.25">
      <c r="A3" s="326" t="s">
        <v>82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28"/>
    </row>
    <row r="4" spans="1:23" ht="21" thickBot="1">
      <c r="A4" s="329" t="str">
        <f>"For the Quarter Ending "&amp;TEXT('COVER &amp; CERTIFICATION'!E10,"MMMM DD, YYYY")</f>
        <v>For the Quarter Ending June 30, 2017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28"/>
    </row>
    <row r="5" spans="1:23" ht="18" customHeight="1">
      <c r="A5" s="11"/>
      <c r="B5" s="344" t="s">
        <v>97</v>
      </c>
      <c r="C5" s="345"/>
      <c r="D5" s="345"/>
      <c r="E5" s="345"/>
      <c r="F5" s="345"/>
      <c r="G5" s="346"/>
      <c r="H5" s="347" t="s">
        <v>71</v>
      </c>
      <c r="I5" s="348"/>
      <c r="J5" s="348"/>
      <c r="K5" s="348"/>
      <c r="L5" s="348"/>
      <c r="M5" s="348"/>
      <c r="N5" s="348"/>
      <c r="O5" s="117" t="s">
        <v>72</v>
      </c>
      <c r="P5" s="115"/>
      <c r="Q5" s="47"/>
      <c r="R5" s="352" t="s">
        <v>75</v>
      </c>
      <c r="S5" s="353"/>
      <c r="T5" s="353"/>
      <c r="U5" s="353"/>
      <c r="V5" s="353"/>
      <c r="W5" s="132"/>
    </row>
    <row r="6" spans="1:23" ht="18" customHeight="1">
      <c r="A6" s="13"/>
      <c r="B6" s="332" t="s">
        <v>116</v>
      </c>
      <c r="C6" s="332" t="s">
        <v>117</v>
      </c>
      <c r="D6" s="332" t="s">
        <v>93</v>
      </c>
      <c r="E6" s="332" t="s">
        <v>96</v>
      </c>
      <c r="F6" s="332" t="s">
        <v>98</v>
      </c>
      <c r="G6" s="334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32" t="s">
        <v>73</v>
      </c>
      <c r="R6" s="339" t="s">
        <v>113</v>
      </c>
      <c r="S6" s="336" t="s">
        <v>120</v>
      </c>
      <c r="T6" s="337"/>
      <c r="U6" s="337"/>
      <c r="V6" s="337"/>
      <c r="W6" s="330" t="s">
        <v>119</v>
      </c>
    </row>
    <row r="7" spans="1:23" s="2" customFormat="1" ht="17.25" thickBot="1">
      <c r="A7" s="40"/>
      <c r="B7" s="333"/>
      <c r="C7" s="333"/>
      <c r="D7" s="333"/>
      <c r="E7" s="333"/>
      <c r="F7" s="333"/>
      <c r="G7" s="335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41"/>
      <c r="R7" s="340"/>
      <c r="S7" s="338"/>
      <c r="T7" s="337"/>
      <c r="U7" s="337"/>
      <c r="V7" s="337"/>
      <c r="W7" s="331"/>
    </row>
    <row r="8" spans="1:23" ht="20.100000000000001" customHeight="1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 t="shared" ref="Q8:Q54" si="0"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.100000000000001" customHeight="1">
      <c r="A9" s="42">
        <f t="shared" ref="A9:A53" si="1">1+A8</f>
        <v>2</v>
      </c>
      <c r="B9" s="310"/>
      <c r="C9" s="310"/>
      <c r="D9" s="310"/>
      <c r="E9" s="310"/>
      <c r="F9" s="310"/>
      <c r="G9" s="275"/>
      <c r="H9" s="275"/>
      <c r="I9" s="275" t="s">
        <v>15</v>
      </c>
      <c r="J9" s="275"/>
      <c r="K9" s="275"/>
      <c r="L9" s="275"/>
      <c r="M9" s="275"/>
      <c r="N9" s="275"/>
      <c r="O9" s="275"/>
      <c r="P9" s="275"/>
      <c r="Q9" s="276">
        <f t="shared" si="0"/>
        <v>0</v>
      </c>
      <c r="R9" s="280"/>
      <c r="S9" s="278"/>
      <c r="T9" s="278"/>
      <c r="U9" s="278"/>
      <c r="V9" s="278"/>
      <c r="W9" s="279">
        <f t="shared" ref="W9:W53" si="2">+Q9-R9</f>
        <v>0</v>
      </c>
    </row>
    <row r="10" spans="1:23" ht="20.100000000000001" customHeight="1">
      <c r="A10" s="42">
        <f t="shared" si="1"/>
        <v>3</v>
      </c>
      <c r="B10" s="310"/>
      <c r="C10" s="310"/>
      <c r="D10" s="310"/>
      <c r="E10" s="310"/>
      <c r="F10" s="310"/>
      <c r="G10" s="275"/>
      <c r="H10" s="275"/>
      <c r="I10" s="275" t="s">
        <v>15</v>
      </c>
      <c r="J10" s="275"/>
      <c r="K10" s="275"/>
      <c r="L10" s="275"/>
      <c r="M10" s="275"/>
      <c r="N10" s="275"/>
      <c r="O10" s="275"/>
      <c r="P10" s="275"/>
      <c r="Q10" s="276">
        <f t="shared" si="0"/>
        <v>0</v>
      </c>
      <c r="R10" s="280"/>
      <c r="S10" s="278"/>
      <c r="T10" s="278"/>
      <c r="U10" s="278"/>
      <c r="V10" s="278"/>
      <c r="W10" s="279">
        <f t="shared" si="2"/>
        <v>0</v>
      </c>
    </row>
    <row r="11" spans="1:23" s="2" customFormat="1" ht="20.100000000000001" customHeight="1">
      <c r="A11" s="42">
        <f t="shared" si="1"/>
        <v>4</v>
      </c>
      <c r="B11" s="310"/>
      <c r="C11" s="310"/>
      <c r="D11" s="310"/>
      <c r="E11" s="310"/>
      <c r="F11" s="310"/>
      <c r="G11" s="227"/>
      <c r="H11" s="227"/>
      <c r="I11" s="227" t="s">
        <v>15</v>
      </c>
      <c r="J11" s="281"/>
      <c r="K11" s="227"/>
      <c r="L11" s="227"/>
      <c r="M11" s="227"/>
      <c r="N11" s="227"/>
      <c r="O11" s="227"/>
      <c r="P11" s="227"/>
      <c r="Q11" s="276">
        <f t="shared" si="0"/>
        <v>0</v>
      </c>
      <c r="R11" s="280"/>
      <c r="S11" s="282"/>
      <c r="T11" s="282"/>
      <c r="U11" s="282"/>
      <c r="V11" s="282"/>
      <c r="W11" s="279">
        <f t="shared" si="2"/>
        <v>0</v>
      </c>
    </row>
    <row r="12" spans="1:23" s="2" customFormat="1" ht="20.100000000000001" customHeight="1">
      <c r="A12" s="42">
        <f t="shared" si="1"/>
        <v>5</v>
      </c>
      <c r="B12" s="310"/>
      <c r="C12" s="310"/>
      <c r="D12" s="310"/>
      <c r="E12" s="310"/>
      <c r="F12" s="310"/>
      <c r="G12" s="275"/>
      <c r="H12" s="275"/>
      <c r="I12" s="275" t="s">
        <v>15</v>
      </c>
      <c r="J12" s="275"/>
      <c r="K12" s="275"/>
      <c r="L12" s="275"/>
      <c r="M12" s="275"/>
      <c r="N12" s="275"/>
      <c r="O12" s="275"/>
      <c r="P12" s="275"/>
      <c r="Q12" s="276">
        <f t="shared" si="0"/>
        <v>0</v>
      </c>
      <c r="R12" s="280"/>
      <c r="S12" s="282"/>
      <c r="T12" s="282"/>
      <c r="U12" s="282"/>
      <c r="V12" s="282"/>
      <c r="W12" s="279">
        <f t="shared" si="2"/>
        <v>0</v>
      </c>
    </row>
    <row r="13" spans="1:23" s="2" customFormat="1" ht="20.100000000000001" customHeight="1">
      <c r="A13" s="42">
        <f t="shared" si="1"/>
        <v>6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>
        <f t="shared" si="0"/>
        <v>0</v>
      </c>
      <c r="R13" s="280"/>
      <c r="S13" s="282"/>
      <c r="T13" s="282"/>
      <c r="U13" s="282"/>
      <c r="V13" s="282"/>
      <c r="W13" s="279">
        <f t="shared" si="2"/>
        <v>0</v>
      </c>
    </row>
    <row r="14" spans="1:23" s="2" customFormat="1" ht="20.100000000000001" customHeight="1">
      <c r="A14" s="42">
        <f t="shared" si="1"/>
        <v>7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2"/>
        <v>0</v>
      </c>
    </row>
    <row r="15" spans="1:23" s="2" customFormat="1" ht="20.100000000000001" customHeight="1">
      <c r="A15" s="42">
        <f t="shared" si="1"/>
        <v>8</v>
      </c>
      <c r="B15" s="310"/>
      <c r="C15" s="310"/>
      <c r="D15" s="310"/>
      <c r="E15" s="310"/>
      <c r="F15" s="310"/>
      <c r="G15" s="227"/>
      <c r="H15" s="227"/>
      <c r="I15" s="227" t="s">
        <v>15</v>
      </c>
      <c r="J15" s="227"/>
      <c r="K15" s="227"/>
      <c r="L15" s="227"/>
      <c r="M15" s="227"/>
      <c r="N15" s="227"/>
      <c r="O15" s="227"/>
      <c r="P15" s="227"/>
      <c r="Q15" s="276">
        <f t="shared" si="0"/>
        <v>0</v>
      </c>
      <c r="R15" s="280"/>
      <c r="S15" s="282"/>
      <c r="T15" s="282"/>
      <c r="U15" s="282"/>
      <c r="V15" s="282"/>
      <c r="W15" s="279">
        <f t="shared" si="2"/>
        <v>0</v>
      </c>
    </row>
    <row r="16" spans="1:23" s="2" customFormat="1" ht="20.100000000000001" customHeight="1">
      <c r="A16" s="42">
        <f t="shared" si="1"/>
        <v>9</v>
      </c>
      <c r="B16" s="310"/>
      <c r="C16" s="310"/>
      <c r="D16" s="310"/>
      <c r="E16" s="310"/>
      <c r="F16" s="310"/>
      <c r="G16" s="275"/>
      <c r="H16" s="275"/>
      <c r="I16" s="275" t="s">
        <v>15</v>
      </c>
      <c r="J16" s="275"/>
      <c r="K16" s="275"/>
      <c r="L16" s="275"/>
      <c r="M16" s="275"/>
      <c r="N16" s="275"/>
      <c r="O16" s="275"/>
      <c r="P16" s="275"/>
      <c r="Q16" s="276">
        <f t="shared" si="0"/>
        <v>0</v>
      </c>
      <c r="R16" s="280"/>
      <c r="S16" s="282"/>
      <c r="T16" s="282"/>
      <c r="U16" s="282"/>
      <c r="V16" s="282"/>
      <c r="W16" s="279">
        <f t="shared" si="2"/>
        <v>0</v>
      </c>
    </row>
    <row r="17" spans="1:23" s="2" customFormat="1" ht="20.100000000000001" customHeight="1">
      <c r="A17" s="42">
        <f t="shared" si="1"/>
        <v>10</v>
      </c>
      <c r="B17" s="310"/>
      <c r="C17" s="310"/>
      <c r="D17" s="310"/>
      <c r="E17" s="310"/>
      <c r="F17" s="310"/>
      <c r="G17" s="227"/>
      <c r="H17" s="227"/>
      <c r="I17" s="227" t="s">
        <v>48</v>
      </c>
      <c r="J17" s="227"/>
      <c r="K17" s="227"/>
      <c r="L17" s="227"/>
      <c r="M17" s="227"/>
      <c r="N17" s="227"/>
      <c r="O17" s="227"/>
      <c r="P17" s="227"/>
      <c r="Q17" s="276">
        <f t="shared" si="0"/>
        <v>0</v>
      </c>
      <c r="R17" s="280"/>
      <c r="S17" s="282"/>
      <c r="T17" s="282"/>
      <c r="U17" s="282"/>
      <c r="V17" s="282"/>
      <c r="W17" s="279">
        <f t="shared" si="2"/>
        <v>0</v>
      </c>
    </row>
    <row r="18" spans="1:23" s="2" customFormat="1" ht="20.100000000000001" customHeight="1">
      <c r="A18" s="42">
        <f t="shared" si="1"/>
        <v>11</v>
      </c>
      <c r="B18" s="310"/>
      <c r="C18" s="310"/>
      <c r="D18" s="310"/>
      <c r="E18" s="310"/>
      <c r="F18" s="310"/>
      <c r="G18" s="275"/>
      <c r="H18" s="275"/>
      <c r="I18" s="275" t="s">
        <v>15</v>
      </c>
      <c r="J18" s="275"/>
      <c r="K18" s="275"/>
      <c r="L18" s="275"/>
      <c r="M18" s="275"/>
      <c r="N18" s="275"/>
      <c r="O18" s="275"/>
      <c r="P18" s="275"/>
      <c r="Q18" s="276">
        <f t="shared" si="0"/>
        <v>0</v>
      </c>
      <c r="R18" s="280"/>
      <c r="S18" s="282"/>
      <c r="T18" s="282"/>
      <c r="U18" s="282"/>
      <c r="V18" s="282"/>
      <c r="W18" s="279">
        <f t="shared" si="2"/>
        <v>0</v>
      </c>
    </row>
    <row r="19" spans="1:23" s="2" customFormat="1" ht="20.100000000000001" customHeight="1">
      <c r="A19" s="42">
        <f t="shared" si="1"/>
        <v>12</v>
      </c>
      <c r="B19" s="310"/>
      <c r="C19" s="310"/>
      <c r="D19" s="310"/>
      <c r="E19" s="310"/>
      <c r="F19" s="310"/>
      <c r="G19" s="275"/>
      <c r="H19" s="275"/>
      <c r="I19" s="275" t="s">
        <v>15</v>
      </c>
      <c r="J19" s="275"/>
      <c r="K19" s="275"/>
      <c r="L19" s="275"/>
      <c r="M19" s="275"/>
      <c r="N19" s="275"/>
      <c r="O19" s="275"/>
      <c r="P19" s="275"/>
      <c r="Q19" s="276">
        <f t="shared" si="0"/>
        <v>0</v>
      </c>
      <c r="R19" s="280"/>
      <c r="S19" s="282"/>
      <c r="T19" s="282"/>
      <c r="U19" s="282"/>
      <c r="V19" s="282"/>
      <c r="W19" s="279">
        <f t="shared" si="2"/>
        <v>0</v>
      </c>
    </row>
    <row r="20" spans="1:23" s="2" customFormat="1" ht="20.100000000000001" customHeight="1">
      <c r="A20" s="42">
        <f t="shared" si="1"/>
        <v>13</v>
      </c>
      <c r="B20" s="310"/>
      <c r="C20" s="310"/>
      <c r="D20" s="310"/>
      <c r="E20" s="310"/>
      <c r="F20" s="310"/>
      <c r="G20" s="275"/>
      <c r="H20" s="275"/>
      <c r="I20" s="275" t="s">
        <v>48</v>
      </c>
      <c r="J20" s="275"/>
      <c r="K20" s="275"/>
      <c r="L20" s="275"/>
      <c r="M20" s="275"/>
      <c r="N20" s="275"/>
      <c r="O20" s="275"/>
      <c r="P20" s="275"/>
      <c r="Q20" s="276">
        <f t="shared" si="0"/>
        <v>0</v>
      </c>
      <c r="R20" s="280"/>
      <c r="S20" s="282"/>
      <c r="T20" s="282"/>
      <c r="U20" s="282"/>
      <c r="V20" s="282"/>
      <c r="W20" s="279">
        <f t="shared" si="2"/>
        <v>0</v>
      </c>
    </row>
    <row r="21" spans="1:23" s="2" customFormat="1" ht="20.100000000000001" customHeight="1">
      <c r="A21" s="42">
        <f t="shared" si="1"/>
        <v>14</v>
      </c>
      <c r="B21" s="273"/>
      <c r="C21" s="273"/>
      <c r="D21" s="273"/>
      <c r="E21" s="274"/>
      <c r="F21" s="273"/>
      <c r="G21" s="227"/>
      <c r="H21" s="227"/>
      <c r="I21" s="227" t="s">
        <v>15</v>
      </c>
      <c r="J21" s="227"/>
      <c r="K21" s="227"/>
      <c r="L21" s="227"/>
      <c r="M21" s="227"/>
      <c r="N21" s="227"/>
      <c r="O21" s="227"/>
      <c r="P21" s="227"/>
      <c r="Q21" s="276">
        <f t="shared" si="0"/>
        <v>0</v>
      </c>
      <c r="R21" s="280"/>
      <c r="S21" s="282"/>
      <c r="T21" s="282"/>
      <c r="U21" s="282"/>
      <c r="V21" s="282"/>
      <c r="W21" s="279">
        <f t="shared" si="2"/>
        <v>0</v>
      </c>
    </row>
    <row r="22" spans="1:23" s="2" customFormat="1" ht="20.100000000000001" customHeight="1">
      <c r="A22" s="42">
        <f t="shared" si="1"/>
        <v>15</v>
      </c>
      <c r="B22" s="273"/>
      <c r="C22" s="273"/>
      <c r="D22" s="273"/>
      <c r="E22" s="274"/>
      <c r="F22" s="273"/>
      <c r="G22" s="275"/>
      <c r="H22" s="275"/>
      <c r="I22" s="275" t="s">
        <v>15</v>
      </c>
      <c r="J22" s="275"/>
      <c r="K22" s="275"/>
      <c r="L22" s="275"/>
      <c r="M22" s="275"/>
      <c r="N22" s="275"/>
      <c r="O22" s="275"/>
      <c r="P22" s="275"/>
      <c r="Q22" s="276">
        <f t="shared" si="0"/>
        <v>0</v>
      </c>
      <c r="R22" s="280"/>
      <c r="S22" s="282"/>
      <c r="T22" s="282"/>
      <c r="U22" s="282"/>
      <c r="V22" s="282"/>
      <c r="W22" s="279">
        <f t="shared" si="2"/>
        <v>0</v>
      </c>
    </row>
    <row r="23" spans="1:23" s="2" customFormat="1" ht="20.100000000000001" customHeight="1">
      <c r="A23" s="42">
        <f t="shared" si="1"/>
        <v>16</v>
      </c>
      <c r="B23" s="273"/>
      <c r="C23" s="273"/>
      <c r="D23" s="273"/>
      <c r="E23" s="274"/>
      <c r="F23" s="273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>
        <f t="shared" si="0"/>
        <v>0</v>
      </c>
      <c r="R23" s="280"/>
      <c r="S23" s="282"/>
      <c r="T23" s="282"/>
      <c r="U23" s="282"/>
      <c r="V23" s="282"/>
      <c r="W23" s="279">
        <f t="shared" si="2"/>
        <v>0</v>
      </c>
    </row>
    <row r="24" spans="1:23" s="2" customFormat="1" ht="20.100000000000001" customHeight="1">
      <c r="A24" s="42">
        <f t="shared" si="1"/>
        <v>17</v>
      </c>
      <c r="B24" s="273"/>
      <c r="C24" s="273"/>
      <c r="D24" s="273"/>
      <c r="E24" s="274"/>
      <c r="F24" s="273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0"/>
        <v>0</v>
      </c>
      <c r="R24" s="280"/>
      <c r="S24" s="282"/>
      <c r="T24" s="282"/>
      <c r="U24" s="282"/>
      <c r="V24" s="282"/>
      <c r="W24" s="279">
        <f t="shared" si="2"/>
        <v>0</v>
      </c>
    </row>
    <row r="25" spans="1:23" s="2" customFormat="1" ht="20.100000000000001" customHeight="1">
      <c r="A25" s="42">
        <f t="shared" si="1"/>
        <v>18</v>
      </c>
      <c r="B25" s="273"/>
      <c r="C25" s="273"/>
      <c r="D25" s="273"/>
      <c r="E25" s="274"/>
      <c r="F25" s="273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>
        <f t="shared" si="0"/>
        <v>0</v>
      </c>
      <c r="R25" s="280"/>
      <c r="S25" s="282"/>
      <c r="T25" s="282"/>
      <c r="U25" s="282"/>
      <c r="V25" s="282"/>
      <c r="W25" s="279">
        <f t="shared" si="2"/>
        <v>0</v>
      </c>
    </row>
    <row r="26" spans="1:23" s="2" customFormat="1" ht="20.100000000000001" customHeight="1">
      <c r="A26" s="42">
        <f t="shared" si="1"/>
        <v>19</v>
      </c>
      <c r="B26" s="273"/>
      <c r="C26" s="273"/>
      <c r="D26" s="273"/>
      <c r="E26" s="274"/>
      <c r="F26" s="273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0"/>
        <v>0</v>
      </c>
      <c r="R26" s="280"/>
      <c r="S26" s="282"/>
      <c r="T26" s="282"/>
      <c r="U26" s="282"/>
      <c r="V26" s="282"/>
      <c r="W26" s="279">
        <f t="shared" si="2"/>
        <v>0</v>
      </c>
    </row>
    <row r="27" spans="1:23" s="2" customFormat="1" ht="20.100000000000001" customHeight="1">
      <c r="A27" s="42">
        <f t="shared" si="1"/>
        <v>20</v>
      </c>
      <c r="B27" s="273"/>
      <c r="C27" s="273"/>
      <c r="D27" s="273"/>
      <c r="E27" s="274"/>
      <c r="F27" s="273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0"/>
        <v>0</v>
      </c>
      <c r="R27" s="280"/>
      <c r="S27" s="282"/>
      <c r="T27" s="282"/>
      <c r="U27" s="282"/>
      <c r="V27" s="282"/>
      <c r="W27" s="279">
        <f t="shared" si="2"/>
        <v>0</v>
      </c>
    </row>
    <row r="28" spans="1:23" s="2" customFormat="1" ht="20.100000000000001" customHeight="1">
      <c r="A28" s="42">
        <f t="shared" si="1"/>
        <v>21</v>
      </c>
      <c r="B28" s="273"/>
      <c r="C28" s="273"/>
      <c r="D28" s="273"/>
      <c r="E28" s="274"/>
      <c r="F28" s="273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2"/>
        <v>0</v>
      </c>
    </row>
    <row r="29" spans="1:23" s="2" customFormat="1" ht="20.100000000000001" customHeight="1">
      <c r="A29" s="42">
        <f t="shared" si="1"/>
        <v>22</v>
      </c>
      <c r="B29" s="273"/>
      <c r="C29" s="273"/>
      <c r="D29" s="273"/>
      <c r="E29" s="283"/>
      <c r="F29" s="273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2"/>
        <v>0</v>
      </c>
    </row>
    <row r="30" spans="1:23" s="2" customFormat="1" ht="20.100000000000001" customHeight="1">
      <c r="A30" s="42">
        <f t="shared" si="1"/>
        <v>23</v>
      </c>
      <c r="B30" s="273"/>
      <c r="C30" s="273"/>
      <c r="D30" s="273"/>
      <c r="E30" s="274"/>
      <c r="F30" s="273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0"/>
        <v>0</v>
      </c>
      <c r="R30" s="280"/>
      <c r="S30" s="282"/>
      <c r="T30" s="282"/>
      <c r="U30" s="282"/>
      <c r="V30" s="282"/>
      <c r="W30" s="279">
        <f t="shared" si="2"/>
        <v>0</v>
      </c>
    </row>
    <row r="31" spans="1:23" s="2" customFormat="1" ht="20.100000000000001" customHeight="1">
      <c r="A31" s="42">
        <f t="shared" si="1"/>
        <v>24</v>
      </c>
      <c r="B31" s="273"/>
      <c r="C31" s="273"/>
      <c r="D31" s="273"/>
      <c r="E31" s="274"/>
      <c r="F31" s="273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0"/>
        <v>0</v>
      </c>
      <c r="R31" s="280"/>
      <c r="S31" s="282"/>
      <c r="T31" s="282"/>
      <c r="U31" s="282"/>
      <c r="V31" s="282"/>
      <c r="W31" s="279">
        <f t="shared" si="2"/>
        <v>0</v>
      </c>
    </row>
    <row r="32" spans="1:23" s="2" customFormat="1" ht="20.100000000000001" customHeight="1">
      <c r="A32" s="42">
        <f t="shared" si="1"/>
        <v>25</v>
      </c>
      <c r="B32" s="273"/>
      <c r="C32" s="273"/>
      <c r="D32" s="273"/>
      <c r="E32" s="274"/>
      <c r="F32" s="273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0"/>
        <v>0</v>
      </c>
      <c r="R32" s="280"/>
      <c r="S32" s="282"/>
      <c r="T32" s="282"/>
      <c r="U32" s="282"/>
      <c r="V32" s="282"/>
      <c r="W32" s="279">
        <f t="shared" si="2"/>
        <v>0</v>
      </c>
    </row>
    <row r="33" spans="1:23" s="2" customFormat="1" ht="20.100000000000001" customHeight="1">
      <c r="A33" s="42">
        <f t="shared" si="1"/>
        <v>26</v>
      </c>
      <c r="B33" s="273"/>
      <c r="C33" s="273"/>
      <c r="D33" s="273"/>
      <c r="E33" s="274"/>
      <c r="F33" s="273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0"/>
        <v>0</v>
      </c>
      <c r="R33" s="280"/>
      <c r="S33" s="282"/>
      <c r="T33" s="282"/>
      <c r="U33" s="282"/>
      <c r="V33" s="282"/>
      <c r="W33" s="279">
        <f t="shared" si="2"/>
        <v>0</v>
      </c>
    </row>
    <row r="34" spans="1:23" s="2" customFormat="1" ht="20.100000000000001" customHeight="1">
      <c r="A34" s="42">
        <f t="shared" si="1"/>
        <v>27</v>
      </c>
      <c r="B34" s="273"/>
      <c r="C34" s="273"/>
      <c r="D34" s="273"/>
      <c r="E34" s="274"/>
      <c r="F34" s="273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0"/>
        <v>0</v>
      </c>
      <c r="R34" s="280"/>
      <c r="S34" s="282"/>
      <c r="T34" s="282"/>
      <c r="U34" s="282"/>
      <c r="V34" s="282"/>
      <c r="W34" s="279">
        <f t="shared" si="2"/>
        <v>0</v>
      </c>
    </row>
    <row r="35" spans="1:23" s="2" customFormat="1" ht="20.100000000000001" customHeight="1">
      <c r="A35" s="42">
        <f t="shared" si="1"/>
        <v>28</v>
      </c>
      <c r="B35" s="273"/>
      <c r="C35" s="273"/>
      <c r="D35" s="273"/>
      <c r="E35" s="274"/>
      <c r="F35" s="273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0"/>
        <v>0</v>
      </c>
      <c r="R35" s="280"/>
      <c r="S35" s="282"/>
      <c r="T35" s="282"/>
      <c r="U35" s="282"/>
      <c r="V35" s="282"/>
      <c r="W35" s="279">
        <f t="shared" si="2"/>
        <v>0</v>
      </c>
    </row>
    <row r="36" spans="1:23" s="2" customFormat="1" ht="20.100000000000001" customHeight="1">
      <c r="A36" s="42">
        <f t="shared" si="1"/>
        <v>29</v>
      </c>
      <c r="B36" s="273"/>
      <c r="C36" s="273"/>
      <c r="D36" s="273"/>
      <c r="E36" s="274"/>
      <c r="F36" s="273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0"/>
        <v>0</v>
      </c>
      <c r="R36" s="280"/>
      <c r="S36" s="282"/>
      <c r="T36" s="282"/>
      <c r="U36" s="282"/>
      <c r="V36" s="282"/>
      <c r="W36" s="279">
        <f t="shared" si="2"/>
        <v>0</v>
      </c>
    </row>
    <row r="37" spans="1:23" s="2" customFormat="1" ht="20.100000000000001" customHeight="1">
      <c r="A37" s="42">
        <f t="shared" si="1"/>
        <v>30</v>
      </c>
      <c r="B37" s="273"/>
      <c r="C37" s="273"/>
      <c r="D37" s="273"/>
      <c r="E37" s="274"/>
      <c r="F37" s="273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0"/>
        <v>0</v>
      </c>
      <c r="R37" s="280"/>
      <c r="S37" s="282"/>
      <c r="T37" s="282"/>
      <c r="U37" s="282"/>
      <c r="V37" s="282"/>
      <c r="W37" s="279">
        <f t="shared" si="2"/>
        <v>0</v>
      </c>
    </row>
    <row r="38" spans="1:23" s="2" customFormat="1" ht="20.100000000000001" customHeight="1">
      <c r="A38" s="42">
        <f t="shared" si="1"/>
        <v>31</v>
      </c>
      <c r="B38" s="273"/>
      <c r="C38" s="273"/>
      <c r="D38" s="273"/>
      <c r="E38" s="274"/>
      <c r="F38" s="273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0"/>
        <v>0</v>
      </c>
      <c r="R38" s="280"/>
      <c r="S38" s="282"/>
      <c r="T38" s="282"/>
      <c r="U38" s="282"/>
      <c r="V38" s="282"/>
      <c r="W38" s="279">
        <f t="shared" si="2"/>
        <v>0</v>
      </c>
    </row>
    <row r="39" spans="1:23" s="2" customFormat="1" ht="20.100000000000001" customHeight="1">
      <c r="A39" s="42">
        <f t="shared" si="1"/>
        <v>32</v>
      </c>
      <c r="B39" s="273"/>
      <c r="C39" s="273"/>
      <c r="D39" s="273"/>
      <c r="E39" s="274"/>
      <c r="F39" s="273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0"/>
        <v>0</v>
      </c>
      <c r="R39" s="280"/>
      <c r="S39" s="282"/>
      <c r="T39" s="282"/>
      <c r="U39" s="282"/>
      <c r="V39" s="282"/>
      <c r="W39" s="279">
        <f t="shared" si="2"/>
        <v>0</v>
      </c>
    </row>
    <row r="40" spans="1:23" s="2" customFormat="1" ht="20.100000000000001" customHeight="1">
      <c r="A40" s="42">
        <f t="shared" si="1"/>
        <v>33</v>
      </c>
      <c r="B40" s="273"/>
      <c r="C40" s="273"/>
      <c r="D40" s="273"/>
      <c r="E40" s="274"/>
      <c r="F40" s="273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0"/>
        <v>0</v>
      </c>
      <c r="R40" s="280"/>
      <c r="S40" s="282"/>
      <c r="T40" s="282"/>
      <c r="U40" s="282"/>
      <c r="V40" s="282"/>
      <c r="W40" s="279">
        <f t="shared" si="2"/>
        <v>0</v>
      </c>
    </row>
    <row r="41" spans="1:23" s="2" customFormat="1" ht="20.100000000000001" customHeight="1">
      <c r="A41" s="42">
        <f t="shared" si="1"/>
        <v>34</v>
      </c>
      <c r="B41" s="273"/>
      <c r="C41" s="273"/>
      <c r="D41" s="273"/>
      <c r="E41" s="301"/>
      <c r="F41" s="273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0"/>
        <v>0</v>
      </c>
      <c r="R41" s="280"/>
      <c r="S41" s="282"/>
      <c r="T41" s="282"/>
      <c r="U41" s="282"/>
      <c r="V41" s="282"/>
      <c r="W41" s="279">
        <f t="shared" si="2"/>
        <v>0</v>
      </c>
    </row>
    <row r="42" spans="1:23" s="2" customFormat="1" ht="20.100000000000001" customHeight="1">
      <c r="A42" s="42">
        <f t="shared" si="1"/>
        <v>35</v>
      </c>
      <c r="B42" s="273"/>
      <c r="C42" s="273"/>
      <c r="D42" s="273"/>
      <c r="E42" s="301"/>
      <c r="F42" s="273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0"/>
        <v>0</v>
      </c>
      <c r="R42" s="280"/>
      <c r="S42" s="282"/>
      <c r="T42" s="282"/>
      <c r="U42" s="282"/>
      <c r="V42" s="282"/>
      <c r="W42" s="279">
        <f t="shared" si="2"/>
        <v>0</v>
      </c>
    </row>
    <row r="43" spans="1:23" s="2" customFormat="1" ht="20.100000000000001" customHeight="1">
      <c r="A43" s="42">
        <f t="shared" si="1"/>
        <v>36</v>
      </c>
      <c r="B43" s="273"/>
      <c r="C43" s="273"/>
      <c r="D43" s="273"/>
      <c r="E43" s="301"/>
      <c r="F43" s="273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0"/>
        <v>0</v>
      </c>
      <c r="R43" s="280"/>
      <c r="S43" s="282"/>
      <c r="T43" s="282"/>
      <c r="U43" s="282"/>
      <c r="V43" s="282"/>
      <c r="W43" s="279">
        <f t="shared" si="2"/>
        <v>0</v>
      </c>
    </row>
    <row r="44" spans="1:23" s="2" customFormat="1" ht="20.100000000000001" customHeight="1">
      <c r="A44" s="42">
        <f t="shared" si="1"/>
        <v>37</v>
      </c>
      <c r="B44" s="273"/>
      <c r="C44" s="273"/>
      <c r="D44" s="273"/>
      <c r="E44" s="301"/>
      <c r="F44" s="273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0"/>
        <v>0</v>
      </c>
      <c r="R44" s="280"/>
      <c r="S44" s="282"/>
      <c r="T44" s="282"/>
      <c r="U44" s="282"/>
      <c r="V44" s="282"/>
      <c r="W44" s="279">
        <f t="shared" si="2"/>
        <v>0</v>
      </c>
    </row>
    <row r="45" spans="1:23" s="2" customFormat="1" ht="20.100000000000001" customHeight="1">
      <c r="A45" s="42">
        <f t="shared" si="1"/>
        <v>38</v>
      </c>
      <c r="B45" s="273"/>
      <c r="C45" s="273"/>
      <c r="D45" s="273"/>
      <c r="E45" s="301"/>
      <c r="F45" s="273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0"/>
        <v>0</v>
      </c>
      <c r="R45" s="280"/>
      <c r="S45" s="282"/>
      <c r="T45" s="282"/>
      <c r="U45" s="282"/>
      <c r="V45" s="282"/>
      <c r="W45" s="279">
        <f t="shared" si="2"/>
        <v>0</v>
      </c>
    </row>
    <row r="46" spans="1:23" s="2" customFormat="1" ht="20.100000000000001" customHeight="1">
      <c r="A46" s="42">
        <f t="shared" si="1"/>
        <v>39</v>
      </c>
      <c r="B46" s="273"/>
      <c r="C46" s="273"/>
      <c r="D46" s="273"/>
      <c r="E46" s="301"/>
      <c r="F46" s="273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0"/>
        <v>0</v>
      </c>
      <c r="R46" s="280"/>
      <c r="S46" s="282"/>
      <c r="T46" s="282"/>
      <c r="U46" s="282"/>
      <c r="V46" s="282"/>
      <c r="W46" s="279">
        <f t="shared" si="2"/>
        <v>0</v>
      </c>
    </row>
    <row r="47" spans="1:23" s="2" customFormat="1" ht="20.100000000000001" customHeight="1">
      <c r="A47" s="42">
        <f t="shared" si="1"/>
        <v>40</v>
      </c>
      <c r="B47" s="273"/>
      <c r="C47" s="273"/>
      <c r="D47" s="273"/>
      <c r="E47" s="301"/>
      <c r="F47" s="273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0"/>
        <v>0</v>
      </c>
      <c r="R47" s="280"/>
      <c r="S47" s="282"/>
      <c r="T47" s="282"/>
      <c r="U47" s="282"/>
      <c r="V47" s="282"/>
      <c r="W47" s="279">
        <f t="shared" si="2"/>
        <v>0</v>
      </c>
    </row>
    <row r="48" spans="1:23" s="2" customFormat="1" ht="20.100000000000001" customHeight="1">
      <c r="A48" s="42">
        <f t="shared" si="1"/>
        <v>41</v>
      </c>
      <c r="B48" s="273"/>
      <c r="C48" s="273"/>
      <c r="D48" s="273"/>
      <c r="E48" s="301"/>
      <c r="F48" s="273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0"/>
        <v>0</v>
      </c>
      <c r="R48" s="280"/>
      <c r="S48" s="282"/>
      <c r="T48" s="282"/>
      <c r="U48" s="282"/>
      <c r="V48" s="282"/>
      <c r="W48" s="279">
        <f t="shared" si="2"/>
        <v>0</v>
      </c>
    </row>
    <row r="49" spans="1:23" s="2" customFormat="1" ht="20.100000000000001" customHeight="1">
      <c r="A49" s="42">
        <f t="shared" si="1"/>
        <v>42</v>
      </c>
      <c r="B49" s="273"/>
      <c r="C49" s="273"/>
      <c r="D49" s="273"/>
      <c r="E49" s="301"/>
      <c r="F49" s="273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0"/>
        <v>0</v>
      </c>
      <c r="R49" s="280"/>
      <c r="S49" s="282"/>
      <c r="T49" s="282"/>
      <c r="U49" s="282"/>
      <c r="V49" s="282"/>
      <c r="W49" s="279">
        <f t="shared" si="2"/>
        <v>0</v>
      </c>
    </row>
    <row r="50" spans="1:23" s="2" customFormat="1" ht="20.100000000000001" customHeight="1">
      <c r="A50" s="42">
        <f t="shared" si="1"/>
        <v>43</v>
      </c>
      <c r="B50" s="273"/>
      <c r="C50" s="273"/>
      <c r="D50" s="273"/>
      <c r="E50" s="301"/>
      <c r="F50" s="273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0"/>
        <v>0</v>
      </c>
      <c r="R50" s="280"/>
      <c r="S50" s="282"/>
      <c r="T50" s="282"/>
      <c r="U50" s="282"/>
      <c r="V50" s="282"/>
      <c r="W50" s="279">
        <f t="shared" si="2"/>
        <v>0</v>
      </c>
    </row>
    <row r="51" spans="1:23" s="2" customFormat="1" ht="20.100000000000001" customHeight="1">
      <c r="A51" s="42">
        <f t="shared" si="1"/>
        <v>44</v>
      </c>
      <c r="B51" s="273"/>
      <c r="C51" s="273"/>
      <c r="D51" s="273"/>
      <c r="E51" s="301"/>
      <c r="F51" s="273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0"/>
        <v>0</v>
      </c>
      <c r="R51" s="280"/>
      <c r="S51" s="282"/>
      <c r="T51" s="282"/>
      <c r="U51" s="282"/>
      <c r="V51" s="282"/>
      <c r="W51" s="279">
        <f t="shared" si="2"/>
        <v>0</v>
      </c>
    </row>
    <row r="52" spans="1:23" s="2" customFormat="1" ht="20.100000000000001" customHeight="1">
      <c r="A52" s="42">
        <f t="shared" si="1"/>
        <v>45</v>
      </c>
      <c r="B52" s="273"/>
      <c r="C52" s="273"/>
      <c r="D52" s="273"/>
      <c r="E52" s="301"/>
      <c r="F52" s="273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0"/>
        <v>0</v>
      </c>
      <c r="R52" s="280"/>
      <c r="S52" s="282"/>
      <c r="T52" s="282"/>
      <c r="U52" s="282"/>
      <c r="V52" s="282"/>
      <c r="W52" s="279">
        <f t="shared" si="2"/>
        <v>0</v>
      </c>
    </row>
    <row r="53" spans="1:23" s="2" customFormat="1" ht="20.100000000000001" customHeight="1">
      <c r="A53" s="42">
        <f t="shared" si="1"/>
        <v>46</v>
      </c>
      <c r="B53" s="273"/>
      <c r="C53" s="273"/>
      <c r="D53" s="273"/>
      <c r="E53" s="283"/>
      <c r="F53" s="273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>
        <f t="shared" si="0"/>
        <v>0</v>
      </c>
      <c r="R53" s="280"/>
      <c r="S53" s="282"/>
      <c r="T53" s="282"/>
      <c r="U53" s="282"/>
      <c r="V53" s="282"/>
      <c r="W53" s="279">
        <f t="shared" si="2"/>
        <v>0</v>
      </c>
    </row>
    <row r="54" spans="1:23" s="2" customFormat="1" ht="20.100000000000001" customHeight="1">
      <c r="A54" s="38"/>
      <c r="B54" s="111" t="s">
        <v>76</v>
      </c>
      <c r="C54" s="111"/>
      <c r="D54" s="111"/>
      <c r="E54" s="111"/>
      <c r="F54" s="111"/>
      <c r="G54" s="110">
        <f t="shared" ref="G54:P54" si="3">SUM(G8:G53)</f>
        <v>0</v>
      </c>
      <c r="H54" s="112">
        <f t="shared" si="3"/>
        <v>0</v>
      </c>
      <c r="I54" s="112">
        <f t="shared" si="3"/>
        <v>0</v>
      </c>
      <c r="J54" s="112">
        <f t="shared" si="3"/>
        <v>0</v>
      </c>
      <c r="K54" s="112">
        <f t="shared" si="3"/>
        <v>0</v>
      </c>
      <c r="L54" s="112">
        <f t="shared" si="3"/>
        <v>0</v>
      </c>
      <c r="M54" s="112">
        <f t="shared" si="3"/>
        <v>0</v>
      </c>
      <c r="N54" s="112">
        <f t="shared" si="3"/>
        <v>0</v>
      </c>
      <c r="O54" s="112">
        <f t="shared" si="3"/>
        <v>0</v>
      </c>
      <c r="P54" s="112">
        <f t="shared" si="3"/>
        <v>0</v>
      </c>
      <c r="Q54" s="112">
        <f t="shared" si="0"/>
        <v>0</v>
      </c>
      <c r="R54" s="48">
        <f>SUM(R8:R53)</f>
        <v>0</v>
      </c>
      <c r="S54" s="342"/>
      <c r="T54" s="327"/>
      <c r="U54" s="327"/>
      <c r="V54" s="44"/>
      <c r="W54" s="129">
        <f>SUM(W8:W53)</f>
        <v>0</v>
      </c>
    </row>
    <row r="55" spans="1:23" s="2" customFormat="1" ht="20.100000000000001" customHeight="1" thickBot="1">
      <c r="A55" s="38"/>
      <c r="B55" s="63" t="str">
        <f>+A3</f>
        <v>Category: Case Coordinators</v>
      </c>
      <c r="C55" s="63"/>
      <c r="D55" s="63"/>
      <c r="E55" s="63"/>
      <c r="F55" s="63"/>
      <c r="G55" s="57"/>
      <c r="H55" s="58"/>
      <c r="I55" s="58"/>
      <c r="J55" s="58"/>
      <c r="K55" s="58"/>
      <c r="L55" s="58"/>
      <c r="M55" s="58"/>
      <c r="N55" s="58"/>
      <c r="O55" s="58"/>
      <c r="P55" s="58" t="s">
        <v>50</v>
      </c>
      <c r="Q55" s="58">
        <f>SUM(Q8:Q53)</f>
        <v>0</v>
      </c>
      <c r="R55" s="60"/>
      <c r="S55" s="343"/>
      <c r="T55" s="343"/>
      <c r="U55" s="343"/>
      <c r="V55" s="45"/>
      <c r="W55" s="130"/>
    </row>
    <row r="56" spans="1:23" ht="20.100000000000001" customHeight="1">
      <c r="A56" s="15"/>
      <c r="B56" s="12"/>
      <c r="C56" s="12"/>
      <c r="D56" s="12"/>
      <c r="E56" s="12"/>
      <c r="F56" s="12"/>
      <c r="G56" s="349" t="s">
        <v>74</v>
      </c>
      <c r="H56" s="350"/>
      <c r="I56" s="350"/>
      <c r="J56" s="350"/>
      <c r="K56" s="350"/>
      <c r="L56" s="350"/>
      <c r="M56" s="350"/>
      <c r="N56" s="350"/>
      <c r="O56" s="350"/>
      <c r="P56" s="327"/>
      <c r="Q56" s="354">
        <f>+Q55</f>
        <v>0</v>
      </c>
      <c r="R56" s="48"/>
      <c r="S56" s="342"/>
      <c r="T56" s="327"/>
      <c r="U56" s="327"/>
      <c r="V56" s="44"/>
      <c r="W56" s="131"/>
    </row>
    <row r="57" spans="1:23" ht="20.100000000000001" customHeight="1" thickBot="1">
      <c r="A57" s="36"/>
      <c r="B57" s="37"/>
      <c r="C57" s="37"/>
      <c r="D57" s="37"/>
      <c r="E57" s="37"/>
      <c r="F57" s="37"/>
      <c r="G57" s="351"/>
      <c r="H57" s="351"/>
      <c r="I57" s="351"/>
      <c r="J57" s="351"/>
      <c r="K57" s="351"/>
      <c r="L57" s="351"/>
      <c r="M57" s="351"/>
      <c r="N57" s="351"/>
      <c r="O57" s="351"/>
      <c r="P57" s="343"/>
      <c r="Q57" s="355"/>
      <c r="R57" s="60">
        <f>+R54</f>
        <v>0</v>
      </c>
      <c r="S57" s="343"/>
      <c r="T57" s="343"/>
      <c r="U57" s="343"/>
      <c r="V57" s="45"/>
      <c r="W57" s="130"/>
    </row>
    <row r="58" spans="1:23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S58" s="35"/>
    </row>
    <row r="59" spans="1:23"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S59" s="35"/>
    </row>
    <row r="60" spans="1:23"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S60" s="35"/>
    </row>
    <row r="61" spans="1:23"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S61" s="35"/>
    </row>
    <row r="62" spans="1:23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S62" s="35"/>
    </row>
    <row r="63" spans="1:23"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S63" s="35"/>
    </row>
    <row r="64" spans="1:23"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S64" s="35"/>
    </row>
    <row r="65" spans="7:19"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S65" s="35"/>
    </row>
    <row r="66" spans="7:19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S66" s="35"/>
    </row>
    <row r="67" spans="7:19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35"/>
    </row>
    <row r="68" spans="7:19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35"/>
    </row>
    <row r="69" spans="7:19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S69" s="35"/>
    </row>
    <row r="70" spans="7:19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S70" s="35"/>
    </row>
    <row r="71" spans="7:19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35"/>
    </row>
    <row r="72" spans="7:19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S72" s="35"/>
    </row>
    <row r="73" spans="7:19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35"/>
    </row>
    <row r="74" spans="7:19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S74" s="35"/>
    </row>
    <row r="75" spans="7:19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35"/>
    </row>
    <row r="76" spans="7:19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S76" s="35"/>
    </row>
    <row r="77" spans="7:19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35"/>
    </row>
    <row r="78" spans="7:19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35"/>
    </row>
    <row r="79" spans="7:19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S79" s="35"/>
    </row>
    <row r="80" spans="7:19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S80" s="35"/>
    </row>
    <row r="81" spans="2:19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S81" s="35"/>
    </row>
    <row r="82" spans="2:19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35"/>
    </row>
    <row r="83" spans="2:19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35"/>
    </row>
    <row r="84" spans="2:19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35"/>
    </row>
    <row r="85" spans="2:19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35"/>
    </row>
    <row r="86" spans="2:19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S86" s="35"/>
    </row>
    <row r="87" spans="2:19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S87" s="35"/>
    </row>
    <row r="88" spans="2:19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S88" s="35"/>
    </row>
    <row r="89" spans="2:19"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S89" s="35"/>
    </row>
    <row r="90" spans="2:19">
      <c r="B90" s="1" t="s">
        <v>52</v>
      </c>
      <c r="S90" s="35"/>
    </row>
    <row r="91" spans="2:19">
      <c r="S91" s="35"/>
    </row>
    <row r="92" spans="2:19">
      <c r="S92" s="35"/>
    </row>
    <row r="93" spans="2:19">
      <c r="S93" s="35"/>
    </row>
    <row r="94" spans="2:19">
      <c r="S94" s="35"/>
    </row>
    <row r="95" spans="2:19">
      <c r="S95" s="35"/>
    </row>
  </sheetData>
  <mergeCells count="21">
    <mergeCell ref="G56:P57"/>
    <mergeCell ref="C6:C7"/>
    <mergeCell ref="G6:G7"/>
    <mergeCell ref="S56:U57"/>
    <mergeCell ref="Q56:Q57"/>
    <mergeCell ref="S54:U55"/>
    <mergeCell ref="S6:V7"/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W95"/>
  <sheetViews>
    <sheetView zoomScale="75" zoomScaleNormal="75" workbookViewId="0">
      <selection activeCell="B8" sqref="B8"/>
    </sheetView>
  </sheetViews>
  <sheetFormatPr defaultRowHeight="12.75"/>
  <cols>
    <col min="1" max="1" width="3.7109375" style="1" customWidth="1"/>
    <col min="2" max="2" width="25.7109375" style="1" customWidth="1"/>
    <col min="3" max="3" width="16.5703125" style="1" customWidth="1"/>
    <col min="4" max="4" width="16.42578125" style="1" customWidth="1"/>
    <col min="5" max="5" width="13.42578125" style="1" customWidth="1"/>
    <col min="6" max="6" width="12.28515625" style="1" customWidth="1"/>
    <col min="7" max="14" width="17.7109375" style="1" customWidth="1"/>
    <col min="15" max="15" width="19.42578125" style="1" customWidth="1"/>
    <col min="16" max="17" width="19.140625" style="1" customWidth="1"/>
    <col min="18" max="18" width="16.7109375" style="1" customWidth="1"/>
    <col min="19" max="19" width="11.85546875" style="1" bestFit="1" customWidth="1"/>
    <col min="20" max="21" width="9.140625" style="1"/>
    <col min="22" max="22" width="7.7109375" style="1" customWidth="1"/>
    <col min="23" max="23" width="14.85546875" style="1" customWidth="1"/>
    <col min="24" max="16384" width="9.140625" style="1"/>
  </cols>
  <sheetData>
    <row r="1" spans="1:23" ht="20.25">
      <c r="A1" s="356" t="s">
        <v>88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8"/>
      <c r="S1" s="358"/>
      <c r="T1" s="358"/>
      <c r="U1" s="358"/>
      <c r="V1" s="358"/>
      <c r="W1" s="359"/>
    </row>
    <row r="2" spans="1:23" ht="20.25">
      <c r="A2" s="326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28"/>
    </row>
    <row r="3" spans="1:23" ht="20.25">
      <c r="A3" s="326" t="s">
        <v>81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28"/>
    </row>
    <row r="4" spans="1:23" ht="21" thickBot="1">
      <c r="A4" s="329" t="str">
        <f>"For the Quarter Ending "&amp;TEXT('COVER &amp; CERTIFICATION'!E10,"MMMM DD, YYYY")</f>
        <v>For the Quarter Ending June 30, 2017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28"/>
    </row>
    <row r="5" spans="1:23" ht="18" customHeight="1">
      <c r="A5" s="11"/>
      <c r="B5" s="344" t="s">
        <v>97</v>
      </c>
      <c r="C5" s="345"/>
      <c r="D5" s="345"/>
      <c r="E5" s="345"/>
      <c r="F5" s="345"/>
      <c r="G5" s="346"/>
      <c r="H5" s="347" t="s">
        <v>71</v>
      </c>
      <c r="I5" s="348"/>
      <c r="J5" s="348"/>
      <c r="K5" s="348"/>
      <c r="L5" s="348"/>
      <c r="M5" s="348"/>
      <c r="N5" s="348"/>
      <c r="O5" s="117" t="s">
        <v>72</v>
      </c>
      <c r="P5" s="115"/>
      <c r="Q5" s="47"/>
      <c r="R5" s="352" t="s">
        <v>75</v>
      </c>
      <c r="S5" s="353"/>
      <c r="T5" s="353"/>
      <c r="U5" s="353"/>
      <c r="V5" s="353"/>
      <c r="W5" s="132"/>
    </row>
    <row r="6" spans="1:23" ht="18" customHeight="1">
      <c r="A6" s="13"/>
      <c r="B6" s="332" t="s">
        <v>116</v>
      </c>
      <c r="C6" s="332" t="s">
        <v>117</v>
      </c>
      <c r="D6" s="332" t="s">
        <v>93</v>
      </c>
      <c r="E6" s="332" t="s">
        <v>96</v>
      </c>
      <c r="F6" s="332" t="s">
        <v>98</v>
      </c>
      <c r="G6" s="334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32" t="s">
        <v>73</v>
      </c>
      <c r="R6" s="339" t="s">
        <v>113</v>
      </c>
      <c r="S6" s="336" t="s">
        <v>120</v>
      </c>
      <c r="T6" s="337"/>
      <c r="U6" s="337"/>
      <c r="V6" s="337"/>
      <c r="W6" s="330" t="s">
        <v>119</v>
      </c>
    </row>
    <row r="7" spans="1:23" s="2" customFormat="1" ht="17.25" thickBot="1">
      <c r="A7" s="40"/>
      <c r="B7" s="333"/>
      <c r="C7" s="333"/>
      <c r="D7" s="333"/>
      <c r="E7" s="333"/>
      <c r="F7" s="333"/>
      <c r="G7" s="335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41"/>
      <c r="R7" s="340"/>
      <c r="S7" s="338"/>
      <c r="T7" s="337"/>
      <c r="U7" s="337"/>
      <c r="V7" s="337"/>
      <c r="W7" s="331"/>
    </row>
    <row r="8" spans="1:23" ht="20.100000000000001" customHeight="1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 t="shared" ref="Q8:Q54" si="0"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.100000000000001" customHeight="1">
      <c r="A9" s="42">
        <f t="shared" ref="A9:A53" si="1">1+A8</f>
        <v>2</v>
      </c>
      <c r="B9" s="309"/>
      <c r="C9" s="309"/>
      <c r="D9" s="309"/>
      <c r="E9" s="309"/>
      <c r="F9" s="309"/>
      <c r="G9" s="275"/>
      <c r="H9" s="275"/>
      <c r="I9" s="275" t="s">
        <v>15</v>
      </c>
      <c r="J9" s="275"/>
      <c r="K9" s="275"/>
      <c r="L9" s="275"/>
      <c r="M9" s="275"/>
      <c r="N9" s="275"/>
      <c r="O9" s="275"/>
      <c r="P9" s="275"/>
      <c r="Q9" s="276">
        <f t="shared" si="0"/>
        <v>0</v>
      </c>
      <c r="R9" s="280"/>
      <c r="S9" s="278"/>
      <c r="T9" s="278"/>
      <c r="U9" s="278"/>
      <c r="V9" s="278"/>
      <c r="W9" s="279">
        <f t="shared" ref="W9:W53" si="2">+Q9-R9</f>
        <v>0</v>
      </c>
    </row>
    <row r="10" spans="1:23" ht="20.100000000000001" customHeight="1">
      <c r="A10" s="42">
        <f t="shared" si="1"/>
        <v>3</v>
      </c>
      <c r="B10" s="309"/>
      <c r="C10" s="309"/>
      <c r="D10" s="309"/>
      <c r="E10" s="309"/>
      <c r="F10" s="309"/>
      <c r="G10" s="275"/>
      <c r="H10" s="275"/>
      <c r="I10" s="275" t="s">
        <v>15</v>
      </c>
      <c r="J10" s="275"/>
      <c r="K10" s="275"/>
      <c r="L10" s="275"/>
      <c r="M10" s="275"/>
      <c r="N10" s="275"/>
      <c r="O10" s="275"/>
      <c r="P10" s="275"/>
      <c r="Q10" s="276">
        <f t="shared" si="0"/>
        <v>0</v>
      </c>
      <c r="R10" s="280"/>
      <c r="S10" s="278"/>
      <c r="T10" s="278"/>
      <c r="U10" s="278"/>
      <c r="V10" s="278"/>
      <c r="W10" s="279">
        <f t="shared" si="2"/>
        <v>0</v>
      </c>
    </row>
    <row r="11" spans="1:23" s="2" customFormat="1" ht="20.100000000000001" customHeight="1">
      <c r="A11" s="42">
        <f t="shared" si="1"/>
        <v>4</v>
      </c>
      <c r="B11" s="309"/>
      <c r="C11" s="309"/>
      <c r="D11" s="309"/>
      <c r="E11" s="309"/>
      <c r="F11" s="309" t="s">
        <v>231</v>
      </c>
      <c r="G11" s="227"/>
      <c r="H11" s="227"/>
      <c r="I11" s="227" t="s">
        <v>15</v>
      </c>
      <c r="J11" s="281"/>
      <c r="K11" s="227"/>
      <c r="L11" s="227"/>
      <c r="M11" s="227"/>
      <c r="N11" s="227"/>
      <c r="O11" s="227"/>
      <c r="P11" s="227"/>
      <c r="Q11" s="276">
        <f t="shared" si="0"/>
        <v>0</v>
      </c>
      <c r="R11" s="280"/>
      <c r="S11" s="282"/>
      <c r="T11" s="282"/>
      <c r="U11" s="282"/>
      <c r="V11" s="282"/>
      <c r="W11" s="279">
        <f t="shared" si="2"/>
        <v>0</v>
      </c>
    </row>
    <row r="12" spans="1:23" s="2" customFormat="1" ht="20.100000000000001" customHeight="1">
      <c r="A12" s="42">
        <f t="shared" si="1"/>
        <v>5</v>
      </c>
      <c r="B12" s="309"/>
      <c r="C12" s="309"/>
      <c r="D12" s="309"/>
      <c r="E12" s="309"/>
      <c r="F12" s="309" t="s">
        <v>231</v>
      </c>
      <c r="G12" s="275"/>
      <c r="H12" s="275"/>
      <c r="I12" s="275" t="s">
        <v>15</v>
      </c>
      <c r="J12" s="275"/>
      <c r="K12" s="275"/>
      <c r="L12" s="275"/>
      <c r="M12" s="275"/>
      <c r="N12" s="275"/>
      <c r="O12" s="275"/>
      <c r="P12" s="275"/>
      <c r="Q12" s="276">
        <f t="shared" si="0"/>
        <v>0</v>
      </c>
      <c r="R12" s="280"/>
      <c r="S12" s="282"/>
      <c r="T12" s="282"/>
      <c r="U12" s="282"/>
      <c r="V12" s="282"/>
      <c r="W12" s="279">
        <f t="shared" si="2"/>
        <v>0</v>
      </c>
    </row>
    <row r="13" spans="1:23" s="2" customFormat="1" ht="20.100000000000001" customHeight="1">
      <c r="A13" s="42">
        <f t="shared" si="1"/>
        <v>6</v>
      </c>
      <c r="B13" s="309"/>
      <c r="C13" s="309"/>
      <c r="D13" s="309"/>
      <c r="E13" s="309"/>
      <c r="F13" s="309" t="s">
        <v>231</v>
      </c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>
        <f t="shared" si="0"/>
        <v>0</v>
      </c>
      <c r="R13" s="280"/>
      <c r="S13" s="282"/>
      <c r="T13" s="282"/>
      <c r="U13" s="282"/>
      <c r="V13" s="282"/>
      <c r="W13" s="279">
        <f t="shared" si="2"/>
        <v>0</v>
      </c>
    </row>
    <row r="14" spans="1:23" s="2" customFormat="1" ht="20.100000000000001" customHeight="1">
      <c r="A14" s="42">
        <f t="shared" si="1"/>
        <v>7</v>
      </c>
      <c r="B14" s="309"/>
      <c r="C14" s="309"/>
      <c r="D14" s="309"/>
      <c r="E14" s="309"/>
      <c r="F14" s="309" t="s">
        <v>231</v>
      </c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2"/>
        <v>0</v>
      </c>
    </row>
    <row r="15" spans="1:23" s="2" customFormat="1" ht="20.100000000000001" customHeight="1">
      <c r="A15" s="42">
        <f t="shared" si="1"/>
        <v>8</v>
      </c>
      <c r="B15" s="309"/>
      <c r="C15" s="309"/>
      <c r="D15" s="309"/>
      <c r="E15" s="309"/>
      <c r="F15" s="309" t="s">
        <v>231</v>
      </c>
      <c r="G15" s="227"/>
      <c r="H15" s="227"/>
      <c r="I15" s="227" t="s">
        <v>15</v>
      </c>
      <c r="J15" s="227"/>
      <c r="K15" s="227"/>
      <c r="L15" s="227"/>
      <c r="M15" s="227"/>
      <c r="N15" s="227"/>
      <c r="O15" s="227"/>
      <c r="P15" s="227"/>
      <c r="Q15" s="276">
        <f t="shared" si="0"/>
        <v>0</v>
      </c>
      <c r="R15" s="280"/>
      <c r="S15" s="282"/>
      <c r="T15" s="282"/>
      <c r="U15" s="282"/>
      <c r="V15" s="282"/>
      <c r="W15" s="279">
        <f t="shared" si="2"/>
        <v>0</v>
      </c>
    </row>
    <row r="16" spans="1:23" s="2" customFormat="1" ht="20.100000000000001" customHeight="1">
      <c r="A16" s="42">
        <f t="shared" si="1"/>
        <v>9</v>
      </c>
      <c r="B16" s="309"/>
      <c r="C16" s="309"/>
      <c r="D16" s="309"/>
      <c r="E16" s="309"/>
      <c r="F16" s="309" t="s">
        <v>231</v>
      </c>
      <c r="G16" s="275"/>
      <c r="H16" s="275"/>
      <c r="I16" s="275" t="s">
        <v>15</v>
      </c>
      <c r="J16" s="275"/>
      <c r="K16" s="275"/>
      <c r="L16" s="275"/>
      <c r="M16" s="275"/>
      <c r="N16" s="275"/>
      <c r="O16" s="275"/>
      <c r="P16" s="275"/>
      <c r="Q16" s="276">
        <f t="shared" si="0"/>
        <v>0</v>
      </c>
      <c r="R16" s="280"/>
      <c r="S16" s="282"/>
      <c r="T16" s="282"/>
      <c r="U16" s="282"/>
      <c r="V16" s="282"/>
      <c r="W16" s="279">
        <f t="shared" si="2"/>
        <v>0</v>
      </c>
    </row>
    <row r="17" spans="1:23" s="2" customFormat="1" ht="20.100000000000001" customHeight="1">
      <c r="A17" s="42">
        <f t="shared" si="1"/>
        <v>10</v>
      </c>
      <c r="B17" s="307"/>
      <c r="C17" s="307"/>
      <c r="D17" s="307"/>
      <c r="E17" s="307"/>
      <c r="F17" s="306"/>
      <c r="G17" s="227"/>
      <c r="H17" s="227"/>
      <c r="I17" s="227" t="s">
        <v>48</v>
      </c>
      <c r="J17" s="227"/>
      <c r="K17" s="227"/>
      <c r="L17" s="227"/>
      <c r="M17" s="227"/>
      <c r="N17" s="227"/>
      <c r="O17" s="227"/>
      <c r="P17" s="227"/>
      <c r="Q17" s="276">
        <f t="shared" si="0"/>
        <v>0</v>
      </c>
      <c r="R17" s="280"/>
      <c r="S17" s="282"/>
      <c r="T17" s="282"/>
      <c r="U17" s="282"/>
      <c r="V17" s="282"/>
      <c r="W17" s="279">
        <f t="shared" si="2"/>
        <v>0</v>
      </c>
    </row>
    <row r="18" spans="1:23" s="2" customFormat="1" ht="20.100000000000001" customHeight="1">
      <c r="A18" s="42">
        <f t="shared" si="1"/>
        <v>11</v>
      </c>
      <c r="B18" s="307"/>
      <c r="C18" s="307"/>
      <c r="D18" s="307"/>
      <c r="E18" s="307"/>
      <c r="F18" s="306"/>
      <c r="G18" s="275"/>
      <c r="H18" s="275"/>
      <c r="I18" s="275" t="s">
        <v>15</v>
      </c>
      <c r="J18" s="275"/>
      <c r="K18" s="275"/>
      <c r="L18" s="275"/>
      <c r="M18" s="275"/>
      <c r="N18" s="275"/>
      <c r="O18" s="275"/>
      <c r="P18" s="275"/>
      <c r="Q18" s="276">
        <f t="shared" si="0"/>
        <v>0</v>
      </c>
      <c r="R18" s="280"/>
      <c r="S18" s="282"/>
      <c r="T18" s="282"/>
      <c r="U18" s="282"/>
      <c r="V18" s="282"/>
      <c r="W18" s="279">
        <f t="shared" si="2"/>
        <v>0</v>
      </c>
    </row>
    <row r="19" spans="1:23" s="2" customFormat="1" ht="20.100000000000001" customHeight="1">
      <c r="A19" s="42">
        <f t="shared" si="1"/>
        <v>12</v>
      </c>
      <c r="B19" s="307"/>
      <c r="C19" s="307"/>
      <c r="D19" s="307"/>
      <c r="E19" s="307"/>
      <c r="F19" s="306"/>
      <c r="G19" s="275"/>
      <c r="H19" s="275"/>
      <c r="I19" s="275" t="s">
        <v>15</v>
      </c>
      <c r="J19" s="275"/>
      <c r="K19" s="275"/>
      <c r="L19" s="275"/>
      <c r="M19" s="275"/>
      <c r="N19" s="275"/>
      <c r="O19" s="275"/>
      <c r="P19" s="275"/>
      <c r="Q19" s="276">
        <f t="shared" si="0"/>
        <v>0</v>
      </c>
      <c r="R19" s="280"/>
      <c r="S19" s="282"/>
      <c r="T19" s="282"/>
      <c r="U19" s="282"/>
      <c r="V19" s="282"/>
      <c r="W19" s="279">
        <f t="shared" si="2"/>
        <v>0</v>
      </c>
    </row>
    <row r="20" spans="1:23" s="2" customFormat="1" ht="20.100000000000001" customHeight="1">
      <c r="A20" s="42">
        <f t="shared" si="1"/>
        <v>13</v>
      </c>
      <c r="B20" s="307"/>
      <c r="C20" s="307"/>
      <c r="D20" s="307"/>
      <c r="E20" s="307"/>
      <c r="F20" s="306"/>
      <c r="G20" s="275"/>
      <c r="H20" s="275"/>
      <c r="I20" s="275" t="s">
        <v>48</v>
      </c>
      <c r="J20" s="275"/>
      <c r="K20" s="275"/>
      <c r="L20" s="275"/>
      <c r="M20" s="275"/>
      <c r="N20" s="275"/>
      <c r="O20" s="275"/>
      <c r="P20" s="275"/>
      <c r="Q20" s="276">
        <f t="shared" si="0"/>
        <v>0</v>
      </c>
      <c r="R20" s="280"/>
      <c r="S20" s="282"/>
      <c r="T20" s="282"/>
      <c r="U20" s="282"/>
      <c r="V20" s="282"/>
      <c r="W20" s="279">
        <f t="shared" si="2"/>
        <v>0</v>
      </c>
    </row>
    <row r="21" spans="1:23" s="2" customFormat="1" ht="20.100000000000001" customHeight="1">
      <c r="A21" s="42">
        <f t="shared" si="1"/>
        <v>14</v>
      </c>
      <c r="B21" s="307"/>
      <c r="C21" s="307"/>
      <c r="D21" s="307"/>
      <c r="E21" s="307"/>
      <c r="F21" s="306"/>
      <c r="G21" s="227"/>
      <c r="H21" s="227"/>
      <c r="I21" s="227" t="s">
        <v>15</v>
      </c>
      <c r="J21" s="227"/>
      <c r="K21" s="227"/>
      <c r="L21" s="227"/>
      <c r="M21" s="227"/>
      <c r="N21" s="227"/>
      <c r="O21" s="227"/>
      <c r="P21" s="227"/>
      <c r="Q21" s="276">
        <f t="shared" si="0"/>
        <v>0</v>
      </c>
      <c r="R21" s="280"/>
      <c r="S21" s="282"/>
      <c r="T21" s="282"/>
      <c r="U21" s="282"/>
      <c r="V21" s="282"/>
      <c r="W21" s="279">
        <f t="shared" si="2"/>
        <v>0</v>
      </c>
    </row>
    <row r="22" spans="1:23" s="2" customFormat="1" ht="20.100000000000001" customHeight="1">
      <c r="A22" s="42">
        <f t="shared" si="1"/>
        <v>15</v>
      </c>
      <c r="B22" s="307"/>
      <c r="C22" s="307"/>
      <c r="D22" s="307"/>
      <c r="E22" s="307"/>
      <c r="F22" s="306"/>
      <c r="G22" s="275"/>
      <c r="H22" s="275"/>
      <c r="I22" s="275" t="s">
        <v>15</v>
      </c>
      <c r="J22" s="275"/>
      <c r="K22" s="275"/>
      <c r="L22" s="275"/>
      <c r="M22" s="275"/>
      <c r="N22" s="275"/>
      <c r="O22" s="275"/>
      <c r="P22" s="275"/>
      <c r="Q22" s="276">
        <f t="shared" si="0"/>
        <v>0</v>
      </c>
      <c r="R22" s="280"/>
      <c r="S22" s="282"/>
      <c r="T22" s="282"/>
      <c r="U22" s="282"/>
      <c r="V22" s="282"/>
      <c r="W22" s="279">
        <f t="shared" si="2"/>
        <v>0</v>
      </c>
    </row>
    <row r="23" spans="1:23" s="2" customFormat="1" ht="20.100000000000001" customHeight="1">
      <c r="A23" s="42">
        <f t="shared" si="1"/>
        <v>16</v>
      </c>
      <c r="B23" s="307"/>
      <c r="C23" s="307"/>
      <c r="D23" s="307"/>
      <c r="E23" s="307"/>
      <c r="F23" s="284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>
        <f t="shared" si="0"/>
        <v>0</v>
      </c>
      <c r="R23" s="280"/>
      <c r="S23" s="282"/>
      <c r="T23" s="282"/>
      <c r="U23" s="282"/>
      <c r="V23" s="282"/>
      <c r="W23" s="279">
        <f t="shared" si="2"/>
        <v>0</v>
      </c>
    </row>
    <row r="24" spans="1:23" s="2" customFormat="1" ht="20.100000000000001" customHeight="1">
      <c r="A24" s="42">
        <f t="shared" si="1"/>
        <v>17</v>
      </c>
      <c r="B24" s="307"/>
      <c r="C24" s="307"/>
      <c r="D24" s="307"/>
      <c r="E24" s="307"/>
      <c r="F24" s="287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0"/>
        <v>0</v>
      </c>
      <c r="R24" s="280"/>
      <c r="S24" s="282"/>
      <c r="T24" s="282"/>
      <c r="U24" s="282"/>
      <c r="V24" s="282"/>
      <c r="W24" s="279">
        <f t="shared" si="2"/>
        <v>0</v>
      </c>
    </row>
    <row r="25" spans="1:23" s="2" customFormat="1" ht="20.100000000000001" customHeight="1">
      <c r="A25" s="42">
        <f t="shared" si="1"/>
        <v>18</v>
      </c>
      <c r="B25" s="307"/>
      <c r="C25" s="307"/>
      <c r="D25" s="307"/>
      <c r="E25" s="307"/>
      <c r="F25" s="284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>
        <f t="shared" si="0"/>
        <v>0</v>
      </c>
      <c r="R25" s="280"/>
      <c r="S25" s="282"/>
      <c r="T25" s="282"/>
      <c r="U25" s="282"/>
      <c r="V25" s="282"/>
      <c r="W25" s="279">
        <f t="shared" si="2"/>
        <v>0</v>
      </c>
    </row>
    <row r="26" spans="1:23" s="2" customFormat="1" ht="20.100000000000001" customHeight="1">
      <c r="A26" s="42">
        <f t="shared" si="1"/>
        <v>19</v>
      </c>
      <c r="B26" s="307"/>
      <c r="C26" s="307"/>
      <c r="D26" s="307"/>
      <c r="E26" s="307"/>
      <c r="F26" s="287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0"/>
        <v>0</v>
      </c>
      <c r="R26" s="280"/>
      <c r="S26" s="282"/>
      <c r="T26" s="282"/>
      <c r="U26" s="282"/>
      <c r="V26" s="282"/>
      <c r="W26" s="279">
        <f t="shared" si="2"/>
        <v>0</v>
      </c>
    </row>
    <row r="27" spans="1:23" s="2" customFormat="1" ht="20.100000000000001" customHeight="1">
      <c r="A27" s="42">
        <f t="shared" si="1"/>
        <v>20</v>
      </c>
      <c r="B27" s="307"/>
      <c r="C27" s="307"/>
      <c r="D27" s="307"/>
      <c r="E27" s="307"/>
      <c r="F27" s="284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0"/>
        <v>0</v>
      </c>
      <c r="R27" s="280"/>
      <c r="S27" s="282"/>
      <c r="T27" s="282"/>
      <c r="U27" s="282"/>
      <c r="V27" s="282"/>
      <c r="W27" s="279">
        <f t="shared" si="2"/>
        <v>0</v>
      </c>
    </row>
    <row r="28" spans="1:23" s="2" customFormat="1" ht="20.100000000000001" customHeight="1">
      <c r="A28" s="42">
        <f t="shared" si="1"/>
        <v>21</v>
      </c>
      <c r="B28" s="307"/>
      <c r="C28" s="307"/>
      <c r="D28" s="307"/>
      <c r="E28" s="307"/>
      <c r="F28" s="287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2"/>
        <v>0</v>
      </c>
    </row>
    <row r="29" spans="1:23" s="2" customFormat="1" ht="20.100000000000001" customHeight="1">
      <c r="A29" s="42">
        <f t="shared" si="1"/>
        <v>22</v>
      </c>
      <c r="B29" s="307"/>
      <c r="C29" s="307"/>
      <c r="D29" s="307"/>
      <c r="E29" s="307"/>
      <c r="F29" s="284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2"/>
        <v>0</v>
      </c>
    </row>
    <row r="30" spans="1:23" s="2" customFormat="1" ht="20.100000000000001" customHeight="1">
      <c r="A30" s="42">
        <f t="shared" si="1"/>
        <v>23</v>
      </c>
      <c r="B30" s="307"/>
      <c r="C30" s="307"/>
      <c r="D30" s="307"/>
      <c r="E30" s="307"/>
      <c r="F30" s="287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0"/>
        <v>0</v>
      </c>
      <c r="R30" s="280"/>
      <c r="S30" s="282"/>
      <c r="T30" s="282"/>
      <c r="U30" s="282"/>
      <c r="V30" s="282"/>
      <c r="W30" s="279">
        <f t="shared" si="2"/>
        <v>0</v>
      </c>
    </row>
    <row r="31" spans="1:23" s="2" customFormat="1" ht="20.100000000000001" customHeight="1">
      <c r="A31" s="42">
        <f t="shared" si="1"/>
        <v>24</v>
      </c>
      <c r="B31" s="307"/>
      <c r="C31" s="307"/>
      <c r="D31" s="307"/>
      <c r="E31" s="307"/>
      <c r="F31" s="284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0"/>
        <v>0</v>
      </c>
      <c r="R31" s="280"/>
      <c r="S31" s="282"/>
      <c r="T31" s="282"/>
      <c r="U31" s="282"/>
      <c r="V31" s="282"/>
      <c r="W31" s="279">
        <f t="shared" si="2"/>
        <v>0</v>
      </c>
    </row>
    <row r="32" spans="1:23" s="2" customFormat="1" ht="20.100000000000001" customHeight="1">
      <c r="A32" s="42">
        <f t="shared" si="1"/>
        <v>25</v>
      </c>
      <c r="B32" s="307"/>
      <c r="C32" s="307"/>
      <c r="D32" s="307"/>
      <c r="E32" s="307"/>
      <c r="F32" s="287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0"/>
        <v>0</v>
      </c>
      <c r="R32" s="280"/>
      <c r="S32" s="282"/>
      <c r="T32" s="282"/>
      <c r="U32" s="282"/>
      <c r="V32" s="282"/>
      <c r="W32" s="279">
        <f t="shared" si="2"/>
        <v>0</v>
      </c>
    </row>
    <row r="33" spans="1:23" s="2" customFormat="1" ht="20.100000000000001" customHeight="1">
      <c r="A33" s="42">
        <f t="shared" si="1"/>
        <v>26</v>
      </c>
      <c r="B33" s="307"/>
      <c r="C33" s="307"/>
      <c r="D33" s="307"/>
      <c r="E33" s="307"/>
      <c r="F33" s="284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0"/>
        <v>0</v>
      </c>
      <c r="R33" s="280"/>
      <c r="S33" s="282"/>
      <c r="T33" s="282"/>
      <c r="U33" s="282"/>
      <c r="V33" s="282"/>
      <c r="W33" s="279">
        <f t="shared" si="2"/>
        <v>0</v>
      </c>
    </row>
    <row r="34" spans="1:23" s="2" customFormat="1" ht="20.100000000000001" customHeight="1">
      <c r="A34" s="42">
        <f t="shared" si="1"/>
        <v>27</v>
      </c>
      <c r="B34" s="307"/>
      <c r="C34" s="307"/>
      <c r="D34" s="307"/>
      <c r="E34" s="307"/>
      <c r="F34" s="287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0"/>
        <v>0</v>
      </c>
      <c r="R34" s="280"/>
      <c r="S34" s="282"/>
      <c r="T34" s="282"/>
      <c r="U34" s="282"/>
      <c r="V34" s="282"/>
      <c r="W34" s="279">
        <f t="shared" si="2"/>
        <v>0</v>
      </c>
    </row>
    <row r="35" spans="1:23" s="2" customFormat="1" ht="20.100000000000001" customHeight="1">
      <c r="A35" s="42">
        <f t="shared" si="1"/>
        <v>28</v>
      </c>
      <c r="B35" s="307"/>
      <c r="C35" s="307"/>
      <c r="D35" s="307"/>
      <c r="E35" s="307"/>
      <c r="F35" s="284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0"/>
        <v>0</v>
      </c>
      <c r="R35" s="280"/>
      <c r="S35" s="282"/>
      <c r="T35" s="282"/>
      <c r="U35" s="282"/>
      <c r="V35" s="282"/>
      <c r="W35" s="279">
        <f t="shared" si="2"/>
        <v>0</v>
      </c>
    </row>
    <row r="36" spans="1:23" s="2" customFormat="1" ht="20.100000000000001" customHeight="1">
      <c r="A36" s="42">
        <f t="shared" si="1"/>
        <v>29</v>
      </c>
      <c r="B36" s="307"/>
      <c r="C36" s="307"/>
      <c r="D36" s="307"/>
      <c r="E36" s="307"/>
      <c r="F36" s="287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0"/>
        <v>0</v>
      </c>
      <c r="R36" s="280"/>
      <c r="S36" s="282"/>
      <c r="T36" s="282"/>
      <c r="U36" s="282"/>
      <c r="V36" s="282"/>
      <c r="W36" s="279">
        <f t="shared" si="2"/>
        <v>0</v>
      </c>
    </row>
    <row r="37" spans="1:23" s="2" customFormat="1" ht="20.100000000000001" customHeight="1">
      <c r="A37" s="42">
        <f t="shared" si="1"/>
        <v>30</v>
      </c>
      <c r="B37" s="307"/>
      <c r="C37" s="307"/>
      <c r="D37" s="307"/>
      <c r="E37" s="307"/>
      <c r="F37" s="284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0"/>
        <v>0</v>
      </c>
      <c r="R37" s="280"/>
      <c r="S37" s="282"/>
      <c r="T37" s="282"/>
      <c r="U37" s="282"/>
      <c r="V37" s="282"/>
      <c r="W37" s="279">
        <f t="shared" si="2"/>
        <v>0</v>
      </c>
    </row>
    <row r="38" spans="1:23" s="2" customFormat="1" ht="20.100000000000001" customHeight="1">
      <c r="A38" s="42">
        <f t="shared" si="1"/>
        <v>31</v>
      </c>
      <c r="B38" s="307"/>
      <c r="C38" s="307"/>
      <c r="D38" s="307"/>
      <c r="E38" s="307"/>
      <c r="F38" s="287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0"/>
        <v>0</v>
      </c>
      <c r="R38" s="280"/>
      <c r="S38" s="282"/>
      <c r="T38" s="282"/>
      <c r="U38" s="282"/>
      <c r="V38" s="282"/>
      <c r="W38" s="279">
        <f t="shared" si="2"/>
        <v>0</v>
      </c>
    </row>
    <row r="39" spans="1:23" s="2" customFormat="1" ht="20.100000000000001" customHeight="1">
      <c r="A39" s="42">
        <f t="shared" si="1"/>
        <v>32</v>
      </c>
      <c r="B39" s="307"/>
      <c r="C39" s="307"/>
      <c r="D39" s="307"/>
      <c r="E39" s="307"/>
      <c r="F39" s="284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0"/>
        <v>0</v>
      </c>
      <c r="R39" s="280"/>
      <c r="S39" s="282"/>
      <c r="T39" s="282"/>
      <c r="U39" s="282"/>
      <c r="V39" s="282"/>
      <c r="W39" s="279">
        <f t="shared" si="2"/>
        <v>0</v>
      </c>
    </row>
    <row r="40" spans="1:23" s="2" customFormat="1" ht="20.100000000000001" customHeight="1">
      <c r="A40" s="42">
        <f t="shared" si="1"/>
        <v>33</v>
      </c>
      <c r="B40" s="307"/>
      <c r="C40" s="307"/>
      <c r="D40" s="307"/>
      <c r="E40" s="307"/>
      <c r="F40" s="287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0"/>
        <v>0</v>
      </c>
      <c r="R40" s="280"/>
      <c r="S40" s="282"/>
      <c r="T40" s="282"/>
      <c r="U40" s="282"/>
      <c r="V40" s="282"/>
      <c r="W40" s="279">
        <f t="shared" si="2"/>
        <v>0</v>
      </c>
    </row>
    <row r="41" spans="1:23" s="2" customFormat="1" ht="20.100000000000001" customHeight="1">
      <c r="A41" s="42">
        <f t="shared" si="1"/>
        <v>34</v>
      </c>
      <c r="B41" s="307"/>
      <c r="C41" s="307"/>
      <c r="D41" s="307"/>
      <c r="E41" s="307"/>
      <c r="F41" s="287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0"/>
        <v>0</v>
      </c>
      <c r="R41" s="280"/>
      <c r="S41" s="282"/>
      <c r="T41" s="282"/>
      <c r="U41" s="282"/>
      <c r="V41" s="282"/>
      <c r="W41" s="279">
        <f t="shared" si="2"/>
        <v>0</v>
      </c>
    </row>
    <row r="42" spans="1:23" s="2" customFormat="1" ht="20.100000000000001" customHeight="1">
      <c r="A42" s="42">
        <f t="shared" si="1"/>
        <v>35</v>
      </c>
      <c r="B42" s="307"/>
      <c r="C42" s="307"/>
      <c r="D42" s="307"/>
      <c r="E42" s="307"/>
      <c r="F42" s="287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0"/>
        <v>0</v>
      </c>
      <c r="R42" s="280"/>
      <c r="S42" s="282"/>
      <c r="T42" s="282"/>
      <c r="U42" s="282"/>
      <c r="V42" s="282"/>
      <c r="W42" s="279">
        <f t="shared" si="2"/>
        <v>0</v>
      </c>
    </row>
    <row r="43" spans="1:23" s="2" customFormat="1" ht="20.100000000000001" customHeight="1">
      <c r="A43" s="42">
        <f t="shared" si="1"/>
        <v>36</v>
      </c>
      <c r="B43" s="307"/>
      <c r="C43" s="307"/>
      <c r="D43" s="307"/>
      <c r="E43" s="307"/>
      <c r="F43" s="287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0"/>
        <v>0</v>
      </c>
      <c r="R43" s="280"/>
      <c r="S43" s="282"/>
      <c r="T43" s="282"/>
      <c r="U43" s="282"/>
      <c r="V43" s="282"/>
      <c r="W43" s="279">
        <f t="shared" si="2"/>
        <v>0</v>
      </c>
    </row>
    <row r="44" spans="1:23" s="2" customFormat="1" ht="20.100000000000001" customHeight="1">
      <c r="A44" s="42">
        <f t="shared" si="1"/>
        <v>37</v>
      </c>
      <c r="B44" s="307"/>
      <c r="C44" s="307"/>
      <c r="D44" s="307"/>
      <c r="E44" s="307"/>
      <c r="F44" s="287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0"/>
        <v>0</v>
      </c>
      <c r="R44" s="280"/>
      <c r="S44" s="282"/>
      <c r="T44" s="282"/>
      <c r="U44" s="282"/>
      <c r="V44" s="282"/>
      <c r="W44" s="279">
        <f t="shared" si="2"/>
        <v>0</v>
      </c>
    </row>
    <row r="45" spans="1:23" s="2" customFormat="1" ht="20.100000000000001" customHeight="1">
      <c r="A45" s="42">
        <f t="shared" si="1"/>
        <v>38</v>
      </c>
      <c r="B45" s="307"/>
      <c r="C45" s="307"/>
      <c r="D45" s="307"/>
      <c r="E45" s="307"/>
      <c r="F45" s="287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0"/>
        <v>0</v>
      </c>
      <c r="R45" s="280"/>
      <c r="S45" s="282"/>
      <c r="T45" s="282"/>
      <c r="U45" s="282"/>
      <c r="V45" s="282"/>
      <c r="W45" s="279">
        <f t="shared" si="2"/>
        <v>0</v>
      </c>
    </row>
    <row r="46" spans="1:23" s="2" customFormat="1" ht="20.100000000000001" customHeight="1">
      <c r="A46" s="42">
        <f t="shared" si="1"/>
        <v>39</v>
      </c>
      <c r="B46" s="307"/>
      <c r="C46" s="307"/>
      <c r="D46" s="307"/>
      <c r="E46" s="307"/>
      <c r="F46" s="287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0"/>
        <v>0</v>
      </c>
      <c r="R46" s="280"/>
      <c r="S46" s="282"/>
      <c r="T46" s="282"/>
      <c r="U46" s="282"/>
      <c r="V46" s="282"/>
      <c r="W46" s="279">
        <f t="shared" si="2"/>
        <v>0</v>
      </c>
    </row>
    <row r="47" spans="1:23" s="2" customFormat="1" ht="20.100000000000001" customHeight="1">
      <c r="A47" s="42">
        <f t="shared" si="1"/>
        <v>40</v>
      </c>
      <c r="B47" s="307"/>
      <c r="C47" s="307"/>
      <c r="D47" s="307"/>
      <c r="E47" s="307"/>
      <c r="F47" s="287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0"/>
        <v>0</v>
      </c>
      <c r="R47" s="280"/>
      <c r="S47" s="282"/>
      <c r="T47" s="282"/>
      <c r="U47" s="282"/>
      <c r="V47" s="282"/>
      <c r="W47" s="279">
        <f t="shared" si="2"/>
        <v>0</v>
      </c>
    </row>
    <row r="48" spans="1:23" s="2" customFormat="1" ht="20.100000000000001" customHeight="1">
      <c r="A48" s="42">
        <f t="shared" si="1"/>
        <v>41</v>
      </c>
      <c r="B48" s="307"/>
      <c r="C48" s="307"/>
      <c r="D48" s="307"/>
      <c r="E48" s="307"/>
      <c r="F48" s="287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0"/>
        <v>0</v>
      </c>
      <c r="R48" s="280"/>
      <c r="S48" s="282"/>
      <c r="T48" s="282"/>
      <c r="U48" s="282"/>
      <c r="V48" s="282"/>
      <c r="W48" s="279">
        <f t="shared" si="2"/>
        <v>0</v>
      </c>
    </row>
    <row r="49" spans="1:23" s="2" customFormat="1" ht="20.100000000000001" customHeight="1">
      <c r="A49" s="42">
        <f t="shared" si="1"/>
        <v>42</v>
      </c>
      <c r="B49" s="307"/>
      <c r="C49" s="307"/>
      <c r="D49" s="307"/>
      <c r="E49" s="307"/>
      <c r="F49" s="287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0"/>
        <v>0</v>
      </c>
      <c r="R49" s="280"/>
      <c r="S49" s="282"/>
      <c r="T49" s="282"/>
      <c r="U49" s="282"/>
      <c r="V49" s="282"/>
      <c r="W49" s="279">
        <f t="shared" si="2"/>
        <v>0</v>
      </c>
    </row>
    <row r="50" spans="1:23" s="2" customFormat="1" ht="20.100000000000001" customHeight="1">
      <c r="A50" s="42">
        <f t="shared" si="1"/>
        <v>43</v>
      </c>
      <c r="B50" s="307"/>
      <c r="C50" s="307"/>
      <c r="D50" s="307"/>
      <c r="E50" s="307"/>
      <c r="F50" s="287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0"/>
        <v>0</v>
      </c>
      <c r="R50" s="280"/>
      <c r="S50" s="282"/>
      <c r="T50" s="282"/>
      <c r="U50" s="282"/>
      <c r="V50" s="282"/>
      <c r="W50" s="279">
        <f t="shared" si="2"/>
        <v>0</v>
      </c>
    </row>
    <row r="51" spans="1:23" s="2" customFormat="1" ht="20.100000000000001" customHeight="1">
      <c r="A51" s="42">
        <f t="shared" si="1"/>
        <v>44</v>
      </c>
      <c r="B51" s="307"/>
      <c r="C51" s="307"/>
      <c r="D51" s="307"/>
      <c r="E51" s="307"/>
      <c r="F51" s="287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0"/>
        <v>0</v>
      </c>
      <c r="R51" s="280"/>
      <c r="S51" s="282"/>
      <c r="T51" s="282"/>
      <c r="U51" s="282"/>
      <c r="V51" s="282"/>
      <c r="W51" s="279">
        <f t="shared" si="2"/>
        <v>0</v>
      </c>
    </row>
    <row r="52" spans="1:23" s="2" customFormat="1" ht="20.100000000000001" customHeight="1">
      <c r="A52" s="42">
        <f t="shared" si="1"/>
        <v>45</v>
      </c>
      <c r="B52" s="307"/>
      <c r="C52" s="307"/>
      <c r="D52" s="307"/>
      <c r="E52" s="307"/>
      <c r="F52" s="287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0"/>
        <v>0</v>
      </c>
      <c r="R52" s="280"/>
      <c r="S52" s="282"/>
      <c r="T52" s="282"/>
      <c r="U52" s="282"/>
      <c r="V52" s="282"/>
      <c r="W52" s="279">
        <f t="shared" si="2"/>
        <v>0</v>
      </c>
    </row>
    <row r="53" spans="1:23" s="2" customFormat="1" ht="20.100000000000001" customHeight="1">
      <c r="A53" s="42">
        <f t="shared" si="1"/>
        <v>46</v>
      </c>
      <c r="B53" s="307"/>
      <c r="C53" s="307"/>
      <c r="D53" s="307"/>
      <c r="E53" s="307"/>
      <c r="F53" s="287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>
        <f t="shared" si="0"/>
        <v>0</v>
      </c>
      <c r="R53" s="280"/>
      <c r="S53" s="282"/>
      <c r="T53" s="282"/>
      <c r="U53" s="282"/>
      <c r="V53" s="282"/>
      <c r="W53" s="279">
        <f t="shared" si="2"/>
        <v>0</v>
      </c>
    </row>
    <row r="54" spans="1:23" s="2" customFormat="1" ht="20.100000000000001" customHeight="1">
      <c r="A54" s="38"/>
      <c r="B54" s="111" t="s">
        <v>76</v>
      </c>
      <c r="C54" s="111"/>
      <c r="D54" s="111"/>
      <c r="E54" s="111"/>
      <c r="F54" s="111"/>
      <c r="G54" s="110">
        <f t="shared" ref="G54:P54" si="3">SUM(G8:G53)</f>
        <v>0</v>
      </c>
      <c r="H54" s="112">
        <f t="shared" si="3"/>
        <v>0</v>
      </c>
      <c r="I54" s="112">
        <f t="shared" si="3"/>
        <v>0</v>
      </c>
      <c r="J54" s="112">
        <f t="shared" si="3"/>
        <v>0</v>
      </c>
      <c r="K54" s="112">
        <f t="shared" si="3"/>
        <v>0</v>
      </c>
      <c r="L54" s="112">
        <f t="shared" si="3"/>
        <v>0</v>
      </c>
      <c r="M54" s="112">
        <f t="shared" si="3"/>
        <v>0</v>
      </c>
      <c r="N54" s="112">
        <f t="shared" si="3"/>
        <v>0</v>
      </c>
      <c r="O54" s="112">
        <f t="shared" si="3"/>
        <v>0</v>
      </c>
      <c r="P54" s="112">
        <f t="shared" si="3"/>
        <v>0</v>
      </c>
      <c r="Q54" s="112">
        <f t="shared" si="0"/>
        <v>0</v>
      </c>
      <c r="R54" s="48">
        <f>SUM(R8:R53)</f>
        <v>0</v>
      </c>
      <c r="S54" s="342"/>
      <c r="T54" s="327"/>
      <c r="U54" s="327"/>
      <c r="V54" s="44"/>
      <c r="W54" s="129">
        <f>SUM(W8:W53)</f>
        <v>0</v>
      </c>
    </row>
    <row r="55" spans="1:23" s="2" customFormat="1" ht="20.100000000000001" customHeight="1" thickBot="1">
      <c r="A55" s="38"/>
      <c r="B55" s="63" t="str">
        <f>+A3</f>
        <v>Category: Intake Specialists</v>
      </c>
      <c r="C55" s="63"/>
      <c r="D55" s="63"/>
      <c r="E55" s="63"/>
      <c r="F55" s="63"/>
      <c r="G55" s="57"/>
      <c r="H55" s="58"/>
      <c r="I55" s="58"/>
      <c r="J55" s="58"/>
      <c r="K55" s="58"/>
      <c r="L55" s="58"/>
      <c r="M55" s="58"/>
      <c r="N55" s="58"/>
      <c r="O55" s="58"/>
      <c r="P55" s="58" t="s">
        <v>50</v>
      </c>
      <c r="Q55" s="58">
        <f>SUM(Q8:Q53)</f>
        <v>0</v>
      </c>
      <c r="R55" s="60"/>
      <c r="S55" s="343"/>
      <c r="T55" s="343"/>
      <c r="U55" s="343"/>
      <c r="V55" s="45"/>
      <c r="W55" s="130"/>
    </row>
    <row r="56" spans="1:23" ht="20.100000000000001" customHeight="1">
      <c r="A56" s="15"/>
      <c r="B56" s="12"/>
      <c r="C56" s="12"/>
      <c r="D56" s="12"/>
      <c r="E56" s="12"/>
      <c r="F56" s="12"/>
      <c r="G56" s="349" t="s">
        <v>74</v>
      </c>
      <c r="H56" s="350"/>
      <c r="I56" s="350"/>
      <c r="J56" s="350"/>
      <c r="K56" s="350"/>
      <c r="L56" s="350"/>
      <c r="M56" s="350"/>
      <c r="N56" s="350"/>
      <c r="O56" s="350"/>
      <c r="P56" s="327"/>
      <c r="Q56" s="354">
        <f>+Q55</f>
        <v>0</v>
      </c>
      <c r="R56" s="48"/>
      <c r="S56" s="342"/>
      <c r="T56" s="327"/>
      <c r="U56" s="327"/>
      <c r="V56" s="44"/>
      <c r="W56" s="131"/>
    </row>
    <row r="57" spans="1:23" ht="20.100000000000001" customHeight="1" thickBot="1">
      <c r="A57" s="36"/>
      <c r="B57" s="37"/>
      <c r="C57" s="37"/>
      <c r="D57" s="37"/>
      <c r="E57" s="37"/>
      <c r="F57" s="37"/>
      <c r="G57" s="351"/>
      <c r="H57" s="351"/>
      <c r="I57" s="351"/>
      <c r="J57" s="351"/>
      <c r="K57" s="351"/>
      <c r="L57" s="351"/>
      <c r="M57" s="351"/>
      <c r="N57" s="351"/>
      <c r="O57" s="351"/>
      <c r="P57" s="343"/>
      <c r="Q57" s="355"/>
      <c r="R57" s="60">
        <f>+R54</f>
        <v>0</v>
      </c>
      <c r="S57" s="343"/>
      <c r="T57" s="343"/>
      <c r="U57" s="343"/>
      <c r="V57" s="45"/>
      <c r="W57" s="130"/>
    </row>
    <row r="58" spans="1:23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S58" s="35"/>
    </row>
    <row r="59" spans="1:23"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S59" s="35"/>
    </row>
    <row r="60" spans="1:23"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S60" s="35"/>
    </row>
    <row r="61" spans="1:23"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S61" s="35"/>
    </row>
    <row r="62" spans="1:23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S62" s="35"/>
    </row>
    <row r="63" spans="1:23"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S63" s="35"/>
    </row>
    <row r="64" spans="1:23"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S64" s="35"/>
    </row>
    <row r="65" spans="7:19"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S65" s="35"/>
    </row>
    <row r="66" spans="7:19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S66" s="35"/>
    </row>
    <row r="67" spans="7:19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35"/>
    </row>
    <row r="68" spans="7:19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35"/>
    </row>
    <row r="69" spans="7:19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S69" s="35"/>
    </row>
    <row r="70" spans="7:19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S70" s="35"/>
    </row>
    <row r="71" spans="7:19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35"/>
    </row>
    <row r="72" spans="7:19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S72" s="35"/>
    </row>
    <row r="73" spans="7:19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35"/>
    </row>
    <row r="74" spans="7:19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S74" s="35"/>
    </row>
    <row r="75" spans="7:19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35"/>
    </row>
    <row r="76" spans="7:19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S76" s="35"/>
    </row>
    <row r="77" spans="7:19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35"/>
    </row>
    <row r="78" spans="7:19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35"/>
    </row>
    <row r="79" spans="7:19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S79" s="35"/>
    </row>
    <row r="80" spans="7:19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S80" s="35"/>
    </row>
    <row r="81" spans="2:19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S81" s="35"/>
    </row>
    <row r="82" spans="2:19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35"/>
    </row>
    <row r="83" spans="2:19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35"/>
    </row>
    <row r="84" spans="2:19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35"/>
    </row>
    <row r="85" spans="2:19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35"/>
    </row>
    <row r="86" spans="2:19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S86" s="35"/>
    </row>
    <row r="87" spans="2:19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S87" s="35"/>
    </row>
    <row r="88" spans="2:19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S88" s="35"/>
    </row>
    <row r="89" spans="2:19"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S89" s="35"/>
    </row>
    <row r="90" spans="2:19">
      <c r="B90" s="1" t="s">
        <v>52</v>
      </c>
      <c r="S90" s="35"/>
    </row>
    <row r="91" spans="2:19">
      <c r="S91" s="35"/>
    </row>
    <row r="92" spans="2:19">
      <c r="S92" s="35"/>
    </row>
    <row r="93" spans="2:19">
      <c r="S93" s="35"/>
    </row>
    <row r="94" spans="2:19">
      <c r="S94" s="35"/>
    </row>
    <row r="95" spans="2:19">
      <c r="S95" s="35"/>
    </row>
  </sheetData>
  <mergeCells count="21">
    <mergeCell ref="G56:P57"/>
    <mergeCell ref="C6:C7"/>
    <mergeCell ref="G6:G7"/>
    <mergeCell ref="S56:U57"/>
    <mergeCell ref="Q56:Q57"/>
    <mergeCell ref="S54:U55"/>
    <mergeCell ref="S6:V7"/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W95"/>
  <sheetViews>
    <sheetView zoomScale="75" zoomScaleNormal="75" workbookViewId="0">
      <selection activeCell="B8" sqref="B8"/>
    </sheetView>
  </sheetViews>
  <sheetFormatPr defaultRowHeight="12.75"/>
  <cols>
    <col min="1" max="1" width="3.7109375" style="1" customWidth="1"/>
    <col min="2" max="2" width="25.7109375" style="1" customWidth="1"/>
    <col min="3" max="3" width="16.5703125" style="1" customWidth="1"/>
    <col min="4" max="4" width="16.42578125" style="1" customWidth="1"/>
    <col min="5" max="5" width="13.42578125" style="1" customWidth="1"/>
    <col min="6" max="6" width="12.28515625" style="1" customWidth="1"/>
    <col min="7" max="14" width="17.7109375" style="1" customWidth="1"/>
    <col min="15" max="15" width="19.42578125" style="1" customWidth="1"/>
    <col min="16" max="17" width="19.140625" style="1" customWidth="1"/>
    <col min="18" max="18" width="16.7109375" style="1" customWidth="1"/>
    <col min="19" max="19" width="11.85546875" style="1" bestFit="1" customWidth="1"/>
    <col min="20" max="21" width="9.140625" style="1"/>
    <col min="22" max="22" width="7.7109375" style="1" customWidth="1"/>
    <col min="23" max="23" width="14.85546875" style="1" customWidth="1"/>
    <col min="24" max="16384" width="9.140625" style="1"/>
  </cols>
  <sheetData>
    <row r="1" spans="1:23" ht="20.25">
      <c r="A1" s="356" t="s">
        <v>88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8"/>
      <c r="S1" s="358"/>
      <c r="T1" s="358"/>
      <c r="U1" s="358"/>
      <c r="V1" s="358"/>
      <c r="W1" s="359"/>
    </row>
    <row r="2" spans="1:23" ht="20.25">
      <c r="A2" s="326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28"/>
    </row>
    <row r="3" spans="1:23" ht="20.25">
      <c r="A3" s="326" t="s">
        <v>78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28"/>
    </row>
    <row r="4" spans="1:23" ht="21" thickBot="1">
      <c r="A4" s="329" t="str">
        <f>"For the Quarter Ending "&amp;TEXT('COVER &amp; CERTIFICATION'!E10,"MMMM DD, YYYY")</f>
        <v>For the Quarter Ending June 30, 2017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28"/>
    </row>
    <row r="5" spans="1:23" ht="18" customHeight="1">
      <c r="A5" s="11"/>
      <c r="B5" s="344" t="s">
        <v>97</v>
      </c>
      <c r="C5" s="345"/>
      <c r="D5" s="345"/>
      <c r="E5" s="345"/>
      <c r="F5" s="345"/>
      <c r="G5" s="346"/>
      <c r="H5" s="347" t="s">
        <v>71</v>
      </c>
      <c r="I5" s="348"/>
      <c r="J5" s="348"/>
      <c r="K5" s="348"/>
      <c r="L5" s="348"/>
      <c r="M5" s="348"/>
      <c r="N5" s="348"/>
      <c r="O5" s="117" t="s">
        <v>72</v>
      </c>
      <c r="P5" s="115"/>
      <c r="Q5" s="47"/>
      <c r="R5" s="352" t="s">
        <v>75</v>
      </c>
      <c r="S5" s="353"/>
      <c r="T5" s="353"/>
      <c r="U5" s="353"/>
      <c r="V5" s="353"/>
      <c r="W5" s="132"/>
    </row>
    <row r="6" spans="1:23" ht="18" customHeight="1">
      <c r="A6" s="13"/>
      <c r="B6" s="332" t="s">
        <v>116</v>
      </c>
      <c r="C6" s="332" t="s">
        <v>117</v>
      </c>
      <c r="D6" s="332" t="s">
        <v>93</v>
      </c>
      <c r="E6" s="332" t="s">
        <v>96</v>
      </c>
      <c r="F6" s="332" t="s">
        <v>98</v>
      </c>
      <c r="G6" s="334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32" t="s">
        <v>73</v>
      </c>
      <c r="R6" s="339" t="s">
        <v>113</v>
      </c>
      <c r="S6" s="336" t="s">
        <v>120</v>
      </c>
      <c r="T6" s="337"/>
      <c r="U6" s="337"/>
      <c r="V6" s="337"/>
      <c r="W6" s="330" t="s">
        <v>119</v>
      </c>
    </row>
    <row r="7" spans="1:23" s="2" customFormat="1" ht="17.25" thickBot="1">
      <c r="A7" s="40"/>
      <c r="B7" s="333"/>
      <c r="C7" s="333"/>
      <c r="D7" s="333"/>
      <c r="E7" s="333"/>
      <c r="F7" s="333"/>
      <c r="G7" s="335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41"/>
      <c r="R7" s="340"/>
      <c r="S7" s="338"/>
      <c r="T7" s="337"/>
      <c r="U7" s="337"/>
      <c r="V7" s="337"/>
      <c r="W7" s="331"/>
    </row>
    <row r="8" spans="1:23" ht="20.100000000000001" customHeight="1">
      <c r="A8" s="39">
        <v>1</v>
      </c>
      <c r="B8" s="309"/>
      <c r="C8" s="309"/>
      <c r="D8" s="309"/>
      <c r="E8" s="309"/>
      <c r="F8" s="309" t="s">
        <v>231</v>
      </c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 t="shared" ref="Q8:Q54" si="0"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.100000000000001" customHeight="1">
      <c r="A9" s="42">
        <f t="shared" ref="A9:A53" si="1">1+A8</f>
        <v>2</v>
      </c>
      <c r="B9" s="309"/>
      <c r="C9" s="309"/>
      <c r="D9" s="309"/>
      <c r="E9" s="309"/>
      <c r="F9" s="309" t="s">
        <v>231</v>
      </c>
      <c r="G9" s="275"/>
      <c r="H9" s="275"/>
      <c r="I9" s="275" t="s">
        <v>15</v>
      </c>
      <c r="J9" s="275"/>
      <c r="K9" s="275"/>
      <c r="L9" s="275"/>
      <c r="M9" s="275"/>
      <c r="N9" s="275"/>
      <c r="O9" s="275"/>
      <c r="P9" s="275"/>
      <c r="Q9" s="276">
        <f t="shared" si="0"/>
        <v>0</v>
      </c>
      <c r="R9" s="280"/>
      <c r="S9" s="278"/>
      <c r="T9" s="278"/>
      <c r="U9" s="278"/>
      <c r="V9" s="278"/>
      <c r="W9" s="279">
        <f t="shared" ref="W9:W53" si="2">+Q9-R9</f>
        <v>0</v>
      </c>
    </row>
    <row r="10" spans="1:23" ht="20.100000000000001" customHeight="1">
      <c r="A10" s="42">
        <f t="shared" si="1"/>
        <v>3</v>
      </c>
      <c r="B10" s="309"/>
      <c r="C10" s="309"/>
      <c r="D10" s="309"/>
      <c r="E10" s="309"/>
      <c r="F10" s="309" t="s">
        <v>231</v>
      </c>
      <c r="G10" s="275"/>
      <c r="H10" s="275"/>
      <c r="I10" s="275" t="s">
        <v>15</v>
      </c>
      <c r="J10" s="275"/>
      <c r="K10" s="275"/>
      <c r="L10" s="275"/>
      <c r="M10" s="275"/>
      <c r="N10" s="275"/>
      <c r="O10" s="275"/>
      <c r="P10" s="275"/>
      <c r="Q10" s="276">
        <f t="shared" si="0"/>
        <v>0</v>
      </c>
      <c r="R10" s="280"/>
      <c r="S10" s="278"/>
      <c r="T10" s="278"/>
      <c r="U10" s="278"/>
      <c r="V10" s="278"/>
      <c r="W10" s="279">
        <f t="shared" si="2"/>
        <v>0</v>
      </c>
    </row>
    <row r="11" spans="1:23" s="2" customFormat="1" ht="20.100000000000001" customHeight="1">
      <c r="A11" s="42">
        <f t="shared" si="1"/>
        <v>4</v>
      </c>
      <c r="B11" s="308"/>
      <c r="C11" s="308"/>
      <c r="D11" s="308"/>
      <c r="E11" s="308"/>
      <c r="F11" s="308"/>
      <c r="G11" s="227"/>
      <c r="H11" s="227"/>
      <c r="I11" s="227" t="s">
        <v>15</v>
      </c>
      <c r="J11" s="281"/>
      <c r="K11" s="227"/>
      <c r="L11" s="227"/>
      <c r="M11" s="227"/>
      <c r="N11" s="227"/>
      <c r="O11" s="227"/>
      <c r="P11" s="227"/>
      <c r="Q11" s="276">
        <f t="shared" si="0"/>
        <v>0</v>
      </c>
      <c r="R11" s="280"/>
      <c r="S11" s="282"/>
      <c r="T11" s="282"/>
      <c r="U11" s="282"/>
      <c r="V11" s="282"/>
      <c r="W11" s="279">
        <f t="shared" si="2"/>
        <v>0</v>
      </c>
    </row>
    <row r="12" spans="1:23" s="2" customFormat="1" ht="20.100000000000001" customHeight="1">
      <c r="A12" s="42">
        <f t="shared" si="1"/>
        <v>5</v>
      </c>
      <c r="B12" s="308"/>
      <c r="C12" s="308"/>
      <c r="D12" s="308"/>
      <c r="E12" s="308"/>
      <c r="F12" s="308"/>
      <c r="G12" s="275"/>
      <c r="H12" s="275"/>
      <c r="I12" s="275" t="s">
        <v>15</v>
      </c>
      <c r="J12" s="275"/>
      <c r="K12" s="275"/>
      <c r="L12" s="275"/>
      <c r="M12" s="275"/>
      <c r="N12" s="275"/>
      <c r="O12" s="275"/>
      <c r="P12" s="275"/>
      <c r="Q12" s="276">
        <f t="shared" si="0"/>
        <v>0</v>
      </c>
      <c r="R12" s="280"/>
      <c r="S12" s="282"/>
      <c r="T12" s="282"/>
      <c r="U12" s="282"/>
      <c r="V12" s="282"/>
      <c r="W12" s="279">
        <f t="shared" si="2"/>
        <v>0</v>
      </c>
    </row>
    <row r="13" spans="1:23" s="2" customFormat="1" ht="20.100000000000001" customHeight="1">
      <c r="A13" s="42">
        <f t="shared" si="1"/>
        <v>6</v>
      </c>
      <c r="B13" s="308"/>
      <c r="C13" s="308"/>
      <c r="D13" s="308"/>
      <c r="E13" s="308"/>
      <c r="F13" s="308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>
        <f t="shared" si="0"/>
        <v>0</v>
      </c>
      <c r="R13" s="280"/>
      <c r="S13" s="282"/>
      <c r="T13" s="282"/>
      <c r="U13" s="282"/>
      <c r="V13" s="282"/>
      <c r="W13" s="279">
        <f t="shared" si="2"/>
        <v>0</v>
      </c>
    </row>
    <row r="14" spans="1:23" s="2" customFormat="1" ht="20.100000000000001" customHeight="1">
      <c r="A14" s="42">
        <f t="shared" si="1"/>
        <v>7</v>
      </c>
      <c r="B14" s="308"/>
      <c r="C14" s="308"/>
      <c r="D14" s="308"/>
      <c r="E14" s="308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2"/>
        <v>0</v>
      </c>
    </row>
    <row r="15" spans="1:23" s="2" customFormat="1" ht="20.100000000000001" customHeight="1">
      <c r="A15" s="42">
        <f t="shared" si="1"/>
        <v>8</v>
      </c>
      <c r="B15" s="308"/>
      <c r="C15" s="308"/>
      <c r="D15" s="308"/>
      <c r="E15" s="308"/>
      <c r="F15" s="308"/>
      <c r="G15" s="227"/>
      <c r="H15" s="227"/>
      <c r="I15" s="227" t="s">
        <v>15</v>
      </c>
      <c r="J15" s="227"/>
      <c r="K15" s="227"/>
      <c r="L15" s="227"/>
      <c r="M15" s="227"/>
      <c r="N15" s="227"/>
      <c r="O15" s="227"/>
      <c r="P15" s="227"/>
      <c r="Q15" s="276">
        <f t="shared" si="0"/>
        <v>0</v>
      </c>
      <c r="R15" s="280"/>
      <c r="S15" s="282"/>
      <c r="T15" s="282"/>
      <c r="U15" s="282"/>
      <c r="V15" s="282"/>
      <c r="W15" s="279">
        <f t="shared" si="2"/>
        <v>0</v>
      </c>
    </row>
    <row r="16" spans="1:23" s="2" customFormat="1" ht="20.100000000000001" customHeight="1">
      <c r="A16" s="42">
        <f t="shared" si="1"/>
        <v>9</v>
      </c>
      <c r="B16" s="306"/>
      <c r="C16" s="306"/>
      <c r="D16" s="306"/>
      <c r="E16" s="306"/>
      <c r="F16" s="306"/>
      <c r="G16" s="275"/>
      <c r="H16" s="275"/>
      <c r="I16" s="275" t="s">
        <v>15</v>
      </c>
      <c r="J16" s="275"/>
      <c r="K16" s="275"/>
      <c r="L16" s="275"/>
      <c r="M16" s="275"/>
      <c r="N16" s="275"/>
      <c r="O16" s="275"/>
      <c r="P16" s="275"/>
      <c r="Q16" s="276">
        <f t="shared" si="0"/>
        <v>0</v>
      </c>
      <c r="R16" s="280"/>
      <c r="S16" s="282"/>
      <c r="T16" s="282"/>
      <c r="U16" s="282"/>
      <c r="V16" s="282"/>
      <c r="W16" s="279">
        <f t="shared" si="2"/>
        <v>0</v>
      </c>
    </row>
    <row r="17" spans="1:23" s="2" customFormat="1" ht="20.100000000000001" customHeight="1">
      <c r="A17" s="42">
        <f t="shared" si="1"/>
        <v>10</v>
      </c>
      <c r="B17" s="305"/>
      <c r="C17" s="305"/>
      <c r="D17" s="305"/>
      <c r="E17" s="305"/>
      <c r="F17" s="291"/>
      <c r="G17" s="227"/>
      <c r="H17" s="227"/>
      <c r="I17" s="227" t="s">
        <v>48</v>
      </c>
      <c r="J17" s="227"/>
      <c r="K17" s="227"/>
      <c r="L17" s="227"/>
      <c r="M17" s="227"/>
      <c r="N17" s="227"/>
      <c r="O17" s="227"/>
      <c r="P17" s="227"/>
      <c r="Q17" s="276">
        <f t="shared" si="0"/>
        <v>0</v>
      </c>
      <c r="R17" s="280"/>
      <c r="S17" s="282"/>
      <c r="T17" s="282"/>
      <c r="U17" s="282"/>
      <c r="V17" s="282"/>
      <c r="W17" s="279">
        <f t="shared" si="2"/>
        <v>0</v>
      </c>
    </row>
    <row r="18" spans="1:23" s="2" customFormat="1" ht="20.100000000000001" customHeight="1">
      <c r="A18" s="42">
        <f t="shared" si="1"/>
        <v>11</v>
      </c>
      <c r="B18" s="305"/>
      <c r="C18" s="305"/>
      <c r="D18" s="305"/>
      <c r="E18" s="305"/>
      <c r="F18" s="292"/>
      <c r="G18" s="275"/>
      <c r="H18" s="275"/>
      <c r="I18" s="275" t="s">
        <v>15</v>
      </c>
      <c r="J18" s="275"/>
      <c r="K18" s="275"/>
      <c r="L18" s="275"/>
      <c r="M18" s="275"/>
      <c r="N18" s="275"/>
      <c r="O18" s="275"/>
      <c r="P18" s="275"/>
      <c r="Q18" s="276">
        <f t="shared" si="0"/>
        <v>0</v>
      </c>
      <c r="R18" s="280"/>
      <c r="S18" s="282"/>
      <c r="T18" s="282"/>
      <c r="U18" s="282"/>
      <c r="V18" s="282"/>
      <c r="W18" s="279">
        <f t="shared" si="2"/>
        <v>0</v>
      </c>
    </row>
    <row r="19" spans="1:23" s="2" customFormat="1" ht="20.100000000000001" customHeight="1">
      <c r="A19" s="42">
        <f t="shared" si="1"/>
        <v>12</v>
      </c>
      <c r="B19" s="305"/>
      <c r="C19" s="305"/>
      <c r="D19" s="305"/>
      <c r="E19" s="305"/>
      <c r="F19" s="291"/>
      <c r="G19" s="275"/>
      <c r="H19" s="275"/>
      <c r="I19" s="275" t="s">
        <v>15</v>
      </c>
      <c r="J19" s="275"/>
      <c r="K19" s="275"/>
      <c r="L19" s="275"/>
      <c r="M19" s="275"/>
      <c r="N19" s="275"/>
      <c r="O19" s="275"/>
      <c r="P19" s="275"/>
      <c r="Q19" s="276">
        <f t="shared" si="0"/>
        <v>0</v>
      </c>
      <c r="R19" s="280"/>
      <c r="S19" s="282"/>
      <c r="T19" s="282"/>
      <c r="U19" s="282"/>
      <c r="V19" s="282"/>
      <c r="W19" s="279">
        <f t="shared" si="2"/>
        <v>0</v>
      </c>
    </row>
    <row r="20" spans="1:23" s="2" customFormat="1" ht="20.100000000000001" customHeight="1">
      <c r="A20" s="42">
        <f t="shared" si="1"/>
        <v>13</v>
      </c>
      <c r="B20" s="305"/>
      <c r="C20" s="305"/>
      <c r="D20" s="305"/>
      <c r="E20" s="305"/>
      <c r="F20" s="292"/>
      <c r="G20" s="275"/>
      <c r="H20" s="275"/>
      <c r="I20" s="275" t="s">
        <v>48</v>
      </c>
      <c r="J20" s="275"/>
      <c r="K20" s="275"/>
      <c r="L20" s="275"/>
      <c r="M20" s="275"/>
      <c r="N20" s="275"/>
      <c r="O20" s="275"/>
      <c r="P20" s="275"/>
      <c r="Q20" s="276">
        <f t="shared" si="0"/>
        <v>0</v>
      </c>
      <c r="R20" s="280"/>
      <c r="S20" s="282"/>
      <c r="T20" s="282"/>
      <c r="U20" s="282"/>
      <c r="V20" s="282"/>
      <c r="W20" s="279">
        <f t="shared" si="2"/>
        <v>0</v>
      </c>
    </row>
    <row r="21" spans="1:23" s="2" customFormat="1" ht="20.100000000000001" customHeight="1">
      <c r="A21" s="42">
        <f t="shared" si="1"/>
        <v>14</v>
      </c>
      <c r="B21" s="305"/>
      <c r="C21" s="305"/>
      <c r="D21" s="305"/>
      <c r="E21" s="305"/>
      <c r="F21" s="291"/>
      <c r="G21" s="227"/>
      <c r="H21" s="227"/>
      <c r="I21" s="227" t="s">
        <v>15</v>
      </c>
      <c r="J21" s="227"/>
      <c r="K21" s="227"/>
      <c r="L21" s="227"/>
      <c r="M21" s="227"/>
      <c r="N21" s="227"/>
      <c r="O21" s="227"/>
      <c r="P21" s="227"/>
      <c r="Q21" s="276">
        <f t="shared" si="0"/>
        <v>0</v>
      </c>
      <c r="R21" s="280"/>
      <c r="S21" s="282"/>
      <c r="T21" s="282"/>
      <c r="U21" s="282"/>
      <c r="V21" s="282"/>
      <c r="W21" s="279">
        <f t="shared" si="2"/>
        <v>0</v>
      </c>
    </row>
    <row r="22" spans="1:23" s="2" customFormat="1" ht="20.100000000000001" customHeight="1">
      <c r="A22" s="42">
        <f t="shared" si="1"/>
        <v>15</v>
      </c>
      <c r="B22" s="305"/>
      <c r="C22" s="305"/>
      <c r="D22" s="305"/>
      <c r="E22" s="305"/>
      <c r="F22" s="292"/>
      <c r="G22" s="275"/>
      <c r="H22" s="275"/>
      <c r="I22" s="275" t="s">
        <v>15</v>
      </c>
      <c r="J22" s="275"/>
      <c r="K22" s="275"/>
      <c r="L22" s="275"/>
      <c r="M22" s="275"/>
      <c r="N22" s="275"/>
      <c r="O22" s="275"/>
      <c r="P22" s="275"/>
      <c r="Q22" s="276">
        <f t="shared" si="0"/>
        <v>0</v>
      </c>
      <c r="R22" s="280"/>
      <c r="S22" s="282"/>
      <c r="T22" s="282"/>
      <c r="U22" s="282"/>
      <c r="V22" s="282"/>
      <c r="W22" s="279">
        <f t="shared" si="2"/>
        <v>0</v>
      </c>
    </row>
    <row r="23" spans="1:23" s="2" customFormat="1" ht="20.100000000000001" customHeight="1">
      <c r="A23" s="42">
        <f t="shared" si="1"/>
        <v>16</v>
      </c>
      <c r="B23" s="273"/>
      <c r="C23" s="273"/>
      <c r="D23" s="273"/>
      <c r="E23" s="274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>
        <f t="shared" si="0"/>
        <v>0</v>
      </c>
      <c r="R23" s="280"/>
      <c r="S23" s="282"/>
      <c r="T23" s="282"/>
      <c r="U23" s="282"/>
      <c r="V23" s="282"/>
      <c r="W23" s="279">
        <f t="shared" si="2"/>
        <v>0</v>
      </c>
    </row>
    <row r="24" spans="1:23" s="2" customFormat="1" ht="20.100000000000001" customHeight="1">
      <c r="A24" s="42">
        <f t="shared" si="1"/>
        <v>17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0"/>
        <v>0</v>
      </c>
      <c r="R24" s="280"/>
      <c r="S24" s="282"/>
      <c r="T24" s="282"/>
      <c r="U24" s="282"/>
      <c r="V24" s="282"/>
      <c r="W24" s="279">
        <f t="shared" si="2"/>
        <v>0</v>
      </c>
    </row>
    <row r="25" spans="1:23" s="2" customFormat="1" ht="20.100000000000001" customHeight="1">
      <c r="A25" s="42">
        <f t="shared" si="1"/>
        <v>18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>
        <f t="shared" si="0"/>
        <v>0</v>
      </c>
      <c r="R25" s="280"/>
      <c r="S25" s="282"/>
      <c r="T25" s="282"/>
      <c r="U25" s="282"/>
      <c r="V25" s="282"/>
      <c r="W25" s="279">
        <f t="shared" si="2"/>
        <v>0</v>
      </c>
    </row>
    <row r="26" spans="1:23" s="2" customFormat="1" ht="20.100000000000001" customHeight="1">
      <c r="A26" s="42">
        <f t="shared" si="1"/>
        <v>19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0"/>
        <v>0</v>
      </c>
      <c r="R26" s="280"/>
      <c r="S26" s="282"/>
      <c r="T26" s="282"/>
      <c r="U26" s="282"/>
      <c r="V26" s="282"/>
      <c r="W26" s="279">
        <f t="shared" si="2"/>
        <v>0</v>
      </c>
    </row>
    <row r="27" spans="1:23" s="2" customFormat="1" ht="20.100000000000001" customHeight="1">
      <c r="A27" s="42">
        <f t="shared" si="1"/>
        <v>20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0"/>
        <v>0</v>
      </c>
      <c r="R27" s="280"/>
      <c r="S27" s="282"/>
      <c r="T27" s="282"/>
      <c r="U27" s="282"/>
      <c r="V27" s="282"/>
      <c r="W27" s="279">
        <f t="shared" si="2"/>
        <v>0</v>
      </c>
    </row>
    <row r="28" spans="1:23" s="2" customFormat="1" ht="20.100000000000001" customHeight="1">
      <c r="A28" s="42">
        <f t="shared" si="1"/>
        <v>21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2"/>
        <v>0</v>
      </c>
    </row>
    <row r="29" spans="1:23" s="2" customFormat="1" ht="20.100000000000001" customHeight="1">
      <c r="A29" s="42">
        <f t="shared" si="1"/>
        <v>22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2"/>
        <v>0</v>
      </c>
    </row>
    <row r="30" spans="1:23" s="2" customFormat="1" ht="20.100000000000001" customHeight="1">
      <c r="A30" s="42">
        <f t="shared" si="1"/>
        <v>23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0"/>
        <v>0</v>
      </c>
      <c r="R30" s="280"/>
      <c r="S30" s="282"/>
      <c r="T30" s="282"/>
      <c r="U30" s="282"/>
      <c r="V30" s="282"/>
      <c r="W30" s="279">
        <f t="shared" si="2"/>
        <v>0</v>
      </c>
    </row>
    <row r="31" spans="1:23" s="2" customFormat="1" ht="20.100000000000001" customHeight="1">
      <c r="A31" s="42">
        <f t="shared" si="1"/>
        <v>24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0"/>
        <v>0</v>
      </c>
      <c r="R31" s="280"/>
      <c r="S31" s="282"/>
      <c r="T31" s="282"/>
      <c r="U31" s="282"/>
      <c r="V31" s="282"/>
      <c r="W31" s="279">
        <f t="shared" si="2"/>
        <v>0</v>
      </c>
    </row>
    <row r="32" spans="1:23" s="2" customFormat="1" ht="20.100000000000001" customHeight="1">
      <c r="A32" s="42">
        <f t="shared" si="1"/>
        <v>25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0"/>
        <v>0</v>
      </c>
      <c r="R32" s="280"/>
      <c r="S32" s="282"/>
      <c r="T32" s="282"/>
      <c r="U32" s="282"/>
      <c r="V32" s="282"/>
      <c r="W32" s="279">
        <f t="shared" si="2"/>
        <v>0</v>
      </c>
    </row>
    <row r="33" spans="1:23" s="2" customFormat="1" ht="20.100000000000001" customHeight="1">
      <c r="A33" s="42">
        <f t="shared" si="1"/>
        <v>26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0"/>
        <v>0</v>
      </c>
      <c r="R33" s="280"/>
      <c r="S33" s="282"/>
      <c r="T33" s="282"/>
      <c r="U33" s="282"/>
      <c r="V33" s="282"/>
      <c r="W33" s="279">
        <f t="shared" si="2"/>
        <v>0</v>
      </c>
    </row>
    <row r="34" spans="1:23" s="2" customFormat="1" ht="20.100000000000001" customHeight="1">
      <c r="A34" s="42">
        <f t="shared" si="1"/>
        <v>27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0"/>
        <v>0</v>
      </c>
      <c r="R34" s="280"/>
      <c r="S34" s="282"/>
      <c r="T34" s="282"/>
      <c r="U34" s="282"/>
      <c r="V34" s="282"/>
      <c r="W34" s="279">
        <f t="shared" si="2"/>
        <v>0</v>
      </c>
    </row>
    <row r="35" spans="1:23" s="2" customFormat="1" ht="20.100000000000001" customHeight="1">
      <c r="A35" s="42">
        <f t="shared" si="1"/>
        <v>28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0"/>
        <v>0</v>
      </c>
      <c r="R35" s="280"/>
      <c r="S35" s="282"/>
      <c r="T35" s="282"/>
      <c r="U35" s="282"/>
      <c r="V35" s="282"/>
      <c r="W35" s="279">
        <f t="shared" si="2"/>
        <v>0</v>
      </c>
    </row>
    <row r="36" spans="1:23" s="2" customFormat="1" ht="20.100000000000001" customHeight="1">
      <c r="A36" s="42">
        <f t="shared" si="1"/>
        <v>29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0"/>
        <v>0</v>
      </c>
      <c r="R36" s="280"/>
      <c r="S36" s="282"/>
      <c r="T36" s="282"/>
      <c r="U36" s="282"/>
      <c r="V36" s="282"/>
      <c r="W36" s="279">
        <f t="shared" si="2"/>
        <v>0</v>
      </c>
    </row>
    <row r="37" spans="1:23" s="2" customFormat="1" ht="20.100000000000001" customHeight="1">
      <c r="A37" s="42">
        <f t="shared" si="1"/>
        <v>30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0"/>
        <v>0</v>
      </c>
      <c r="R37" s="280"/>
      <c r="S37" s="282"/>
      <c r="T37" s="282"/>
      <c r="U37" s="282"/>
      <c r="V37" s="282"/>
      <c r="W37" s="279">
        <f t="shared" si="2"/>
        <v>0</v>
      </c>
    </row>
    <row r="38" spans="1:23" s="2" customFormat="1" ht="20.100000000000001" customHeight="1">
      <c r="A38" s="42">
        <f t="shared" si="1"/>
        <v>31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0"/>
        <v>0</v>
      </c>
      <c r="R38" s="280"/>
      <c r="S38" s="282"/>
      <c r="T38" s="282"/>
      <c r="U38" s="282"/>
      <c r="V38" s="282"/>
      <c r="W38" s="279">
        <f t="shared" si="2"/>
        <v>0</v>
      </c>
    </row>
    <row r="39" spans="1:23" s="2" customFormat="1" ht="20.100000000000001" customHeight="1">
      <c r="A39" s="42">
        <f t="shared" si="1"/>
        <v>32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0"/>
        <v>0</v>
      </c>
      <c r="R39" s="280"/>
      <c r="S39" s="282"/>
      <c r="T39" s="282"/>
      <c r="U39" s="282"/>
      <c r="V39" s="282"/>
      <c r="W39" s="279">
        <f t="shared" si="2"/>
        <v>0</v>
      </c>
    </row>
    <row r="40" spans="1:23" s="2" customFormat="1" ht="20.100000000000001" customHeight="1">
      <c r="A40" s="42">
        <f t="shared" si="1"/>
        <v>33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0"/>
        <v>0</v>
      </c>
      <c r="R40" s="280"/>
      <c r="S40" s="282"/>
      <c r="T40" s="282"/>
      <c r="U40" s="282"/>
      <c r="V40" s="282"/>
      <c r="W40" s="279">
        <f t="shared" si="2"/>
        <v>0</v>
      </c>
    </row>
    <row r="41" spans="1:23" s="2" customFormat="1" ht="20.100000000000001" customHeight="1">
      <c r="A41" s="42">
        <f t="shared" si="1"/>
        <v>34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0"/>
        <v>0</v>
      </c>
      <c r="R41" s="280"/>
      <c r="S41" s="282"/>
      <c r="T41" s="282"/>
      <c r="U41" s="282"/>
      <c r="V41" s="282"/>
      <c r="W41" s="279">
        <f t="shared" si="2"/>
        <v>0</v>
      </c>
    </row>
    <row r="42" spans="1:23" s="2" customFormat="1" ht="20.100000000000001" customHeight="1">
      <c r="A42" s="42">
        <f t="shared" si="1"/>
        <v>35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0"/>
        <v>0</v>
      </c>
      <c r="R42" s="280"/>
      <c r="S42" s="282"/>
      <c r="T42" s="282"/>
      <c r="U42" s="282"/>
      <c r="V42" s="282"/>
      <c r="W42" s="279">
        <f t="shared" si="2"/>
        <v>0</v>
      </c>
    </row>
    <row r="43" spans="1:23" s="2" customFormat="1" ht="20.100000000000001" customHeight="1">
      <c r="A43" s="42">
        <f t="shared" si="1"/>
        <v>36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0"/>
        <v>0</v>
      </c>
      <c r="R43" s="280"/>
      <c r="S43" s="282"/>
      <c r="T43" s="282"/>
      <c r="U43" s="282"/>
      <c r="V43" s="282"/>
      <c r="W43" s="279">
        <f t="shared" si="2"/>
        <v>0</v>
      </c>
    </row>
    <row r="44" spans="1:23" s="2" customFormat="1" ht="20.100000000000001" customHeight="1">
      <c r="A44" s="42">
        <f t="shared" si="1"/>
        <v>37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0"/>
        <v>0</v>
      </c>
      <c r="R44" s="280"/>
      <c r="S44" s="282"/>
      <c r="T44" s="282"/>
      <c r="U44" s="282"/>
      <c r="V44" s="282"/>
      <c r="W44" s="279">
        <f t="shared" si="2"/>
        <v>0</v>
      </c>
    </row>
    <row r="45" spans="1:23" s="2" customFormat="1" ht="20.100000000000001" customHeight="1">
      <c r="A45" s="42">
        <f t="shared" si="1"/>
        <v>38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0"/>
        <v>0</v>
      </c>
      <c r="R45" s="280"/>
      <c r="S45" s="282"/>
      <c r="T45" s="282"/>
      <c r="U45" s="282"/>
      <c r="V45" s="282"/>
      <c r="W45" s="279">
        <f t="shared" si="2"/>
        <v>0</v>
      </c>
    </row>
    <row r="46" spans="1:23" s="2" customFormat="1" ht="20.100000000000001" customHeight="1">
      <c r="A46" s="42">
        <f t="shared" si="1"/>
        <v>39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0"/>
        <v>0</v>
      </c>
      <c r="R46" s="280"/>
      <c r="S46" s="282"/>
      <c r="T46" s="282"/>
      <c r="U46" s="282"/>
      <c r="V46" s="282"/>
      <c r="W46" s="279">
        <f t="shared" si="2"/>
        <v>0</v>
      </c>
    </row>
    <row r="47" spans="1:23" s="2" customFormat="1" ht="20.100000000000001" customHeight="1">
      <c r="A47" s="42">
        <f t="shared" si="1"/>
        <v>40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0"/>
        <v>0</v>
      </c>
      <c r="R47" s="280"/>
      <c r="S47" s="282"/>
      <c r="T47" s="282"/>
      <c r="U47" s="282"/>
      <c r="V47" s="282"/>
      <c r="W47" s="279">
        <f t="shared" si="2"/>
        <v>0</v>
      </c>
    </row>
    <row r="48" spans="1:23" s="2" customFormat="1" ht="20.100000000000001" customHeight="1">
      <c r="A48" s="42">
        <f t="shared" si="1"/>
        <v>41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0"/>
        <v>0</v>
      </c>
      <c r="R48" s="280"/>
      <c r="S48" s="282"/>
      <c r="T48" s="282"/>
      <c r="U48" s="282"/>
      <c r="V48" s="282"/>
      <c r="W48" s="279">
        <f t="shared" si="2"/>
        <v>0</v>
      </c>
    </row>
    <row r="49" spans="1:23" s="2" customFormat="1" ht="20.100000000000001" customHeight="1">
      <c r="A49" s="42">
        <f t="shared" si="1"/>
        <v>42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0"/>
        <v>0</v>
      </c>
      <c r="R49" s="280"/>
      <c r="S49" s="282"/>
      <c r="T49" s="282"/>
      <c r="U49" s="282"/>
      <c r="V49" s="282"/>
      <c r="W49" s="279">
        <f t="shared" si="2"/>
        <v>0</v>
      </c>
    </row>
    <row r="50" spans="1:23" s="2" customFormat="1" ht="20.100000000000001" customHeight="1">
      <c r="A50" s="42">
        <f t="shared" si="1"/>
        <v>43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0"/>
        <v>0</v>
      </c>
      <c r="R50" s="280"/>
      <c r="S50" s="282"/>
      <c r="T50" s="282"/>
      <c r="U50" s="282"/>
      <c r="V50" s="282"/>
      <c r="W50" s="279">
        <f t="shared" si="2"/>
        <v>0</v>
      </c>
    </row>
    <row r="51" spans="1:23" s="2" customFormat="1" ht="20.100000000000001" customHeight="1">
      <c r="A51" s="42">
        <f t="shared" si="1"/>
        <v>44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0"/>
        <v>0</v>
      </c>
      <c r="R51" s="280"/>
      <c r="S51" s="282"/>
      <c r="T51" s="282"/>
      <c r="U51" s="282"/>
      <c r="V51" s="282"/>
      <c r="W51" s="279">
        <f t="shared" si="2"/>
        <v>0</v>
      </c>
    </row>
    <row r="52" spans="1:23" s="2" customFormat="1" ht="20.100000000000001" customHeight="1">
      <c r="A52" s="42">
        <f t="shared" si="1"/>
        <v>45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0"/>
        <v>0</v>
      </c>
      <c r="R52" s="280"/>
      <c r="S52" s="282"/>
      <c r="T52" s="282"/>
      <c r="U52" s="282"/>
      <c r="V52" s="282"/>
      <c r="W52" s="279">
        <f t="shared" si="2"/>
        <v>0</v>
      </c>
    </row>
    <row r="53" spans="1:23" s="2" customFormat="1" ht="20.100000000000001" customHeight="1">
      <c r="A53" s="42">
        <f t="shared" si="1"/>
        <v>46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>
        <f t="shared" si="0"/>
        <v>0</v>
      </c>
      <c r="R53" s="280"/>
      <c r="S53" s="282"/>
      <c r="T53" s="282"/>
      <c r="U53" s="282"/>
      <c r="V53" s="282"/>
      <c r="W53" s="279">
        <f t="shared" si="2"/>
        <v>0</v>
      </c>
    </row>
    <row r="54" spans="1:23" s="2" customFormat="1" ht="20.100000000000001" customHeight="1">
      <c r="A54" s="38"/>
      <c r="B54" s="111" t="s">
        <v>76</v>
      </c>
      <c r="C54" s="111"/>
      <c r="D54" s="111"/>
      <c r="E54" s="111"/>
      <c r="F54" s="111"/>
      <c r="G54" s="110">
        <f t="shared" ref="G54:P54" si="3">SUM(G8:G53)</f>
        <v>0</v>
      </c>
      <c r="H54" s="112">
        <f t="shared" si="3"/>
        <v>0</v>
      </c>
      <c r="I54" s="112">
        <f t="shared" si="3"/>
        <v>0</v>
      </c>
      <c r="J54" s="112">
        <f t="shared" si="3"/>
        <v>0</v>
      </c>
      <c r="K54" s="112">
        <f t="shared" si="3"/>
        <v>0</v>
      </c>
      <c r="L54" s="112">
        <f t="shared" si="3"/>
        <v>0</v>
      </c>
      <c r="M54" s="112">
        <f t="shared" si="3"/>
        <v>0</v>
      </c>
      <c r="N54" s="112">
        <f t="shared" si="3"/>
        <v>0</v>
      </c>
      <c r="O54" s="112">
        <f t="shared" si="3"/>
        <v>0</v>
      </c>
      <c r="P54" s="112">
        <f t="shared" si="3"/>
        <v>0</v>
      </c>
      <c r="Q54" s="112">
        <f t="shared" si="0"/>
        <v>0</v>
      </c>
      <c r="R54" s="48">
        <f>SUM(R8:R53)</f>
        <v>0</v>
      </c>
      <c r="S54" s="342"/>
      <c r="T54" s="327"/>
      <c r="U54" s="327"/>
      <c r="V54" s="44"/>
      <c r="W54" s="129">
        <f>SUM(W8:W53)</f>
        <v>0</v>
      </c>
    </row>
    <row r="55" spans="1:23" s="2" customFormat="1" ht="20.100000000000001" customHeight="1" thickBot="1">
      <c r="A55" s="38"/>
      <c r="B55" s="63" t="str">
        <f>+A3</f>
        <v>Category: Nurses</v>
      </c>
      <c r="C55" s="63"/>
      <c r="D55" s="63"/>
      <c r="E55" s="63"/>
      <c r="F55" s="63"/>
      <c r="G55" s="57"/>
      <c r="H55" s="58"/>
      <c r="I55" s="58"/>
      <c r="J55" s="58"/>
      <c r="K55" s="58"/>
      <c r="L55" s="58"/>
      <c r="M55" s="58"/>
      <c r="N55" s="58"/>
      <c r="O55" s="58"/>
      <c r="P55" s="58" t="s">
        <v>50</v>
      </c>
      <c r="Q55" s="58">
        <f>SUM(Q8:Q53)</f>
        <v>0</v>
      </c>
      <c r="R55" s="60"/>
      <c r="S55" s="343"/>
      <c r="T55" s="343"/>
      <c r="U55" s="343"/>
      <c r="V55" s="45"/>
      <c r="W55" s="130"/>
    </row>
    <row r="56" spans="1:23" ht="20.100000000000001" customHeight="1">
      <c r="A56" s="15"/>
      <c r="B56" s="12"/>
      <c r="C56" s="12"/>
      <c r="D56" s="12"/>
      <c r="E56" s="12"/>
      <c r="F56" s="12"/>
      <c r="G56" s="349" t="s">
        <v>74</v>
      </c>
      <c r="H56" s="350"/>
      <c r="I56" s="350"/>
      <c r="J56" s="350"/>
      <c r="K56" s="350"/>
      <c r="L56" s="350"/>
      <c r="M56" s="350"/>
      <c r="N56" s="350"/>
      <c r="O56" s="350"/>
      <c r="P56" s="327"/>
      <c r="Q56" s="354">
        <f>+Q55</f>
        <v>0</v>
      </c>
      <c r="R56" s="48"/>
      <c r="S56" s="342"/>
      <c r="T56" s="327"/>
      <c r="U56" s="327"/>
      <c r="V56" s="44"/>
      <c r="W56" s="131"/>
    </row>
    <row r="57" spans="1:23" ht="20.100000000000001" customHeight="1" thickBot="1">
      <c r="A57" s="36"/>
      <c r="B57" s="37"/>
      <c r="C57" s="37"/>
      <c r="D57" s="37"/>
      <c r="E57" s="37"/>
      <c r="F57" s="37"/>
      <c r="G57" s="351"/>
      <c r="H57" s="351"/>
      <c r="I57" s="351"/>
      <c r="J57" s="351"/>
      <c r="K57" s="351"/>
      <c r="L57" s="351"/>
      <c r="M57" s="351"/>
      <c r="N57" s="351"/>
      <c r="O57" s="351"/>
      <c r="P57" s="343"/>
      <c r="Q57" s="355"/>
      <c r="R57" s="60">
        <f>+R54</f>
        <v>0</v>
      </c>
      <c r="S57" s="343"/>
      <c r="T57" s="343"/>
      <c r="U57" s="343"/>
      <c r="V57" s="45"/>
      <c r="W57" s="130"/>
    </row>
    <row r="58" spans="1:23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S58" s="35"/>
    </row>
    <row r="59" spans="1:23"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S59" s="35"/>
    </row>
    <row r="60" spans="1:23"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S60" s="35"/>
    </row>
    <row r="61" spans="1:23"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S61" s="35"/>
    </row>
    <row r="62" spans="1:23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S62" s="35"/>
    </row>
    <row r="63" spans="1:23"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S63" s="35"/>
    </row>
    <row r="64" spans="1:23"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S64" s="35"/>
    </row>
    <row r="65" spans="7:19"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S65" s="35"/>
    </row>
    <row r="66" spans="7:19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S66" s="35"/>
    </row>
    <row r="67" spans="7:19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35"/>
    </row>
    <row r="68" spans="7:19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35"/>
    </row>
    <row r="69" spans="7:19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S69" s="35"/>
    </row>
    <row r="70" spans="7:19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S70" s="35"/>
    </row>
    <row r="71" spans="7:19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35"/>
    </row>
    <row r="72" spans="7:19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S72" s="35"/>
    </row>
    <row r="73" spans="7:19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35"/>
    </row>
    <row r="74" spans="7:19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S74" s="35"/>
    </row>
    <row r="75" spans="7:19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35"/>
    </row>
    <row r="76" spans="7:19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S76" s="35"/>
    </row>
    <row r="77" spans="7:19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35"/>
    </row>
    <row r="78" spans="7:19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35"/>
    </row>
    <row r="79" spans="7:19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S79" s="35"/>
    </row>
    <row r="80" spans="7:19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S80" s="35"/>
    </row>
    <row r="81" spans="2:19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S81" s="35"/>
    </row>
    <row r="82" spans="2:19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35"/>
    </row>
    <row r="83" spans="2:19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35"/>
    </row>
    <row r="84" spans="2:19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35"/>
    </row>
    <row r="85" spans="2:19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35"/>
    </row>
    <row r="86" spans="2:19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S86" s="35"/>
    </row>
    <row r="87" spans="2:19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S87" s="35"/>
    </row>
    <row r="88" spans="2:19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S88" s="35"/>
    </row>
    <row r="89" spans="2:19"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S89" s="35"/>
    </row>
    <row r="90" spans="2:19">
      <c r="B90" s="1" t="s">
        <v>52</v>
      </c>
      <c r="S90" s="35"/>
    </row>
    <row r="91" spans="2:19">
      <c r="S91" s="35"/>
    </row>
    <row r="92" spans="2:19">
      <c r="S92" s="35"/>
    </row>
    <row r="93" spans="2:19">
      <c r="S93" s="35"/>
    </row>
    <row r="94" spans="2:19">
      <c r="S94" s="35"/>
    </row>
    <row r="95" spans="2:19">
      <c r="S95" s="35"/>
    </row>
  </sheetData>
  <mergeCells count="21">
    <mergeCell ref="Q56:Q57"/>
    <mergeCell ref="S56:U57"/>
    <mergeCell ref="S6:V7"/>
    <mergeCell ref="D6:D7"/>
    <mergeCell ref="G56:P57"/>
    <mergeCell ref="S54:U55"/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W95"/>
  <sheetViews>
    <sheetView zoomScale="75" zoomScaleNormal="75" workbookViewId="0">
      <selection activeCell="B8" sqref="B8"/>
    </sheetView>
  </sheetViews>
  <sheetFormatPr defaultRowHeight="12.75"/>
  <cols>
    <col min="1" max="1" width="3.7109375" style="1" customWidth="1"/>
    <col min="2" max="2" width="25.7109375" style="1" customWidth="1"/>
    <col min="3" max="3" width="16.5703125" style="1" customWidth="1"/>
    <col min="4" max="4" width="16.42578125" style="1" customWidth="1"/>
    <col min="5" max="5" width="13.42578125" style="1" customWidth="1"/>
    <col min="6" max="6" width="12.5703125" style="1" customWidth="1"/>
    <col min="7" max="14" width="17.7109375" style="1" customWidth="1"/>
    <col min="15" max="15" width="19.42578125" style="1" customWidth="1"/>
    <col min="16" max="17" width="19.140625" style="1" customWidth="1"/>
    <col min="18" max="18" width="16.7109375" style="1" customWidth="1"/>
    <col min="19" max="19" width="11.85546875" style="1" bestFit="1" customWidth="1"/>
    <col min="20" max="21" width="9.140625" style="1"/>
    <col min="22" max="22" width="7.7109375" style="1" customWidth="1"/>
    <col min="23" max="23" width="14.85546875" style="1" customWidth="1"/>
    <col min="24" max="16384" width="9.140625" style="1"/>
  </cols>
  <sheetData>
    <row r="1" spans="1:23" ht="20.25">
      <c r="A1" s="356" t="s">
        <v>88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8"/>
      <c r="S1" s="358"/>
      <c r="T1" s="358"/>
      <c r="U1" s="358"/>
      <c r="V1" s="358"/>
      <c r="W1" s="359"/>
    </row>
    <row r="2" spans="1:23" ht="20.25">
      <c r="A2" s="326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28"/>
    </row>
    <row r="3" spans="1:23" ht="20.25">
      <c r="A3" s="326" t="s">
        <v>80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28"/>
    </row>
    <row r="4" spans="1:23" ht="21" thickBot="1">
      <c r="A4" s="329" t="str">
        <f>"For the Quarter Ending "&amp;TEXT('COVER &amp; CERTIFICATION'!E10,"MMMM DD, YYYY")</f>
        <v>For the Quarter Ending June 30, 2017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28"/>
    </row>
    <row r="5" spans="1:23" ht="18" customHeight="1">
      <c r="A5" s="11"/>
      <c r="B5" s="344" t="s">
        <v>97</v>
      </c>
      <c r="C5" s="345"/>
      <c r="D5" s="345"/>
      <c r="E5" s="345"/>
      <c r="F5" s="345"/>
      <c r="G5" s="346"/>
      <c r="H5" s="347" t="s">
        <v>71</v>
      </c>
      <c r="I5" s="348"/>
      <c r="J5" s="348"/>
      <c r="K5" s="348"/>
      <c r="L5" s="348"/>
      <c r="M5" s="348"/>
      <c r="N5" s="348"/>
      <c r="O5" s="117" t="s">
        <v>72</v>
      </c>
      <c r="P5" s="115"/>
      <c r="Q5" s="47"/>
      <c r="R5" s="352" t="s">
        <v>75</v>
      </c>
      <c r="S5" s="353"/>
      <c r="T5" s="353"/>
      <c r="U5" s="353"/>
      <c r="V5" s="353"/>
      <c r="W5" s="132"/>
    </row>
    <row r="6" spans="1:23" ht="18" customHeight="1">
      <c r="A6" s="13"/>
      <c r="B6" s="332" t="s">
        <v>116</v>
      </c>
      <c r="C6" s="332" t="s">
        <v>117</v>
      </c>
      <c r="D6" s="332" t="s">
        <v>93</v>
      </c>
      <c r="E6" s="332" t="s">
        <v>96</v>
      </c>
      <c r="F6" s="332" t="s">
        <v>98</v>
      </c>
      <c r="G6" s="334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32" t="s">
        <v>73</v>
      </c>
      <c r="R6" s="339" t="s">
        <v>113</v>
      </c>
      <c r="S6" s="336" t="s">
        <v>120</v>
      </c>
      <c r="T6" s="337"/>
      <c r="U6" s="337"/>
      <c r="V6" s="337"/>
      <c r="W6" s="330" t="s">
        <v>119</v>
      </c>
    </row>
    <row r="7" spans="1:23" s="2" customFormat="1" ht="17.25" thickBot="1">
      <c r="A7" s="40"/>
      <c r="B7" s="333"/>
      <c r="C7" s="333"/>
      <c r="D7" s="333"/>
      <c r="E7" s="333"/>
      <c r="F7" s="333"/>
      <c r="G7" s="335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41"/>
      <c r="R7" s="340"/>
      <c r="S7" s="338"/>
      <c r="T7" s="337"/>
      <c r="U7" s="337"/>
      <c r="V7" s="337"/>
      <c r="W7" s="331"/>
    </row>
    <row r="8" spans="1:23" ht="20.100000000000001" customHeight="1">
      <c r="A8" s="39">
        <v>1</v>
      </c>
      <c r="B8" s="309"/>
      <c r="C8" s="309"/>
      <c r="D8" s="309"/>
      <c r="E8" s="309"/>
      <c r="F8" s="309" t="s">
        <v>231</v>
      </c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 t="shared" ref="Q8:Q54" si="0"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.100000000000001" customHeight="1">
      <c r="A9" s="42">
        <f t="shared" ref="A9:A53" si="1">1+A8</f>
        <v>2</v>
      </c>
      <c r="B9" s="309"/>
      <c r="C9" s="309"/>
      <c r="D9" s="309"/>
      <c r="E9" s="309"/>
      <c r="F9" s="309" t="s">
        <v>231</v>
      </c>
      <c r="G9" s="275"/>
      <c r="H9" s="275"/>
      <c r="I9" s="275" t="s">
        <v>15</v>
      </c>
      <c r="J9" s="275"/>
      <c r="K9" s="275"/>
      <c r="L9" s="275"/>
      <c r="M9" s="275"/>
      <c r="N9" s="275"/>
      <c r="O9" s="275"/>
      <c r="P9" s="275"/>
      <c r="Q9" s="276">
        <f t="shared" si="0"/>
        <v>0</v>
      </c>
      <c r="R9" s="280"/>
      <c r="S9" s="278"/>
      <c r="T9" s="278"/>
      <c r="U9" s="278"/>
      <c r="V9" s="278"/>
      <c r="W9" s="279">
        <f t="shared" ref="W9:W53" si="2">+Q9-R9</f>
        <v>0</v>
      </c>
    </row>
    <row r="10" spans="1:23" ht="20.100000000000001" customHeight="1">
      <c r="A10" s="42">
        <f t="shared" si="1"/>
        <v>3</v>
      </c>
      <c r="B10" s="309"/>
      <c r="C10" s="309"/>
      <c r="D10" s="309"/>
      <c r="E10" s="309"/>
      <c r="F10" s="309" t="s">
        <v>231</v>
      </c>
      <c r="G10" s="275"/>
      <c r="H10" s="275"/>
      <c r="I10" s="275" t="s">
        <v>15</v>
      </c>
      <c r="J10" s="275"/>
      <c r="K10" s="275"/>
      <c r="L10" s="275"/>
      <c r="M10" s="275"/>
      <c r="N10" s="275"/>
      <c r="O10" s="275"/>
      <c r="P10" s="275"/>
      <c r="Q10" s="276">
        <f t="shared" si="0"/>
        <v>0</v>
      </c>
      <c r="R10" s="280"/>
      <c r="S10" s="278"/>
      <c r="T10" s="278"/>
      <c r="U10" s="278"/>
      <c r="V10" s="278"/>
      <c r="W10" s="279">
        <f t="shared" si="2"/>
        <v>0</v>
      </c>
    </row>
    <row r="11" spans="1:23" s="2" customFormat="1" ht="20.100000000000001" customHeight="1">
      <c r="A11" s="42">
        <f t="shared" si="1"/>
        <v>4</v>
      </c>
      <c r="B11" s="309"/>
      <c r="C11" s="309"/>
      <c r="D11" s="309"/>
      <c r="E11" s="309"/>
      <c r="F11" s="309" t="s">
        <v>231</v>
      </c>
      <c r="G11" s="227"/>
      <c r="H11" s="227"/>
      <c r="I11" s="227" t="s">
        <v>15</v>
      </c>
      <c r="J11" s="281"/>
      <c r="K11" s="227"/>
      <c r="L11" s="227"/>
      <c r="M11" s="227"/>
      <c r="N11" s="227"/>
      <c r="O11" s="227"/>
      <c r="P11" s="227"/>
      <c r="Q11" s="276">
        <f t="shared" si="0"/>
        <v>0</v>
      </c>
      <c r="R11" s="280"/>
      <c r="S11" s="282"/>
      <c r="T11" s="282"/>
      <c r="U11" s="282"/>
      <c r="V11" s="282"/>
      <c r="W11" s="279">
        <f t="shared" si="2"/>
        <v>0</v>
      </c>
    </row>
    <row r="12" spans="1:23" s="2" customFormat="1" ht="20.100000000000001" customHeight="1">
      <c r="A12" s="42">
        <f t="shared" si="1"/>
        <v>5</v>
      </c>
      <c r="B12" s="309"/>
      <c r="C12" s="309"/>
      <c r="D12" s="309"/>
      <c r="E12" s="309"/>
      <c r="F12" s="309" t="s">
        <v>231</v>
      </c>
      <c r="G12" s="275"/>
      <c r="H12" s="275"/>
      <c r="I12" s="275" t="s">
        <v>15</v>
      </c>
      <c r="J12" s="275"/>
      <c r="K12" s="275"/>
      <c r="L12" s="275"/>
      <c r="M12" s="275"/>
      <c r="N12" s="275"/>
      <c r="O12" s="275"/>
      <c r="P12" s="275"/>
      <c r="Q12" s="276">
        <f t="shared" si="0"/>
        <v>0</v>
      </c>
      <c r="R12" s="280"/>
      <c r="S12" s="282"/>
      <c r="T12" s="282"/>
      <c r="U12" s="282"/>
      <c r="V12" s="282"/>
      <c r="W12" s="279">
        <f t="shared" si="2"/>
        <v>0</v>
      </c>
    </row>
    <row r="13" spans="1:23" s="2" customFormat="1" ht="20.100000000000001" customHeight="1">
      <c r="A13" s="42">
        <f t="shared" si="1"/>
        <v>6</v>
      </c>
      <c r="B13" s="307"/>
      <c r="C13" s="307"/>
      <c r="D13" s="307"/>
      <c r="E13" s="307"/>
      <c r="F13" s="306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>
        <f t="shared" si="0"/>
        <v>0</v>
      </c>
      <c r="R13" s="280"/>
      <c r="S13" s="282"/>
      <c r="T13" s="282"/>
      <c r="U13" s="282"/>
      <c r="V13" s="282"/>
      <c r="W13" s="279">
        <f t="shared" si="2"/>
        <v>0</v>
      </c>
    </row>
    <row r="14" spans="1:23" s="2" customFormat="1" ht="20.100000000000001" customHeight="1">
      <c r="A14" s="42">
        <f t="shared" si="1"/>
        <v>7</v>
      </c>
      <c r="B14" s="307"/>
      <c r="C14" s="307"/>
      <c r="D14" s="307"/>
      <c r="E14" s="307"/>
      <c r="F14" s="306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2"/>
        <v>0</v>
      </c>
    </row>
    <row r="15" spans="1:23" s="2" customFormat="1" ht="20.100000000000001" customHeight="1">
      <c r="A15" s="42">
        <f t="shared" si="1"/>
        <v>8</v>
      </c>
      <c r="B15" s="307"/>
      <c r="C15" s="307"/>
      <c r="D15" s="307"/>
      <c r="E15" s="307"/>
      <c r="F15" s="306"/>
      <c r="G15" s="227"/>
      <c r="H15" s="227"/>
      <c r="I15" s="227" t="s">
        <v>15</v>
      </c>
      <c r="J15" s="227"/>
      <c r="K15" s="227"/>
      <c r="L15" s="227"/>
      <c r="M15" s="227"/>
      <c r="N15" s="227"/>
      <c r="O15" s="227"/>
      <c r="P15" s="227"/>
      <c r="Q15" s="276">
        <f t="shared" si="0"/>
        <v>0</v>
      </c>
      <c r="R15" s="280"/>
      <c r="S15" s="282"/>
      <c r="T15" s="282"/>
      <c r="U15" s="282"/>
      <c r="V15" s="282"/>
      <c r="W15" s="279">
        <f t="shared" si="2"/>
        <v>0</v>
      </c>
    </row>
    <row r="16" spans="1:23" s="2" customFormat="1" ht="20.100000000000001" customHeight="1">
      <c r="A16" s="42">
        <f t="shared" si="1"/>
        <v>9</v>
      </c>
      <c r="B16" s="307"/>
      <c r="C16" s="307"/>
      <c r="D16" s="307"/>
      <c r="E16" s="307"/>
      <c r="F16" s="306"/>
      <c r="G16" s="275"/>
      <c r="H16" s="275"/>
      <c r="I16" s="275" t="s">
        <v>15</v>
      </c>
      <c r="J16" s="275"/>
      <c r="K16" s="275"/>
      <c r="L16" s="275"/>
      <c r="M16" s="275"/>
      <c r="N16" s="275"/>
      <c r="O16" s="275"/>
      <c r="P16" s="275"/>
      <c r="Q16" s="276">
        <f t="shared" si="0"/>
        <v>0</v>
      </c>
      <c r="R16" s="280"/>
      <c r="S16" s="282"/>
      <c r="T16" s="282"/>
      <c r="U16" s="282"/>
      <c r="V16" s="282"/>
      <c r="W16" s="279">
        <f t="shared" si="2"/>
        <v>0</v>
      </c>
    </row>
    <row r="17" spans="1:23" s="2" customFormat="1" ht="20.100000000000001" customHeight="1">
      <c r="A17" s="42">
        <f t="shared" si="1"/>
        <v>10</v>
      </c>
      <c r="B17" s="307"/>
      <c r="C17" s="307"/>
      <c r="D17" s="307"/>
      <c r="E17" s="307"/>
      <c r="F17" s="306"/>
      <c r="G17" s="227"/>
      <c r="H17" s="227"/>
      <c r="I17" s="227" t="s">
        <v>48</v>
      </c>
      <c r="J17" s="227"/>
      <c r="K17" s="227"/>
      <c r="L17" s="227"/>
      <c r="M17" s="227"/>
      <c r="N17" s="227"/>
      <c r="O17" s="227"/>
      <c r="P17" s="227"/>
      <c r="Q17" s="276">
        <f t="shared" si="0"/>
        <v>0</v>
      </c>
      <c r="R17" s="280"/>
      <c r="S17" s="282"/>
      <c r="T17" s="282"/>
      <c r="U17" s="282"/>
      <c r="V17" s="282"/>
      <c r="W17" s="279">
        <f t="shared" si="2"/>
        <v>0</v>
      </c>
    </row>
    <row r="18" spans="1:23" s="2" customFormat="1" ht="20.100000000000001" customHeight="1">
      <c r="A18" s="42">
        <f t="shared" si="1"/>
        <v>11</v>
      </c>
      <c r="B18" s="307"/>
      <c r="C18" s="307"/>
      <c r="D18" s="307"/>
      <c r="E18" s="307"/>
      <c r="F18" s="306"/>
      <c r="G18" s="275"/>
      <c r="H18" s="275"/>
      <c r="I18" s="275" t="s">
        <v>15</v>
      </c>
      <c r="J18" s="275"/>
      <c r="K18" s="275"/>
      <c r="L18" s="275"/>
      <c r="M18" s="275"/>
      <c r="N18" s="275"/>
      <c r="O18" s="275"/>
      <c r="P18" s="275"/>
      <c r="Q18" s="276">
        <f t="shared" si="0"/>
        <v>0</v>
      </c>
      <c r="R18" s="280"/>
      <c r="S18" s="282"/>
      <c r="T18" s="282"/>
      <c r="U18" s="282"/>
      <c r="V18" s="282"/>
      <c r="W18" s="279">
        <f t="shared" si="2"/>
        <v>0</v>
      </c>
    </row>
    <row r="19" spans="1:23" s="2" customFormat="1" ht="20.100000000000001" customHeight="1">
      <c r="A19" s="42">
        <f t="shared" si="1"/>
        <v>12</v>
      </c>
      <c r="B19" s="306"/>
      <c r="C19" s="306"/>
      <c r="D19" s="306"/>
      <c r="E19" s="306"/>
      <c r="F19" s="306"/>
      <c r="G19" s="275"/>
      <c r="H19" s="275"/>
      <c r="I19" s="275" t="s">
        <v>15</v>
      </c>
      <c r="J19" s="275"/>
      <c r="K19" s="275"/>
      <c r="L19" s="275"/>
      <c r="M19" s="275"/>
      <c r="N19" s="275"/>
      <c r="O19" s="275"/>
      <c r="P19" s="275"/>
      <c r="Q19" s="276">
        <f t="shared" si="0"/>
        <v>0</v>
      </c>
      <c r="R19" s="280"/>
      <c r="S19" s="282"/>
      <c r="T19" s="282"/>
      <c r="U19" s="282"/>
      <c r="V19" s="282"/>
      <c r="W19" s="279">
        <f t="shared" si="2"/>
        <v>0</v>
      </c>
    </row>
    <row r="20" spans="1:23" s="2" customFormat="1" ht="20.100000000000001" customHeight="1">
      <c r="A20" s="42">
        <f t="shared" si="1"/>
        <v>13</v>
      </c>
      <c r="B20" s="306"/>
      <c r="C20" s="306"/>
      <c r="D20" s="306"/>
      <c r="E20" s="306"/>
      <c r="F20" s="306"/>
      <c r="G20" s="275"/>
      <c r="H20" s="275"/>
      <c r="I20" s="275" t="s">
        <v>48</v>
      </c>
      <c r="J20" s="275"/>
      <c r="K20" s="275"/>
      <c r="L20" s="275"/>
      <c r="M20" s="275"/>
      <c r="N20" s="275"/>
      <c r="O20" s="275"/>
      <c r="P20" s="275"/>
      <c r="Q20" s="276">
        <f t="shared" si="0"/>
        <v>0</v>
      </c>
      <c r="R20" s="280"/>
      <c r="S20" s="282"/>
      <c r="T20" s="282"/>
      <c r="U20" s="282"/>
      <c r="V20" s="282"/>
      <c r="W20" s="279">
        <f t="shared" si="2"/>
        <v>0</v>
      </c>
    </row>
    <row r="21" spans="1:23" s="2" customFormat="1" ht="20.100000000000001" customHeight="1">
      <c r="A21" s="42">
        <f t="shared" si="1"/>
        <v>14</v>
      </c>
      <c r="B21" s="291"/>
      <c r="C21" s="291"/>
      <c r="D21" s="291"/>
      <c r="E21" s="291"/>
      <c r="F21" s="291"/>
      <c r="G21" s="227"/>
      <c r="H21" s="227"/>
      <c r="I21" s="227" t="s">
        <v>15</v>
      </c>
      <c r="J21" s="227"/>
      <c r="K21" s="227"/>
      <c r="L21" s="227"/>
      <c r="M21" s="227"/>
      <c r="N21" s="227"/>
      <c r="O21" s="227"/>
      <c r="P21" s="227"/>
      <c r="Q21" s="276">
        <f t="shared" si="0"/>
        <v>0</v>
      </c>
      <c r="R21" s="280"/>
      <c r="S21" s="282"/>
      <c r="T21" s="282"/>
      <c r="U21" s="282"/>
      <c r="V21" s="282"/>
      <c r="W21" s="279">
        <f t="shared" si="2"/>
        <v>0</v>
      </c>
    </row>
    <row r="22" spans="1:23" s="2" customFormat="1" ht="20.100000000000001" customHeight="1">
      <c r="A22" s="42">
        <f t="shared" si="1"/>
        <v>15</v>
      </c>
      <c r="B22" s="292"/>
      <c r="C22" s="292"/>
      <c r="D22" s="292"/>
      <c r="E22" s="292"/>
      <c r="F22" s="292"/>
      <c r="G22" s="275"/>
      <c r="H22" s="275"/>
      <c r="I22" s="275" t="s">
        <v>15</v>
      </c>
      <c r="J22" s="275"/>
      <c r="K22" s="275"/>
      <c r="L22" s="275"/>
      <c r="M22" s="275"/>
      <c r="N22" s="275"/>
      <c r="O22" s="275"/>
      <c r="P22" s="275"/>
      <c r="Q22" s="276">
        <f t="shared" si="0"/>
        <v>0</v>
      </c>
      <c r="R22" s="280"/>
      <c r="S22" s="282"/>
      <c r="T22" s="282"/>
      <c r="U22" s="282"/>
      <c r="V22" s="282"/>
      <c r="W22" s="279">
        <f t="shared" si="2"/>
        <v>0</v>
      </c>
    </row>
    <row r="23" spans="1:23" s="2" customFormat="1" ht="20.100000000000001" customHeight="1">
      <c r="A23" s="42">
        <f t="shared" si="1"/>
        <v>16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>
        <f t="shared" si="0"/>
        <v>0</v>
      </c>
      <c r="R23" s="280"/>
      <c r="S23" s="282"/>
      <c r="T23" s="282"/>
      <c r="U23" s="282"/>
      <c r="V23" s="282"/>
      <c r="W23" s="279">
        <f t="shared" si="2"/>
        <v>0</v>
      </c>
    </row>
    <row r="24" spans="1:23" s="2" customFormat="1" ht="20.100000000000001" customHeight="1">
      <c r="A24" s="42">
        <f t="shared" si="1"/>
        <v>17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0"/>
        <v>0</v>
      </c>
      <c r="R24" s="280"/>
      <c r="S24" s="282"/>
      <c r="T24" s="282"/>
      <c r="U24" s="282"/>
      <c r="V24" s="282"/>
      <c r="W24" s="279">
        <f t="shared" si="2"/>
        <v>0</v>
      </c>
    </row>
    <row r="25" spans="1:23" s="2" customFormat="1" ht="20.100000000000001" customHeight="1">
      <c r="A25" s="42">
        <f t="shared" si="1"/>
        <v>18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>
        <f t="shared" si="0"/>
        <v>0</v>
      </c>
      <c r="R25" s="280"/>
      <c r="S25" s="282"/>
      <c r="T25" s="282"/>
      <c r="U25" s="282"/>
      <c r="V25" s="282"/>
      <c r="W25" s="279">
        <f t="shared" si="2"/>
        <v>0</v>
      </c>
    </row>
    <row r="26" spans="1:23" s="2" customFormat="1" ht="20.100000000000001" customHeight="1">
      <c r="A26" s="42">
        <f t="shared" si="1"/>
        <v>19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0"/>
        <v>0</v>
      </c>
      <c r="R26" s="280"/>
      <c r="S26" s="282"/>
      <c r="T26" s="282"/>
      <c r="U26" s="282"/>
      <c r="V26" s="282"/>
      <c r="W26" s="279">
        <f t="shared" si="2"/>
        <v>0</v>
      </c>
    </row>
    <row r="27" spans="1:23" s="2" customFormat="1" ht="20.100000000000001" customHeight="1">
      <c r="A27" s="42">
        <f t="shared" si="1"/>
        <v>20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0"/>
        <v>0</v>
      </c>
      <c r="R27" s="280"/>
      <c r="S27" s="282"/>
      <c r="T27" s="282"/>
      <c r="U27" s="282"/>
      <c r="V27" s="282"/>
      <c r="W27" s="279">
        <f t="shared" si="2"/>
        <v>0</v>
      </c>
    </row>
    <row r="28" spans="1:23" s="2" customFormat="1" ht="20.100000000000001" customHeight="1">
      <c r="A28" s="42">
        <f t="shared" si="1"/>
        <v>21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2"/>
        <v>0</v>
      </c>
    </row>
    <row r="29" spans="1:23" s="2" customFormat="1" ht="20.100000000000001" customHeight="1">
      <c r="A29" s="42">
        <f t="shared" si="1"/>
        <v>22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2"/>
        <v>0</v>
      </c>
    </row>
    <row r="30" spans="1:23" s="2" customFormat="1" ht="20.100000000000001" customHeight="1">
      <c r="A30" s="42">
        <f t="shared" si="1"/>
        <v>23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0"/>
        <v>0</v>
      </c>
      <c r="R30" s="280"/>
      <c r="S30" s="282"/>
      <c r="T30" s="282"/>
      <c r="U30" s="282"/>
      <c r="V30" s="282"/>
      <c r="W30" s="279">
        <f t="shared" si="2"/>
        <v>0</v>
      </c>
    </row>
    <row r="31" spans="1:23" s="2" customFormat="1" ht="20.100000000000001" customHeight="1">
      <c r="A31" s="42">
        <f t="shared" si="1"/>
        <v>24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0"/>
        <v>0</v>
      </c>
      <c r="R31" s="280"/>
      <c r="S31" s="282"/>
      <c r="T31" s="282"/>
      <c r="U31" s="282"/>
      <c r="V31" s="282"/>
      <c r="W31" s="279">
        <f t="shared" si="2"/>
        <v>0</v>
      </c>
    </row>
    <row r="32" spans="1:23" s="2" customFormat="1" ht="20.100000000000001" customHeight="1">
      <c r="A32" s="42">
        <f t="shared" si="1"/>
        <v>25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0"/>
        <v>0</v>
      </c>
      <c r="R32" s="280"/>
      <c r="S32" s="282"/>
      <c r="T32" s="282"/>
      <c r="U32" s="282"/>
      <c r="V32" s="282"/>
      <c r="W32" s="279">
        <f t="shared" si="2"/>
        <v>0</v>
      </c>
    </row>
    <row r="33" spans="1:23" s="2" customFormat="1" ht="20.100000000000001" customHeight="1">
      <c r="A33" s="42">
        <f t="shared" si="1"/>
        <v>26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0"/>
        <v>0</v>
      </c>
      <c r="R33" s="280"/>
      <c r="S33" s="282"/>
      <c r="T33" s="282"/>
      <c r="U33" s="282"/>
      <c r="V33" s="282"/>
      <c r="W33" s="279">
        <f t="shared" si="2"/>
        <v>0</v>
      </c>
    </row>
    <row r="34" spans="1:23" s="2" customFormat="1" ht="20.100000000000001" customHeight="1">
      <c r="A34" s="42">
        <f t="shared" si="1"/>
        <v>27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0"/>
        <v>0</v>
      </c>
      <c r="R34" s="280"/>
      <c r="S34" s="282"/>
      <c r="T34" s="282"/>
      <c r="U34" s="282"/>
      <c r="V34" s="282"/>
      <c r="W34" s="279">
        <f t="shared" si="2"/>
        <v>0</v>
      </c>
    </row>
    <row r="35" spans="1:23" s="2" customFormat="1" ht="20.100000000000001" customHeight="1">
      <c r="A35" s="42">
        <f t="shared" si="1"/>
        <v>28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0"/>
        <v>0</v>
      </c>
      <c r="R35" s="280"/>
      <c r="S35" s="282"/>
      <c r="T35" s="282"/>
      <c r="U35" s="282"/>
      <c r="V35" s="282"/>
      <c r="W35" s="279">
        <f t="shared" si="2"/>
        <v>0</v>
      </c>
    </row>
    <row r="36" spans="1:23" s="2" customFormat="1" ht="20.100000000000001" customHeight="1">
      <c r="A36" s="42">
        <f t="shared" si="1"/>
        <v>29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0"/>
        <v>0</v>
      </c>
      <c r="R36" s="280"/>
      <c r="S36" s="282"/>
      <c r="T36" s="282"/>
      <c r="U36" s="282"/>
      <c r="V36" s="282"/>
      <c r="W36" s="279">
        <f t="shared" si="2"/>
        <v>0</v>
      </c>
    </row>
    <row r="37" spans="1:23" s="2" customFormat="1" ht="20.100000000000001" customHeight="1">
      <c r="A37" s="42">
        <f t="shared" si="1"/>
        <v>30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0"/>
        <v>0</v>
      </c>
      <c r="R37" s="280"/>
      <c r="S37" s="282"/>
      <c r="T37" s="282"/>
      <c r="U37" s="282"/>
      <c r="V37" s="282"/>
      <c r="W37" s="279">
        <f t="shared" si="2"/>
        <v>0</v>
      </c>
    </row>
    <row r="38" spans="1:23" s="2" customFormat="1" ht="20.100000000000001" customHeight="1">
      <c r="A38" s="42">
        <f t="shared" si="1"/>
        <v>31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0"/>
        <v>0</v>
      </c>
      <c r="R38" s="280"/>
      <c r="S38" s="282"/>
      <c r="T38" s="282"/>
      <c r="U38" s="282"/>
      <c r="V38" s="282"/>
      <c r="W38" s="279">
        <f t="shared" si="2"/>
        <v>0</v>
      </c>
    </row>
    <row r="39" spans="1:23" s="2" customFormat="1" ht="20.100000000000001" customHeight="1">
      <c r="A39" s="42">
        <f t="shared" si="1"/>
        <v>32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0"/>
        <v>0</v>
      </c>
      <c r="R39" s="280"/>
      <c r="S39" s="282"/>
      <c r="T39" s="282"/>
      <c r="U39" s="282"/>
      <c r="V39" s="282"/>
      <c r="W39" s="279">
        <f t="shared" si="2"/>
        <v>0</v>
      </c>
    </row>
    <row r="40" spans="1:23" s="2" customFormat="1" ht="20.100000000000001" customHeight="1">
      <c r="A40" s="42">
        <f t="shared" si="1"/>
        <v>33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0"/>
        <v>0</v>
      </c>
      <c r="R40" s="280"/>
      <c r="S40" s="282"/>
      <c r="T40" s="282"/>
      <c r="U40" s="282"/>
      <c r="V40" s="282"/>
      <c r="W40" s="279">
        <f t="shared" si="2"/>
        <v>0</v>
      </c>
    </row>
    <row r="41" spans="1:23" s="2" customFormat="1" ht="20.100000000000001" customHeight="1">
      <c r="A41" s="42">
        <f t="shared" si="1"/>
        <v>34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0"/>
        <v>0</v>
      </c>
      <c r="R41" s="280"/>
      <c r="S41" s="282"/>
      <c r="T41" s="282"/>
      <c r="U41" s="282"/>
      <c r="V41" s="282"/>
      <c r="W41" s="279">
        <f t="shared" si="2"/>
        <v>0</v>
      </c>
    </row>
    <row r="42" spans="1:23" s="2" customFormat="1" ht="20.100000000000001" customHeight="1">
      <c r="A42" s="42">
        <f t="shared" si="1"/>
        <v>35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0"/>
        <v>0</v>
      </c>
      <c r="R42" s="280"/>
      <c r="S42" s="282"/>
      <c r="T42" s="282"/>
      <c r="U42" s="282"/>
      <c r="V42" s="282"/>
      <c r="W42" s="279">
        <f t="shared" si="2"/>
        <v>0</v>
      </c>
    </row>
    <row r="43" spans="1:23" s="2" customFormat="1" ht="20.100000000000001" customHeight="1">
      <c r="A43" s="42">
        <f t="shared" si="1"/>
        <v>36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0"/>
        <v>0</v>
      </c>
      <c r="R43" s="280"/>
      <c r="S43" s="282"/>
      <c r="T43" s="282"/>
      <c r="U43" s="282"/>
      <c r="V43" s="282"/>
      <c r="W43" s="279">
        <f t="shared" si="2"/>
        <v>0</v>
      </c>
    </row>
    <row r="44" spans="1:23" s="2" customFormat="1" ht="20.100000000000001" customHeight="1">
      <c r="A44" s="42">
        <f t="shared" si="1"/>
        <v>37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0"/>
        <v>0</v>
      </c>
      <c r="R44" s="280"/>
      <c r="S44" s="282"/>
      <c r="T44" s="282"/>
      <c r="U44" s="282"/>
      <c r="V44" s="282"/>
      <c r="W44" s="279">
        <f t="shared" si="2"/>
        <v>0</v>
      </c>
    </row>
    <row r="45" spans="1:23" s="2" customFormat="1" ht="20.100000000000001" customHeight="1">
      <c r="A45" s="42">
        <f t="shared" si="1"/>
        <v>38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0"/>
        <v>0</v>
      </c>
      <c r="R45" s="280"/>
      <c r="S45" s="282"/>
      <c r="T45" s="282"/>
      <c r="U45" s="282"/>
      <c r="V45" s="282"/>
      <c r="W45" s="279">
        <f t="shared" si="2"/>
        <v>0</v>
      </c>
    </row>
    <row r="46" spans="1:23" s="2" customFormat="1" ht="20.100000000000001" customHeight="1">
      <c r="A46" s="42">
        <f t="shared" si="1"/>
        <v>39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0"/>
        <v>0</v>
      </c>
      <c r="R46" s="280"/>
      <c r="S46" s="282"/>
      <c r="T46" s="282"/>
      <c r="U46" s="282"/>
      <c r="V46" s="282"/>
      <c r="W46" s="279">
        <f t="shared" si="2"/>
        <v>0</v>
      </c>
    </row>
    <row r="47" spans="1:23" s="2" customFormat="1" ht="20.100000000000001" customHeight="1">
      <c r="A47" s="42">
        <f t="shared" si="1"/>
        <v>40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0"/>
        <v>0</v>
      </c>
      <c r="R47" s="280"/>
      <c r="S47" s="282"/>
      <c r="T47" s="282"/>
      <c r="U47" s="282"/>
      <c r="V47" s="282"/>
      <c r="W47" s="279">
        <f t="shared" si="2"/>
        <v>0</v>
      </c>
    </row>
    <row r="48" spans="1:23" s="2" customFormat="1" ht="20.100000000000001" customHeight="1">
      <c r="A48" s="42">
        <f t="shared" si="1"/>
        <v>41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0"/>
        <v>0</v>
      </c>
      <c r="R48" s="280"/>
      <c r="S48" s="282"/>
      <c r="T48" s="282"/>
      <c r="U48" s="282"/>
      <c r="V48" s="282"/>
      <c r="W48" s="279">
        <f t="shared" si="2"/>
        <v>0</v>
      </c>
    </row>
    <row r="49" spans="1:23" s="2" customFormat="1" ht="20.100000000000001" customHeight="1">
      <c r="A49" s="42">
        <f t="shared" si="1"/>
        <v>42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0"/>
        <v>0</v>
      </c>
      <c r="R49" s="280"/>
      <c r="S49" s="282"/>
      <c r="T49" s="282"/>
      <c r="U49" s="282"/>
      <c r="V49" s="282"/>
      <c r="W49" s="279">
        <f t="shared" si="2"/>
        <v>0</v>
      </c>
    </row>
    <row r="50" spans="1:23" s="2" customFormat="1" ht="20.100000000000001" customHeight="1">
      <c r="A50" s="42">
        <f t="shared" si="1"/>
        <v>43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0"/>
        <v>0</v>
      </c>
      <c r="R50" s="280"/>
      <c r="S50" s="282"/>
      <c r="T50" s="282"/>
      <c r="U50" s="282"/>
      <c r="V50" s="282"/>
      <c r="W50" s="279">
        <f t="shared" si="2"/>
        <v>0</v>
      </c>
    </row>
    <row r="51" spans="1:23" s="2" customFormat="1" ht="20.100000000000001" customHeight="1">
      <c r="A51" s="42">
        <f t="shared" si="1"/>
        <v>44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0"/>
        <v>0</v>
      </c>
      <c r="R51" s="280"/>
      <c r="S51" s="282"/>
      <c r="T51" s="282"/>
      <c r="U51" s="282"/>
      <c r="V51" s="282"/>
      <c r="W51" s="279">
        <f t="shared" si="2"/>
        <v>0</v>
      </c>
    </row>
    <row r="52" spans="1:23" s="2" customFormat="1" ht="20.100000000000001" customHeight="1">
      <c r="A52" s="42">
        <f t="shared" si="1"/>
        <v>45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0"/>
        <v>0</v>
      </c>
      <c r="R52" s="280"/>
      <c r="S52" s="282"/>
      <c r="T52" s="282"/>
      <c r="U52" s="282"/>
      <c r="V52" s="282"/>
      <c r="W52" s="279">
        <f t="shared" si="2"/>
        <v>0</v>
      </c>
    </row>
    <row r="53" spans="1:23" s="2" customFormat="1" ht="20.100000000000001" customHeight="1">
      <c r="A53" s="42">
        <f t="shared" si="1"/>
        <v>46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>
        <f t="shared" si="0"/>
        <v>0</v>
      </c>
      <c r="R53" s="280"/>
      <c r="S53" s="282"/>
      <c r="T53" s="282"/>
      <c r="U53" s="282"/>
      <c r="V53" s="282"/>
      <c r="W53" s="279">
        <f t="shared" si="2"/>
        <v>0</v>
      </c>
    </row>
    <row r="54" spans="1:23" s="2" customFormat="1" ht="20.100000000000001" customHeight="1">
      <c r="A54" s="38"/>
      <c r="B54" s="111" t="s">
        <v>76</v>
      </c>
      <c r="C54" s="111"/>
      <c r="D54" s="111"/>
      <c r="E54" s="111"/>
      <c r="F54" s="111"/>
      <c r="G54" s="110">
        <f t="shared" ref="G54:P54" si="3">SUM(G8:G53)</f>
        <v>0</v>
      </c>
      <c r="H54" s="112">
        <f t="shared" si="3"/>
        <v>0</v>
      </c>
      <c r="I54" s="112">
        <f t="shared" si="3"/>
        <v>0</v>
      </c>
      <c r="J54" s="112">
        <f t="shared" si="3"/>
        <v>0</v>
      </c>
      <c r="K54" s="112">
        <f t="shared" si="3"/>
        <v>0</v>
      </c>
      <c r="L54" s="112">
        <f t="shared" si="3"/>
        <v>0</v>
      </c>
      <c r="M54" s="112">
        <f t="shared" si="3"/>
        <v>0</v>
      </c>
      <c r="N54" s="112">
        <f t="shared" si="3"/>
        <v>0</v>
      </c>
      <c r="O54" s="112">
        <f t="shared" si="3"/>
        <v>0</v>
      </c>
      <c r="P54" s="112">
        <f t="shared" si="3"/>
        <v>0</v>
      </c>
      <c r="Q54" s="112">
        <f t="shared" si="0"/>
        <v>0</v>
      </c>
      <c r="R54" s="59">
        <f>SUM(R8:R53)</f>
        <v>0</v>
      </c>
      <c r="S54" s="342"/>
      <c r="T54" s="327"/>
      <c r="U54" s="327"/>
      <c r="V54" s="44"/>
      <c r="W54" s="129">
        <f>SUM(W8:W53)</f>
        <v>0</v>
      </c>
    </row>
    <row r="55" spans="1:23" s="2" customFormat="1" ht="20.100000000000001" customHeight="1" thickBot="1">
      <c r="A55" s="38"/>
      <c r="B55" s="63" t="str">
        <f>+A3</f>
        <v>Category: Physicians</v>
      </c>
      <c r="C55" s="63"/>
      <c r="D55" s="63"/>
      <c r="E55" s="63"/>
      <c r="F55" s="63"/>
      <c r="G55" s="57"/>
      <c r="H55" s="58"/>
      <c r="I55" s="58"/>
      <c r="J55" s="58"/>
      <c r="K55" s="58"/>
      <c r="L55" s="58"/>
      <c r="M55" s="58"/>
      <c r="N55" s="58"/>
      <c r="O55" s="58"/>
      <c r="P55" s="58" t="s">
        <v>50</v>
      </c>
      <c r="Q55" s="58">
        <f>SUM(Q8:Q53)</f>
        <v>0</v>
      </c>
      <c r="R55" s="60"/>
      <c r="S55" s="343"/>
      <c r="T55" s="343"/>
      <c r="U55" s="343"/>
      <c r="V55" s="45"/>
      <c r="W55" s="130"/>
    </row>
    <row r="56" spans="1:23" ht="20.100000000000001" customHeight="1">
      <c r="A56" s="15"/>
      <c r="B56" s="12"/>
      <c r="C56" s="12"/>
      <c r="D56" s="12"/>
      <c r="E56" s="12"/>
      <c r="F56" s="12"/>
      <c r="G56" s="349" t="s">
        <v>74</v>
      </c>
      <c r="H56" s="350"/>
      <c r="I56" s="350"/>
      <c r="J56" s="350"/>
      <c r="K56" s="350"/>
      <c r="L56" s="350"/>
      <c r="M56" s="350"/>
      <c r="N56" s="350"/>
      <c r="O56" s="350"/>
      <c r="P56" s="327"/>
      <c r="Q56" s="354">
        <f>+Q55</f>
        <v>0</v>
      </c>
      <c r="R56" s="59"/>
      <c r="S56" s="342"/>
      <c r="T56" s="327"/>
      <c r="U56" s="327"/>
      <c r="V56" s="44"/>
      <c r="W56" s="131"/>
    </row>
    <row r="57" spans="1:23" ht="20.100000000000001" customHeight="1" thickBot="1">
      <c r="A57" s="36"/>
      <c r="B57" s="37"/>
      <c r="C57" s="37"/>
      <c r="D57" s="37"/>
      <c r="E57" s="37"/>
      <c r="F57" s="37"/>
      <c r="G57" s="351"/>
      <c r="H57" s="351"/>
      <c r="I57" s="351"/>
      <c r="J57" s="351"/>
      <c r="K57" s="351"/>
      <c r="L57" s="351"/>
      <c r="M57" s="351"/>
      <c r="N57" s="351"/>
      <c r="O57" s="351"/>
      <c r="P57" s="343"/>
      <c r="Q57" s="355"/>
      <c r="R57" s="60">
        <f>+R54</f>
        <v>0</v>
      </c>
      <c r="S57" s="343"/>
      <c r="T57" s="343"/>
      <c r="U57" s="343"/>
      <c r="V57" s="45"/>
      <c r="W57" s="130"/>
    </row>
    <row r="58" spans="1:23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S58" s="35"/>
    </row>
    <row r="59" spans="1:23"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S59" s="35"/>
    </row>
    <row r="60" spans="1:23"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S60" s="35"/>
    </row>
    <row r="61" spans="1:23"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S61" s="35"/>
    </row>
    <row r="62" spans="1:23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S62" s="35"/>
    </row>
    <row r="63" spans="1:23"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S63" s="35"/>
    </row>
    <row r="64" spans="1:23"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S64" s="35"/>
    </row>
    <row r="65" spans="7:19"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S65" s="35"/>
    </row>
    <row r="66" spans="7:19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S66" s="35"/>
    </row>
    <row r="67" spans="7:19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35"/>
    </row>
    <row r="68" spans="7:19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35"/>
    </row>
    <row r="69" spans="7:19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S69" s="35"/>
    </row>
    <row r="70" spans="7:19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S70" s="35"/>
    </row>
    <row r="71" spans="7:19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35"/>
    </row>
    <row r="72" spans="7:19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S72" s="35"/>
    </row>
    <row r="73" spans="7:19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35"/>
    </row>
    <row r="74" spans="7:19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S74" s="35"/>
    </row>
    <row r="75" spans="7:19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35"/>
    </row>
    <row r="76" spans="7:19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S76" s="35"/>
    </row>
    <row r="77" spans="7:19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35"/>
    </row>
    <row r="78" spans="7:19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35"/>
    </row>
    <row r="79" spans="7:19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S79" s="35"/>
    </row>
    <row r="80" spans="7:19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S80" s="35"/>
    </row>
    <row r="81" spans="2:19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S81" s="35"/>
    </row>
    <row r="82" spans="2:19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35"/>
    </row>
    <row r="83" spans="2:19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35"/>
    </row>
    <row r="84" spans="2:19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35"/>
    </row>
    <row r="85" spans="2:19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35"/>
    </row>
    <row r="86" spans="2:19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S86" s="35"/>
    </row>
    <row r="87" spans="2:19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S87" s="35"/>
    </row>
    <row r="88" spans="2:19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S88" s="35"/>
    </row>
    <row r="89" spans="2:19"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S89" s="35"/>
    </row>
    <row r="90" spans="2:19">
      <c r="B90" s="1" t="s">
        <v>52</v>
      </c>
      <c r="S90" s="35"/>
    </row>
    <row r="91" spans="2:19">
      <c r="S91" s="35"/>
    </row>
    <row r="92" spans="2:19">
      <c r="S92" s="35"/>
    </row>
    <row r="93" spans="2:19">
      <c r="S93" s="35"/>
    </row>
    <row r="94" spans="2:19">
      <c r="S94" s="35"/>
    </row>
    <row r="95" spans="2:19">
      <c r="S95" s="35"/>
    </row>
  </sheetData>
  <mergeCells count="21">
    <mergeCell ref="Q56:Q57"/>
    <mergeCell ref="S56:U57"/>
    <mergeCell ref="S6:V7"/>
    <mergeCell ref="D6:D7"/>
    <mergeCell ref="G56:P57"/>
    <mergeCell ref="S54:U55"/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W95"/>
  <sheetViews>
    <sheetView zoomScale="75" zoomScaleNormal="75" workbookViewId="0">
      <selection activeCell="B8" sqref="B8"/>
    </sheetView>
  </sheetViews>
  <sheetFormatPr defaultRowHeight="12.75"/>
  <cols>
    <col min="1" max="1" width="3.7109375" style="1" customWidth="1"/>
    <col min="2" max="2" width="25.7109375" style="1" customWidth="1"/>
    <col min="3" max="3" width="16.5703125" style="1" customWidth="1"/>
    <col min="4" max="4" width="24.140625" style="1" bestFit="1" customWidth="1"/>
    <col min="5" max="5" width="13.42578125" style="1" customWidth="1"/>
    <col min="6" max="6" width="12" style="1" customWidth="1"/>
    <col min="7" max="14" width="17.7109375" style="1" customWidth="1"/>
    <col min="15" max="15" width="19.42578125" style="1" customWidth="1"/>
    <col min="16" max="17" width="19.140625" style="1" customWidth="1"/>
    <col min="18" max="18" width="16.7109375" style="1" customWidth="1"/>
    <col min="19" max="19" width="11.85546875" style="1" bestFit="1" customWidth="1"/>
    <col min="20" max="21" width="9.140625" style="1"/>
    <col min="22" max="22" width="7.7109375" style="1" customWidth="1"/>
    <col min="23" max="23" width="14.85546875" style="1" customWidth="1"/>
    <col min="24" max="16384" width="9.140625" style="1"/>
  </cols>
  <sheetData>
    <row r="1" spans="1:23" ht="20.25">
      <c r="A1" s="356" t="s">
        <v>88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8"/>
      <c r="S1" s="358"/>
      <c r="T1" s="358"/>
      <c r="U1" s="358"/>
      <c r="V1" s="358"/>
      <c r="W1" s="359"/>
    </row>
    <row r="2" spans="1:23" ht="20.25">
      <c r="A2" s="326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28"/>
    </row>
    <row r="3" spans="1:23" ht="20.25">
      <c r="A3" s="326" t="s">
        <v>53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28"/>
    </row>
    <row r="4" spans="1:23" ht="21" thickBot="1">
      <c r="A4" s="329" t="str">
        <f>"For the Quarter Ending "&amp;TEXT('COVER &amp; CERTIFICATION'!E10,"MMMM DD, YYYY")</f>
        <v>For the Quarter Ending June 30, 2017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28"/>
    </row>
    <row r="5" spans="1:23" ht="18" customHeight="1">
      <c r="A5" s="11"/>
      <c r="B5" s="344" t="s">
        <v>97</v>
      </c>
      <c r="C5" s="345"/>
      <c r="D5" s="345"/>
      <c r="E5" s="345"/>
      <c r="F5" s="345"/>
      <c r="G5" s="346"/>
      <c r="H5" s="347" t="s">
        <v>71</v>
      </c>
      <c r="I5" s="348"/>
      <c r="J5" s="348"/>
      <c r="K5" s="348"/>
      <c r="L5" s="348"/>
      <c r="M5" s="348"/>
      <c r="N5" s="348"/>
      <c r="O5" s="117" t="s">
        <v>72</v>
      </c>
      <c r="P5" s="115"/>
      <c r="Q5" s="47"/>
      <c r="R5" s="352" t="s">
        <v>75</v>
      </c>
      <c r="S5" s="353"/>
      <c r="T5" s="353"/>
      <c r="U5" s="353"/>
      <c r="V5" s="353"/>
      <c r="W5" s="132"/>
    </row>
    <row r="6" spans="1:23" ht="18" customHeight="1">
      <c r="A6" s="13"/>
      <c r="B6" s="332" t="s">
        <v>116</v>
      </c>
      <c r="C6" s="332" t="s">
        <v>117</v>
      </c>
      <c r="D6" s="332" t="s">
        <v>93</v>
      </c>
      <c r="E6" s="332" t="s">
        <v>96</v>
      </c>
      <c r="F6" s="332" t="s">
        <v>98</v>
      </c>
      <c r="G6" s="334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32" t="s">
        <v>73</v>
      </c>
      <c r="R6" s="339" t="s">
        <v>113</v>
      </c>
      <c r="S6" s="336" t="s">
        <v>120</v>
      </c>
      <c r="T6" s="337"/>
      <c r="U6" s="337"/>
      <c r="V6" s="337"/>
      <c r="W6" s="330" t="s">
        <v>119</v>
      </c>
    </row>
    <row r="7" spans="1:23" s="2" customFormat="1" ht="17.25" thickBot="1">
      <c r="A7" s="40"/>
      <c r="B7" s="333"/>
      <c r="C7" s="333"/>
      <c r="D7" s="333"/>
      <c r="E7" s="333"/>
      <c r="F7" s="333"/>
      <c r="G7" s="335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41"/>
      <c r="R7" s="340"/>
      <c r="S7" s="338"/>
      <c r="T7" s="337"/>
      <c r="U7" s="337"/>
      <c r="V7" s="337"/>
      <c r="W7" s="331"/>
    </row>
    <row r="8" spans="1:23" ht="20.100000000000001" customHeight="1">
      <c r="A8" s="39">
        <v>1</v>
      </c>
      <c r="B8" s="309"/>
      <c r="C8" s="309"/>
      <c r="D8" s="309"/>
      <c r="E8" s="309"/>
      <c r="F8" s="309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 t="shared" ref="Q8:Q54" si="0"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.100000000000001" customHeight="1">
      <c r="A9" s="42">
        <f t="shared" ref="A9:A53" si="1">1+A8</f>
        <v>2</v>
      </c>
      <c r="B9" s="309"/>
      <c r="C9" s="309"/>
      <c r="D9" s="309"/>
      <c r="E9" s="309"/>
      <c r="F9" s="309"/>
      <c r="G9" s="275"/>
      <c r="H9" s="275"/>
      <c r="I9" s="275" t="s">
        <v>15</v>
      </c>
      <c r="J9" s="275"/>
      <c r="K9" s="275"/>
      <c r="L9" s="275"/>
      <c r="M9" s="275"/>
      <c r="N9" s="275"/>
      <c r="O9" s="275"/>
      <c r="P9" s="275"/>
      <c r="Q9" s="276">
        <f t="shared" si="0"/>
        <v>0</v>
      </c>
      <c r="R9" s="280"/>
      <c r="S9" s="278"/>
      <c r="T9" s="278"/>
      <c r="U9" s="278"/>
      <c r="V9" s="278"/>
      <c r="W9" s="279">
        <f t="shared" ref="W9:W53" si="2">+Q9-R9</f>
        <v>0</v>
      </c>
    </row>
    <row r="10" spans="1:23" ht="20.100000000000001" customHeight="1">
      <c r="A10" s="42">
        <f t="shared" si="1"/>
        <v>3</v>
      </c>
      <c r="B10" s="309"/>
      <c r="C10" s="309"/>
      <c r="D10" s="309"/>
      <c r="E10" s="309"/>
      <c r="F10" s="309"/>
      <c r="G10" s="275"/>
      <c r="H10" s="275"/>
      <c r="I10" s="275" t="s">
        <v>15</v>
      </c>
      <c r="J10" s="275"/>
      <c r="K10" s="275"/>
      <c r="L10" s="275"/>
      <c r="M10" s="275"/>
      <c r="N10" s="275"/>
      <c r="O10" s="275"/>
      <c r="P10" s="275"/>
      <c r="Q10" s="276">
        <f t="shared" si="0"/>
        <v>0</v>
      </c>
      <c r="R10" s="280"/>
      <c r="S10" s="278"/>
      <c r="T10" s="278"/>
      <c r="U10" s="278"/>
      <c r="V10" s="278"/>
      <c r="W10" s="279">
        <f t="shared" si="2"/>
        <v>0</v>
      </c>
    </row>
    <row r="11" spans="1:23" s="2" customFormat="1" ht="20.100000000000001" customHeight="1">
      <c r="A11" s="42">
        <f t="shared" si="1"/>
        <v>4</v>
      </c>
      <c r="B11" s="309"/>
      <c r="C11" s="309"/>
      <c r="D11" s="309"/>
      <c r="E11" s="309"/>
      <c r="F11" s="309"/>
      <c r="G11" s="227"/>
      <c r="H11" s="227"/>
      <c r="I11" s="227" t="s">
        <v>15</v>
      </c>
      <c r="J11" s="281"/>
      <c r="K11" s="227"/>
      <c r="L11" s="227"/>
      <c r="M11" s="227"/>
      <c r="N11" s="227"/>
      <c r="O11" s="227"/>
      <c r="P11" s="227"/>
      <c r="Q11" s="276">
        <f t="shared" si="0"/>
        <v>0</v>
      </c>
      <c r="R11" s="280"/>
      <c r="S11" s="282"/>
      <c r="T11" s="282"/>
      <c r="U11" s="282"/>
      <c r="V11" s="282"/>
      <c r="W11" s="279">
        <f t="shared" si="2"/>
        <v>0</v>
      </c>
    </row>
    <row r="12" spans="1:23" s="2" customFormat="1" ht="20.100000000000001" customHeight="1">
      <c r="A12" s="42">
        <f t="shared" si="1"/>
        <v>5</v>
      </c>
      <c r="B12" s="309"/>
      <c r="C12" s="309"/>
      <c r="D12" s="309"/>
      <c r="E12" s="309"/>
      <c r="F12" s="309"/>
      <c r="G12" s="275"/>
      <c r="H12" s="275"/>
      <c r="I12" s="275" t="s">
        <v>15</v>
      </c>
      <c r="J12" s="275"/>
      <c r="K12" s="275"/>
      <c r="L12" s="275"/>
      <c r="M12" s="275"/>
      <c r="N12" s="275"/>
      <c r="O12" s="275"/>
      <c r="P12" s="275"/>
      <c r="Q12" s="276">
        <f t="shared" si="0"/>
        <v>0</v>
      </c>
      <c r="R12" s="280"/>
      <c r="S12" s="282"/>
      <c r="T12" s="282"/>
      <c r="U12" s="282"/>
      <c r="V12" s="282"/>
      <c r="W12" s="279">
        <f t="shared" si="2"/>
        <v>0</v>
      </c>
    </row>
    <row r="13" spans="1:23" s="2" customFormat="1" ht="20.100000000000001" customHeight="1">
      <c r="A13" s="42">
        <f t="shared" si="1"/>
        <v>6</v>
      </c>
      <c r="B13" s="309"/>
      <c r="C13" s="309"/>
      <c r="D13" s="309"/>
      <c r="E13" s="309"/>
      <c r="F13" s="309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>
        <f t="shared" si="0"/>
        <v>0</v>
      </c>
      <c r="R13" s="280"/>
      <c r="S13" s="282"/>
      <c r="T13" s="282"/>
      <c r="U13" s="282"/>
      <c r="V13" s="282"/>
      <c r="W13" s="279">
        <f t="shared" si="2"/>
        <v>0</v>
      </c>
    </row>
    <row r="14" spans="1:23" s="2" customFormat="1" ht="20.100000000000001" customHeight="1">
      <c r="A14" s="42">
        <f t="shared" si="1"/>
        <v>7</v>
      </c>
      <c r="B14" s="309"/>
      <c r="C14" s="309"/>
      <c r="D14" s="309"/>
      <c r="E14" s="309"/>
      <c r="F14" s="309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2"/>
        <v>0</v>
      </c>
    </row>
    <row r="15" spans="1:23" s="2" customFormat="1" ht="20.100000000000001" customHeight="1">
      <c r="A15" s="42">
        <f t="shared" si="1"/>
        <v>8</v>
      </c>
      <c r="B15" s="309"/>
      <c r="C15" s="309"/>
      <c r="D15" s="309"/>
      <c r="E15" s="309"/>
      <c r="F15" s="309"/>
      <c r="G15" s="227"/>
      <c r="H15" s="227"/>
      <c r="I15" s="227" t="s">
        <v>15</v>
      </c>
      <c r="J15" s="227"/>
      <c r="K15" s="227"/>
      <c r="L15" s="227"/>
      <c r="M15" s="227"/>
      <c r="N15" s="227"/>
      <c r="O15" s="227"/>
      <c r="P15" s="227"/>
      <c r="Q15" s="276">
        <f t="shared" si="0"/>
        <v>0</v>
      </c>
      <c r="R15" s="280"/>
      <c r="S15" s="282"/>
      <c r="T15" s="282"/>
      <c r="U15" s="282"/>
      <c r="V15" s="282"/>
      <c r="W15" s="279">
        <f t="shared" si="2"/>
        <v>0</v>
      </c>
    </row>
    <row r="16" spans="1:23" s="2" customFormat="1" ht="20.100000000000001" customHeight="1">
      <c r="A16" s="42">
        <f t="shared" si="1"/>
        <v>9</v>
      </c>
      <c r="B16" s="309"/>
      <c r="C16" s="309"/>
      <c r="D16" s="309"/>
      <c r="E16" s="309"/>
      <c r="F16" s="309"/>
      <c r="G16" s="275"/>
      <c r="H16" s="275"/>
      <c r="I16" s="275" t="s">
        <v>15</v>
      </c>
      <c r="J16" s="275"/>
      <c r="K16" s="275"/>
      <c r="L16" s="275"/>
      <c r="M16" s="275"/>
      <c r="N16" s="275"/>
      <c r="O16" s="275"/>
      <c r="P16" s="275"/>
      <c r="Q16" s="276">
        <f t="shared" si="0"/>
        <v>0</v>
      </c>
      <c r="R16" s="280"/>
      <c r="S16" s="282"/>
      <c r="T16" s="282"/>
      <c r="U16" s="282"/>
      <c r="V16" s="282"/>
      <c r="W16" s="279">
        <f t="shared" si="2"/>
        <v>0</v>
      </c>
    </row>
    <row r="17" spans="1:23" s="2" customFormat="1" ht="20.100000000000001" customHeight="1">
      <c r="A17" s="42">
        <f t="shared" si="1"/>
        <v>10</v>
      </c>
      <c r="B17" s="309"/>
      <c r="C17" s="309"/>
      <c r="D17" s="309"/>
      <c r="E17" s="309"/>
      <c r="F17" s="309"/>
      <c r="G17" s="227"/>
      <c r="H17" s="227"/>
      <c r="I17" s="227" t="s">
        <v>48</v>
      </c>
      <c r="J17" s="227"/>
      <c r="K17" s="227"/>
      <c r="L17" s="227"/>
      <c r="M17" s="227"/>
      <c r="N17" s="227"/>
      <c r="O17" s="227"/>
      <c r="P17" s="227"/>
      <c r="Q17" s="276">
        <f t="shared" si="0"/>
        <v>0</v>
      </c>
      <c r="R17" s="280"/>
      <c r="S17" s="282"/>
      <c r="T17" s="282"/>
      <c r="U17" s="282"/>
      <c r="V17" s="282"/>
      <c r="W17" s="279">
        <f t="shared" si="2"/>
        <v>0</v>
      </c>
    </row>
    <row r="18" spans="1:23" s="2" customFormat="1" ht="20.100000000000001" customHeight="1">
      <c r="A18" s="42">
        <f t="shared" si="1"/>
        <v>11</v>
      </c>
      <c r="B18" s="309"/>
      <c r="C18" s="309"/>
      <c r="D18" s="309"/>
      <c r="E18" s="309"/>
      <c r="F18" s="309"/>
      <c r="G18" s="275"/>
      <c r="H18" s="275"/>
      <c r="I18" s="275" t="s">
        <v>15</v>
      </c>
      <c r="J18" s="275"/>
      <c r="K18" s="275"/>
      <c r="L18" s="275"/>
      <c r="M18" s="275"/>
      <c r="N18" s="275"/>
      <c r="O18" s="275"/>
      <c r="P18" s="275"/>
      <c r="Q18" s="276">
        <f t="shared" si="0"/>
        <v>0</v>
      </c>
      <c r="R18" s="280"/>
      <c r="S18" s="282"/>
      <c r="T18" s="282"/>
      <c r="U18" s="282"/>
      <c r="V18" s="282"/>
      <c r="W18" s="279">
        <f t="shared" si="2"/>
        <v>0</v>
      </c>
    </row>
    <row r="19" spans="1:23" s="2" customFormat="1" ht="20.100000000000001" customHeight="1">
      <c r="A19" s="42">
        <f t="shared" si="1"/>
        <v>12</v>
      </c>
      <c r="B19" s="308"/>
      <c r="C19" s="308"/>
      <c r="D19" s="308"/>
      <c r="E19" s="308"/>
      <c r="F19" s="308"/>
      <c r="G19" s="275"/>
      <c r="H19" s="275"/>
      <c r="I19" s="275" t="s">
        <v>15</v>
      </c>
      <c r="J19" s="275"/>
      <c r="K19" s="275"/>
      <c r="L19" s="275"/>
      <c r="M19" s="275"/>
      <c r="N19" s="275"/>
      <c r="O19" s="275"/>
      <c r="P19" s="275"/>
      <c r="Q19" s="276">
        <f t="shared" si="0"/>
        <v>0</v>
      </c>
      <c r="R19" s="280"/>
      <c r="S19" s="282"/>
      <c r="T19" s="282"/>
      <c r="U19" s="282"/>
      <c r="V19" s="282"/>
      <c r="W19" s="279">
        <f t="shared" si="2"/>
        <v>0</v>
      </c>
    </row>
    <row r="20" spans="1:23" s="2" customFormat="1" ht="20.100000000000001" customHeight="1">
      <c r="A20" s="42">
        <f t="shared" si="1"/>
        <v>13</v>
      </c>
      <c r="B20" s="308"/>
      <c r="C20" s="308"/>
      <c r="D20" s="308"/>
      <c r="E20" s="308"/>
      <c r="F20" s="308"/>
      <c r="G20" s="275"/>
      <c r="H20" s="275"/>
      <c r="I20" s="275" t="s">
        <v>48</v>
      </c>
      <c r="J20" s="275"/>
      <c r="K20" s="275"/>
      <c r="L20" s="275"/>
      <c r="M20" s="275"/>
      <c r="N20" s="275"/>
      <c r="O20" s="275"/>
      <c r="P20" s="275"/>
      <c r="Q20" s="276">
        <f t="shared" si="0"/>
        <v>0</v>
      </c>
      <c r="R20" s="280"/>
      <c r="S20" s="282"/>
      <c r="T20" s="282"/>
      <c r="U20" s="282"/>
      <c r="V20" s="282"/>
      <c r="W20" s="279">
        <f t="shared" si="2"/>
        <v>0</v>
      </c>
    </row>
    <row r="21" spans="1:23" s="2" customFormat="1" ht="20.100000000000001" customHeight="1">
      <c r="A21" s="42">
        <f t="shared" si="1"/>
        <v>14</v>
      </c>
      <c r="B21" s="308"/>
      <c r="C21" s="308"/>
      <c r="D21" s="308"/>
      <c r="E21" s="308"/>
      <c r="F21" s="308"/>
      <c r="G21" s="227"/>
      <c r="H21" s="227"/>
      <c r="I21" s="227" t="s">
        <v>15</v>
      </c>
      <c r="J21" s="227"/>
      <c r="K21" s="227"/>
      <c r="L21" s="227"/>
      <c r="M21" s="227"/>
      <c r="N21" s="227"/>
      <c r="O21" s="227"/>
      <c r="P21" s="227"/>
      <c r="Q21" s="276">
        <f t="shared" si="0"/>
        <v>0</v>
      </c>
      <c r="R21" s="280"/>
      <c r="S21" s="282"/>
      <c r="T21" s="282"/>
      <c r="U21" s="282"/>
      <c r="V21" s="282"/>
      <c r="W21" s="279">
        <f t="shared" si="2"/>
        <v>0</v>
      </c>
    </row>
    <row r="22" spans="1:23" s="2" customFormat="1" ht="20.100000000000001" customHeight="1">
      <c r="A22" s="42">
        <f t="shared" si="1"/>
        <v>15</v>
      </c>
      <c r="B22" s="308"/>
      <c r="C22" s="308"/>
      <c r="D22" s="308"/>
      <c r="E22" s="308"/>
      <c r="F22" s="308"/>
      <c r="G22" s="275"/>
      <c r="H22" s="275"/>
      <c r="I22" s="275" t="s">
        <v>15</v>
      </c>
      <c r="J22" s="275"/>
      <c r="K22" s="275"/>
      <c r="L22" s="275"/>
      <c r="M22" s="275"/>
      <c r="N22" s="275"/>
      <c r="O22" s="275"/>
      <c r="P22" s="275"/>
      <c r="Q22" s="276">
        <f t="shared" si="0"/>
        <v>0</v>
      </c>
      <c r="R22" s="280"/>
      <c r="S22" s="282"/>
      <c r="T22" s="282"/>
      <c r="U22" s="282"/>
      <c r="V22" s="282"/>
      <c r="W22" s="279">
        <f t="shared" si="2"/>
        <v>0</v>
      </c>
    </row>
    <row r="23" spans="1:23" s="2" customFormat="1" ht="20.100000000000001" customHeight="1">
      <c r="A23" s="42">
        <f t="shared" si="1"/>
        <v>16</v>
      </c>
      <c r="B23" s="308"/>
      <c r="C23" s="308"/>
      <c r="D23" s="308"/>
      <c r="E23" s="308"/>
      <c r="F23" s="308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>
        <f t="shared" si="0"/>
        <v>0</v>
      </c>
      <c r="R23" s="280"/>
      <c r="S23" s="282"/>
      <c r="T23" s="282"/>
      <c r="U23" s="282"/>
      <c r="V23" s="282"/>
      <c r="W23" s="279">
        <f t="shared" si="2"/>
        <v>0</v>
      </c>
    </row>
    <row r="24" spans="1:23" s="2" customFormat="1" ht="20.100000000000001" customHeight="1">
      <c r="A24" s="42">
        <f t="shared" si="1"/>
        <v>17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0"/>
        <v>0</v>
      </c>
      <c r="R24" s="280"/>
      <c r="S24" s="282"/>
      <c r="T24" s="282"/>
      <c r="U24" s="282"/>
      <c r="V24" s="282"/>
      <c r="W24" s="279">
        <f t="shared" si="2"/>
        <v>0</v>
      </c>
    </row>
    <row r="25" spans="1:23" s="2" customFormat="1" ht="20.100000000000001" customHeight="1">
      <c r="A25" s="42">
        <f t="shared" si="1"/>
        <v>18</v>
      </c>
      <c r="B25" s="308"/>
      <c r="C25" s="308"/>
      <c r="D25" s="308"/>
      <c r="E25" s="308"/>
      <c r="F25" s="308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>
        <f t="shared" si="0"/>
        <v>0</v>
      </c>
      <c r="R25" s="280"/>
      <c r="S25" s="282"/>
      <c r="T25" s="282"/>
      <c r="U25" s="282"/>
      <c r="V25" s="282"/>
      <c r="W25" s="279">
        <f t="shared" si="2"/>
        <v>0</v>
      </c>
    </row>
    <row r="26" spans="1:23" s="2" customFormat="1" ht="20.100000000000001" customHeight="1">
      <c r="A26" s="42">
        <f t="shared" si="1"/>
        <v>19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0"/>
        <v>0</v>
      </c>
      <c r="R26" s="280"/>
      <c r="S26" s="282"/>
      <c r="T26" s="282"/>
      <c r="U26" s="282"/>
      <c r="V26" s="282"/>
      <c r="W26" s="279">
        <f t="shared" si="2"/>
        <v>0</v>
      </c>
    </row>
    <row r="27" spans="1:23" s="2" customFormat="1" ht="20.100000000000001" customHeight="1">
      <c r="A27" s="42">
        <f t="shared" si="1"/>
        <v>20</v>
      </c>
      <c r="B27" s="308"/>
      <c r="C27" s="308"/>
      <c r="D27" s="308"/>
      <c r="E27" s="308"/>
      <c r="F27" s="308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0"/>
        <v>0</v>
      </c>
      <c r="R27" s="280"/>
      <c r="S27" s="282"/>
      <c r="T27" s="282"/>
      <c r="U27" s="282"/>
      <c r="V27" s="282"/>
      <c r="W27" s="279">
        <f t="shared" si="2"/>
        <v>0</v>
      </c>
    </row>
    <row r="28" spans="1:23" s="2" customFormat="1" ht="20.100000000000001" customHeight="1">
      <c r="A28" s="42">
        <f t="shared" si="1"/>
        <v>21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2"/>
        <v>0</v>
      </c>
    </row>
    <row r="29" spans="1:23" s="2" customFormat="1" ht="20.100000000000001" customHeight="1">
      <c r="A29" s="42">
        <f t="shared" si="1"/>
        <v>22</v>
      </c>
      <c r="B29" s="308"/>
      <c r="C29" s="308"/>
      <c r="D29" s="308"/>
      <c r="E29" s="308"/>
      <c r="F29" s="308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2"/>
        <v>0</v>
      </c>
    </row>
    <row r="30" spans="1:23" s="2" customFormat="1" ht="20.100000000000001" customHeight="1">
      <c r="A30" s="42">
        <f t="shared" si="1"/>
        <v>23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0"/>
        <v>0</v>
      </c>
      <c r="R30" s="280"/>
      <c r="S30" s="282"/>
      <c r="T30" s="282"/>
      <c r="U30" s="282"/>
      <c r="V30" s="282"/>
      <c r="W30" s="279">
        <f t="shared" si="2"/>
        <v>0</v>
      </c>
    </row>
    <row r="31" spans="1:23" s="2" customFormat="1" ht="20.100000000000001" customHeight="1">
      <c r="A31" s="42">
        <f t="shared" si="1"/>
        <v>24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0"/>
        <v>0</v>
      </c>
      <c r="R31" s="280"/>
      <c r="S31" s="282"/>
      <c r="T31" s="282"/>
      <c r="U31" s="282"/>
      <c r="V31" s="282"/>
      <c r="W31" s="279">
        <f t="shared" si="2"/>
        <v>0</v>
      </c>
    </row>
    <row r="32" spans="1:23" s="2" customFormat="1" ht="20.100000000000001" customHeight="1">
      <c r="A32" s="42">
        <f t="shared" si="1"/>
        <v>25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0"/>
        <v>0</v>
      </c>
      <c r="R32" s="280"/>
      <c r="S32" s="282"/>
      <c r="T32" s="282"/>
      <c r="U32" s="282"/>
      <c r="V32" s="282"/>
      <c r="W32" s="279">
        <f t="shared" si="2"/>
        <v>0</v>
      </c>
    </row>
    <row r="33" spans="1:23" s="2" customFormat="1" ht="20.100000000000001" customHeight="1">
      <c r="A33" s="42">
        <f t="shared" si="1"/>
        <v>26</v>
      </c>
      <c r="B33" s="308"/>
      <c r="C33" s="308"/>
      <c r="D33" s="308"/>
      <c r="E33" s="308"/>
      <c r="F33" s="308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0"/>
        <v>0</v>
      </c>
      <c r="R33" s="280"/>
      <c r="S33" s="282"/>
      <c r="T33" s="282"/>
      <c r="U33" s="282"/>
      <c r="V33" s="282"/>
      <c r="W33" s="279">
        <f t="shared" si="2"/>
        <v>0</v>
      </c>
    </row>
    <row r="34" spans="1:23" s="2" customFormat="1" ht="20.100000000000001" customHeight="1">
      <c r="A34" s="42">
        <f t="shared" si="1"/>
        <v>27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0"/>
        <v>0</v>
      </c>
      <c r="R34" s="280"/>
      <c r="S34" s="282"/>
      <c r="T34" s="282"/>
      <c r="U34" s="282"/>
      <c r="V34" s="282"/>
      <c r="W34" s="279">
        <f t="shared" si="2"/>
        <v>0</v>
      </c>
    </row>
    <row r="35" spans="1:23" s="2" customFormat="1" ht="20.100000000000001" customHeight="1">
      <c r="A35" s="42">
        <f t="shared" si="1"/>
        <v>28</v>
      </c>
      <c r="B35" s="305"/>
      <c r="C35" s="305"/>
      <c r="D35" s="305"/>
      <c r="E35" s="305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0"/>
        <v>0</v>
      </c>
      <c r="R35" s="280"/>
      <c r="S35" s="282"/>
      <c r="T35" s="282"/>
      <c r="U35" s="282"/>
      <c r="V35" s="282"/>
      <c r="W35" s="279">
        <f t="shared" si="2"/>
        <v>0</v>
      </c>
    </row>
    <row r="36" spans="1:23" s="2" customFormat="1" ht="20.100000000000001" customHeight="1">
      <c r="A36" s="42">
        <f t="shared" si="1"/>
        <v>29</v>
      </c>
      <c r="B36" s="305"/>
      <c r="C36" s="305"/>
      <c r="D36" s="305"/>
      <c r="E36" s="305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0"/>
        <v>0</v>
      </c>
      <c r="R36" s="280"/>
      <c r="S36" s="282"/>
      <c r="T36" s="282"/>
      <c r="U36" s="282"/>
      <c r="V36" s="282"/>
      <c r="W36" s="279">
        <f t="shared" si="2"/>
        <v>0</v>
      </c>
    </row>
    <row r="37" spans="1:23" s="2" customFormat="1" ht="20.100000000000001" customHeight="1">
      <c r="A37" s="42">
        <f t="shared" si="1"/>
        <v>30</v>
      </c>
      <c r="B37" s="305"/>
      <c r="C37" s="305"/>
      <c r="D37" s="305"/>
      <c r="E37" s="305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0"/>
        <v>0</v>
      </c>
      <c r="R37" s="280"/>
      <c r="S37" s="282"/>
      <c r="T37" s="282"/>
      <c r="U37" s="282"/>
      <c r="V37" s="282"/>
      <c r="W37" s="279">
        <f t="shared" si="2"/>
        <v>0</v>
      </c>
    </row>
    <row r="38" spans="1:23" s="2" customFormat="1" ht="20.100000000000001" customHeight="1">
      <c r="A38" s="42">
        <f t="shared" si="1"/>
        <v>31</v>
      </c>
      <c r="B38" s="305"/>
      <c r="C38" s="305"/>
      <c r="D38" s="305"/>
      <c r="E38" s="305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0"/>
        <v>0</v>
      </c>
      <c r="R38" s="280"/>
      <c r="S38" s="282"/>
      <c r="T38" s="282"/>
      <c r="U38" s="282"/>
      <c r="V38" s="282"/>
      <c r="W38" s="279">
        <f t="shared" si="2"/>
        <v>0</v>
      </c>
    </row>
    <row r="39" spans="1:23" s="2" customFormat="1" ht="20.100000000000001" customHeight="1">
      <c r="A39" s="42">
        <f t="shared" si="1"/>
        <v>32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0"/>
        <v>0</v>
      </c>
      <c r="R39" s="280"/>
      <c r="S39" s="282"/>
      <c r="T39" s="282"/>
      <c r="U39" s="282"/>
      <c r="V39" s="282"/>
      <c r="W39" s="279">
        <f t="shared" si="2"/>
        <v>0</v>
      </c>
    </row>
    <row r="40" spans="1:23" s="2" customFormat="1" ht="20.100000000000001" customHeight="1">
      <c r="A40" s="42">
        <f t="shared" si="1"/>
        <v>33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0"/>
        <v>0</v>
      </c>
      <c r="R40" s="280"/>
      <c r="S40" s="282"/>
      <c r="T40" s="282"/>
      <c r="U40" s="282"/>
      <c r="V40" s="282"/>
      <c r="W40" s="279">
        <f t="shared" si="2"/>
        <v>0</v>
      </c>
    </row>
    <row r="41" spans="1:23" s="2" customFormat="1" ht="20.100000000000001" customHeight="1">
      <c r="A41" s="42">
        <f t="shared" si="1"/>
        <v>34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0"/>
        <v>0</v>
      </c>
      <c r="R41" s="280"/>
      <c r="S41" s="282"/>
      <c r="T41" s="282"/>
      <c r="U41" s="282"/>
      <c r="V41" s="282"/>
      <c r="W41" s="279">
        <f t="shared" si="2"/>
        <v>0</v>
      </c>
    </row>
    <row r="42" spans="1:23" s="2" customFormat="1" ht="20.100000000000001" customHeight="1">
      <c r="A42" s="42">
        <f t="shared" si="1"/>
        <v>35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0"/>
        <v>0</v>
      </c>
      <c r="R42" s="280"/>
      <c r="S42" s="282"/>
      <c r="T42" s="282"/>
      <c r="U42" s="282"/>
      <c r="V42" s="282"/>
      <c r="W42" s="279">
        <f t="shared" si="2"/>
        <v>0</v>
      </c>
    </row>
    <row r="43" spans="1:23" s="2" customFormat="1" ht="20.100000000000001" customHeight="1">
      <c r="A43" s="42">
        <f t="shared" si="1"/>
        <v>36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0"/>
        <v>0</v>
      </c>
      <c r="R43" s="280"/>
      <c r="S43" s="282"/>
      <c r="T43" s="282"/>
      <c r="U43" s="282"/>
      <c r="V43" s="282"/>
      <c r="W43" s="279">
        <f t="shared" si="2"/>
        <v>0</v>
      </c>
    </row>
    <row r="44" spans="1:23" s="2" customFormat="1" ht="20.100000000000001" customHeight="1">
      <c r="A44" s="42">
        <f t="shared" si="1"/>
        <v>37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0"/>
        <v>0</v>
      </c>
      <c r="R44" s="280"/>
      <c r="S44" s="282"/>
      <c r="T44" s="282"/>
      <c r="U44" s="282"/>
      <c r="V44" s="282"/>
      <c r="W44" s="279">
        <f t="shared" si="2"/>
        <v>0</v>
      </c>
    </row>
    <row r="45" spans="1:23" s="2" customFormat="1" ht="20.100000000000001" customHeight="1">
      <c r="A45" s="42">
        <f t="shared" si="1"/>
        <v>38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0"/>
        <v>0</v>
      </c>
      <c r="R45" s="280"/>
      <c r="S45" s="282"/>
      <c r="T45" s="282"/>
      <c r="U45" s="282"/>
      <c r="V45" s="282"/>
      <c r="W45" s="279">
        <f t="shared" si="2"/>
        <v>0</v>
      </c>
    </row>
    <row r="46" spans="1:23" s="2" customFormat="1" ht="20.100000000000001" customHeight="1">
      <c r="A46" s="42">
        <f t="shared" si="1"/>
        <v>39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0"/>
        <v>0</v>
      </c>
      <c r="R46" s="280"/>
      <c r="S46" s="282"/>
      <c r="T46" s="282"/>
      <c r="U46" s="282"/>
      <c r="V46" s="282"/>
      <c r="W46" s="279">
        <f t="shared" si="2"/>
        <v>0</v>
      </c>
    </row>
    <row r="47" spans="1:23" s="2" customFormat="1" ht="20.100000000000001" customHeight="1">
      <c r="A47" s="42">
        <f t="shared" si="1"/>
        <v>40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0"/>
        <v>0</v>
      </c>
      <c r="R47" s="280"/>
      <c r="S47" s="282"/>
      <c r="T47" s="282"/>
      <c r="U47" s="282"/>
      <c r="V47" s="282"/>
      <c r="W47" s="279">
        <f t="shared" si="2"/>
        <v>0</v>
      </c>
    </row>
    <row r="48" spans="1:23" s="2" customFormat="1" ht="20.100000000000001" customHeight="1">
      <c r="A48" s="42">
        <f t="shared" si="1"/>
        <v>41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0"/>
        <v>0</v>
      </c>
      <c r="R48" s="280"/>
      <c r="S48" s="282"/>
      <c r="T48" s="282"/>
      <c r="U48" s="282"/>
      <c r="V48" s="282"/>
      <c r="W48" s="279">
        <f t="shared" si="2"/>
        <v>0</v>
      </c>
    </row>
    <row r="49" spans="1:23" s="2" customFormat="1" ht="20.100000000000001" customHeight="1">
      <c r="A49" s="42">
        <f t="shared" si="1"/>
        <v>42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0"/>
        <v>0</v>
      </c>
      <c r="R49" s="280"/>
      <c r="S49" s="282"/>
      <c r="T49" s="282"/>
      <c r="U49" s="282"/>
      <c r="V49" s="282"/>
      <c r="W49" s="279">
        <f t="shared" si="2"/>
        <v>0</v>
      </c>
    </row>
    <row r="50" spans="1:23" s="2" customFormat="1" ht="20.100000000000001" customHeight="1">
      <c r="A50" s="42">
        <f t="shared" si="1"/>
        <v>43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0"/>
        <v>0</v>
      </c>
      <c r="R50" s="280"/>
      <c r="S50" s="282"/>
      <c r="T50" s="282"/>
      <c r="U50" s="282"/>
      <c r="V50" s="282"/>
      <c r="W50" s="279">
        <f t="shared" si="2"/>
        <v>0</v>
      </c>
    </row>
    <row r="51" spans="1:23" s="2" customFormat="1" ht="20.100000000000001" customHeight="1">
      <c r="A51" s="42">
        <f t="shared" si="1"/>
        <v>44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0"/>
        <v>0</v>
      </c>
      <c r="R51" s="280"/>
      <c r="S51" s="282"/>
      <c r="T51" s="282"/>
      <c r="U51" s="282"/>
      <c r="V51" s="282"/>
      <c r="W51" s="279">
        <f t="shared" si="2"/>
        <v>0</v>
      </c>
    </row>
    <row r="52" spans="1:23" s="2" customFormat="1" ht="20.100000000000001" customHeight="1">
      <c r="A52" s="42">
        <f t="shared" si="1"/>
        <v>45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0"/>
        <v>0</v>
      </c>
      <c r="R52" s="280"/>
      <c r="S52" s="282"/>
      <c r="T52" s="282"/>
      <c r="U52" s="282"/>
      <c r="V52" s="282"/>
      <c r="W52" s="279">
        <f t="shared" si="2"/>
        <v>0</v>
      </c>
    </row>
    <row r="53" spans="1:23" s="2" customFormat="1" ht="20.100000000000001" customHeight="1">
      <c r="A53" s="42">
        <f t="shared" si="1"/>
        <v>46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>
        <f t="shared" si="0"/>
        <v>0</v>
      </c>
      <c r="R53" s="280"/>
      <c r="S53" s="282"/>
      <c r="T53" s="282"/>
      <c r="U53" s="282"/>
      <c r="V53" s="282"/>
      <c r="W53" s="279">
        <f t="shared" si="2"/>
        <v>0</v>
      </c>
    </row>
    <row r="54" spans="1:23" s="2" customFormat="1" ht="20.100000000000001" customHeight="1">
      <c r="A54" s="38"/>
      <c r="B54" s="111" t="s">
        <v>76</v>
      </c>
      <c r="C54" s="111"/>
      <c r="D54" s="111"/>
      <c r="E54" s="111"/>
      <c r="F54" s="111"/>
      <c r="G54" s="110">
        <f t="shared" ref="G54:P54" si="3">SUM(G8:G53)</f>
        <v>0</v>
      </c>
      <c r="H54" s="112">
        <f t="shared" si="3"/>
        <v>0</v>
      </c>
      <c r="I54" s="112">
        <f t="shared" si="3"/>
        <v>0</v>
      </c>
      <c r="J54" s="112">
        <f t="shared" si="3"/>
        <v>0</v>
      </c>
      <c r="K54" s="112">
        <f t="shared" si="3"/>
        <v>0</v>
      </c>
      <c r="L54" s="112">
        <f t="shared" si="3"/>
        <v>0</v>
      </c>
      <c r="M54" s="112">
        <f t="shared" si="3"/>
        <v>0</v>
      </c>
      <c r="N54" s="112">
        <f t="shared" si="3"/>
        <v>0</v>
      </c>
      <c r="O54" s="112">
        <f t="shared" si="3"/>
        <v>0</v>
      </c>
      <c r="P54" s="112">
        <f t="shared" si="3"/>
        <v>0</v>
      </c>
      <c r="Q54" s="112">
        <f t="shared" si="0"/>
        <v>0</v>
      </c>
      <c r="R54" s="48">
        <f>SUM(R8:R53)</f>
        <v>0</v>
      </c>
      <c r="S54" s="342"/>
      <c r="T54" s="327"/>
      <c r="U54" s="327"/>
      <c r="V54" s="44"/>
      <c r="W54" s="129">
        <f>SUM(W8:W53)</f>
        <v>0</v>
      </c>
    </row>
    <row r="55" spans="1:23" s="2" customFormat="1" ht="20.100000000000001" customHeight="1" thickBot="1">
      <c r="A55" s="38"/>
      <c r="B55" s="63" t="str">
        <f>+A3</f>
        <v>Category: Program Specialist</v>
      </c>
      <c r="C55" s="63"/>
      <c r="D55" s="63"/>
      <c r="E55" s="63"/>
      <c r="F55" s="63"/>
      <c r="G55" s="57"/>
      <c r="H55" s="58"/>
      <c r="I55" s="58"/>
      <c r="J55" s="58"/>
      <c r="K55" s="58"/>
      <c r="L55" s="58"/>
      <c r="M55" s="58"/>
      <c r="N55" s="58"/>
      <c r="O55" s="58"/>
      <c r="P55" s="58" t="s">
        <v>50</v>
      </c>
      <c r="Q55" s="58">
        <f>SUM(Q8:Q53)</f>
        <v>0</v>
      </c>
      <c r="R55" s="46"/>
      <c r="S55" s="343"/>
      <c r="T55" s="343"/>
      <c r="U55" s="343"/>
      <c r="V55" s="45"/>
      <c r="W55" s="130"/>
    </row>
    <row r="56" spans="1:23" ht="20.100000000000001" customHeight="1">
      <c r="A56" s="15"/>
      <c r="B56" s="12"/>
      <c r="C56" s="12"/>
      <c r="D56" s="12"/>
      <c r="E56" s="12"/>
      <c r="F56" s="12"/>
      <c r="G56" s="349" t="s">
        <v>74</v>
      </c>
      <c r="H56" s="350"/>
      <c r="I56" s="350"/>
      <c r="J56" s="350"/>
      <c r="K56" s="350"/>
      <c r="L56" s="350"/>
      <c r="M56" s="350"/>
      <c r="N56" s="350"/>
      <c r="O56" s="350"/>
      <c r="P56" s="327"/>
      <c r="Q56" s="354">
        <f>+Q55</f>
        <v>0</v>
      </c>
      <c r="R56" s="48"/>
      <c r="S56" s="342"/>
      <c r="T56" s="327"/>
      <c r="U56" s="327"/>
      <c r="V56" s="44"/>
      <c r="W56" s="131"/>
    </row>
    <row r="57" spans="1:23" ht="20.100000000000001" customHeight="1" thickBot="1">
      <c r="A57" s="36"/>
      <c r="B57" s="37"/>
      <c r="C57" s="37"/>
      <c r="D57" s="37"/>
      <c r="E57" s="37"/>
      <c r="F57" s="37"/>
      <c r="G57" s="351"/>
      <c r="H57" s="351"/>
      <c r="I57" s="351"/>
      <c r="J57" s="351"/>
      <c r="K57" s="351"/>
      <c r="L57" s="351"/>
      <c r="M57" s="351"/>
      <c r="N57" s="351"/>
      <c r="O57" s="351"/>
      <c r="P57" s="343"/>
      <c r="Q57" s="355"/>
      <c r="R57" s="46">
        <f>+R54</f>
        <v>0</v>
      </c>
      <c r="S57" s="343"/>
      <c r="T57" s="343"/>
      <c r="U57" s="343"/>
      <c r="V57" s="45"/>
      <c r="W57" s="130"/>
    </row>
    <row r="58" spans="1:23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S58" s="35"/>
    </row>
    <row r="59" spans="1:23"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S59" s="35"/>
    </row>
    <row r="60" spans="1:23"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S60" s="35"/>
    </row>
    <row r="61" spans="1:23"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S61" s="35"/>
    </row>
    <row r="62" spans="1:23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S62" s="35"/>
    </row>
    <row r="63" spans="1:23"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S63" s="35"/>
    </row>
    <row r="64" spans="1:23"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S64" s="35"/>
    </row>
    <row r="65" spans="7:19"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S65" s="35"/>
    </row>
    <row r="66" spans="7:19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S66" s="35"/>
    </row>
    <row r="67" spans="7:19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35"/>
    </row>
    <row r="68" spans="7:19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35"/>
    </row>
    <row r="69" spans="7:19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S69" s="35"/>
    </row>
    <row r="70" spans="7:19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S70" s="35"/>
    </row>
    <row r="71" spans="7:19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35"/>
    </row>
    <row r="72" spans="7:19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S72" s="35"/>
    </row>
    <row r="73" spans="7:19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35"/>
    </row>
    <row r="74" spans="7:19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S74" s="35"/>
    </row>
    <row r="75" spans="7:19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35"/>
    </row>
    <row r="76" spans="7:19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S76" s="35"/>
    </row>
    <row r="77" spans="7:19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35"/>
    </row>
    <row r="78" spans="7:19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35"/>
    </row>
    <row r="79" spans="7:19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S79" s="35"/>
    </row>
    <row r="80" spans="7:19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S80" s="35"/>
    </row>
    <row r="81" spans="2:19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S81" s="35"/>
    </row>
    <row r="82" spans="2:19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35"/>
    </row>
    <row r="83" spans="2:19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35"/>
    </row>
    <row r="84" spans="2:19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35"/>
    </row>
    <row r="85" spans="2:19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35"/>
    </row>
    <row r="86" spans="2:19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S86" s="35"/>
    </row>
    <row r="87" spans="2:19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S87" s="35"/>
    </row>
    <row r="88" spans="2:19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S88" s="35"/>
    </row>
    <row r="89" spans="2:19"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S89" s="35"/>
    </row>
    <row r="90" spans="2:19">
      <c r="B90" s="1" t="s">
        <v>52</v>
      </c>
      <c r="S90" s="35"/>
    </row>
    <row r="91" spans="2:19">
      <c r="S91" s="35"/>
    </row>
    <row r="92" spans="2:19">
      <c r="S92" s="35"/>
    </row>
    <row r="93" spans="2:19">
      <c r="S93" s="35"/>
    </row>
    <row r="94" spans="2:19">
      <c r="S94" s="35"/>
    </row>
    <row r="95" spans="2:19">
      <c r="S95" s="35"/>
    </row>
  </sheetData>
  <mergeCells count="21">
    <mergeCell ref="G56:P57"/>
    <mergeCell ref="C6:C7"/>
    <mergeCell ref="G6:G7"/>
    <mergeCell ref="S56:U57"/>
    <mergeCell ref="Q56:Q57"/>
    <mergeCell ref="S54:U55"/>
    <mergeCell ref="S6:V7"/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W95"/>
  <sheetViews>
    <sheetView zoomScale="75" zoomScaleNormal="75" workbookViewId="0">
      <selection activeCell="B8" sqref="B8"/>
    </sheetView>
  </sheetViews>
  <sheetFormatPr defaultRowHeight="12.75"/>
  <cols>
    <col min="1" max="1" width="3.7109375" style="1" customWidth="1"/>
    <col min="2" max="2" width="25.7109375" style="1" customWidth="1"/>
    <col min="3" max="3" width="16.5703125" style="1" customWidth="1"/>
    <col min="4" max="4" width="16.42578125" style="1" customWidth="1"/>
    <col min="5" max="5" width="13.42578125" style="1" customWidth="1"/>
    <col min="6" max="6" width="14.140625" style="1" customWidth="1"/>
    <col min="7" max="14" width="17.7109375" style="1" customWidth="1"/>
    <col min="15" max="15" width="19.42578125" style="1" customWidth="1"/>
    <col min="16" max="17" width="19.140625" style="1" customWidth="1"/>
    <col min="18" max="18" width="16.7109375" style="1" customWidth="1"/>
    <col min="19" max="19" width="11.85546875" style="1" bestFit="1" customWidth="1"/>
    <col min="20" max="21" width="9.140625" style="1"/>
    <col min="22" max="22" width="7.7109375" style="1" customWidth="1"/>
    <col min="23" max="23" width="14.85546875" style="1" customWidth="1"/>
    <col min="24" max="16384" width="9.140625" style="1"/>
  </cols>
  <sheetData>
    <row r="1" spans="1:23" ht="20.25">
      <c r="A1" s="356" t="s">
        <v>88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8"/>
      <c r="S1" s="358"/>
      <c r="T1" s="358"/>
      <c r="U1" s="358"/>
      <c r="V1" s="358"/>
      <c r="W1" s="359"/>
    </row>
    <row r="2" spans="1:23" ht="20.25">
      <c r="A2" s="326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28"/>
    </row>
    <row r="3" spans="1:23" ht="20.25">
      <c r="A3" s="326" t="s">
        <v>54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28"/>
    </row>
    <row r="4" spans="1:23" ht="21" thickBot="1">
      <c r="A4" s="329" t="str">
        <f>"For the Quarter Ending "&amp;TEXT('COVER &amp; CERTIFICATION'!E10,"MMMM DD, YYYY")</f>
        <v>For the Quarter Ending June 30, 2017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28"/>
    </row>
    <row r="5" spans="1:23" ht="18" customHeight="1">
      <c r="A5" s="11"/>
      <c r="B5" s="344" t="s">
        <v>97</v>
      </c>
      <c r="C5" s="345"/>
      <c r="D5" s="345"/>
      <c r="E5" s="345"/>
      <c r="F5" s="345"/>
      <c r="G5" s="346"/>
      <c r="H5" s="347" t="s">
        <v>71</v>
      </c>
      <c r="I5" s="348"/>
      <c r="J5" s="348"/>
      <c r="K5" s="348"/>
      <c r="L5" s="348"/>
      <c r="M5" s="348"/>
      <c r="N5" s="348"/>
      <c r="O5" s="117" t="s">
        <v>72</v>
      </c>
      <c r="P5" s="115"/>
      <c r="Q5" s="47"/>
      <c r="R5" s="352" t="s">
        <v>75</v>
      </c>
      <c r="S5" s="353"/>
      <c r="T5" s="353"/>
      <c r="U5" s="353"/>
      <c r="V5" s="353"/>
      <c r="W5" s="132"/>
    </row>
    <row r="6" spans="1:23" ht="18" customHeight="1">
      <c r="A6" s="13"/>
      <c r="B6" s="332" t="s">
        <v>116</v>
      </c>
      <c r="C6" s="332" t="s">
        <v>117</v>
      </c>
      <c r="D6" s="332" t="s">
        <v>93</v>
      </c>
      <c r="E6" s="332" t="s">
        <v>96</v>
      </c>
      <c r="F6" s="332" t="s">
        <v>98</v>
      </c>
      <c r="G6" s="334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32" t="s">
        <v>73</v>
      </c>
      <c r="R6" s="339" t="s">
        <v>113</v>
      </c>
      <c r="S6" s="336" t="s">
        <v>120</v>
      </c>
      <c r="T6" s="337"/>
      <c r="U6" s="337"/>
      <c r="V6" s="337"/>
      <c r="W6" s="330" t="s">
        <v>119</v>
      </c>
    </row>
    <row r="7" spans="1:23" s="2" customFormat="1" ht="17.25" thickBot="1">
      <c r="A7" s="40"/>
      <c r="B7" s="333"/>
      <c r="C7" s="333"/>
      <c r="D7" s="333"/>
      <c r="E7" s="333"/>
      <c r="F7" s="333"/>
      <c r="G7" s="335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41"/>
      <c r="R7" s="340"/>
      <c r="S7" s="338"/>
      <c r="T7" s="337"/>
      <c r="U7" s="337"/>
      <c r="V7" s="337"/>
      <c r="W7" s="331"/>
    </row>
    <row r="8" spans="1:23" ht="20.100000000000001" customHeight="1">
      <c r="A8" s="39">
        <v>1</v>
      </c>
      <c r="B8" s="308"/>
      <c r="C8" s="308"/>
      <c r="D8" s="308"/>
      <c r="E8" s="308"/>
      <c r="F8" s="308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 t="shared" ref="Q8:Q54" si="0"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.100000000000001" customHeight="1">
      <c r="A9" s="42">
        <f t="shared" ref="A9:A53" si="1">1+A8</f>
        <v>2</v>
      </c>
      <c r="B9" s="308"/>
      <c r="C9" s="308"/>
      <c r="D9" s="308"/>
      <c r="E9" s="308"/>
      <c r="F9" s="308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>
        <f t="shared" si="0"/>
        <v>0</v>
      </c>
      <c r="R9" s="280"/>
      <c r="S9" s="278"/>
      <c r="T9" s="278"/>
      <c r="U9" s="278"/>
      <c r="V9" s="278"/>
      <c r="W9" s="279">
        <f t="shared" ref="W9:W53" si="2">+Q9-R9</f>
        <v>0</v>
      </c>
    </row>
    <row r="10" spans="1:23" ht="20.100000000000001" customHeight="1">
      <c r="A10" s="42">
        <f t="shared" si="1"/>
        <v>3</v>
      </c>
      <c r="B10" s="308"/>
      <c r="C10" s="308"/>
      <c r="D10" s="308"/>
      <c r="E10" s="308"/>
      <c r="F10" s="308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>
        <f t="shared" si="0"/>
        <v>0</v>
      </c>
      <c r="R10" s="280"/>
      <c r="S10" s="278"/>
      <c r="T10" s="278"/>
      <c r="U10" s="278"/>
      <c r="V10" s="278"/>
      <c r="W10" s="279">
        <f t="shared" si="2"/>
        <v>0</v>
      </c>
    </row>
    <row r="11" spans="1:23" s="2" customFormat="1" ht="20.100000000000001" customHeight="1">
      <c r="A11" s="42">
        <f t="shared" si="1"/>
        <v>4</v>
      </c>
      <c r="B11" s="308"/>
      <c r="C11" s="308"/>
      <c r="D11" s="308"/>
      <c r="E11" s="308"/>
      <c r="F11" s="308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>
        <f t="shared" si="0"/>
        <v>0</v>
      </c>
      <c r="R11" s="280"/>
      <c r="S11" s="282"/>
      <c r="T11" s="282"/>
      <c r="U11" s="282"/>
      <c r="V11" s="282"/>
      <c r="W11" s="279">
        <f t="shared" si="2"/>
        <v>0</v>
      </c>
    </row>
    <row r="12" spans="1:23" s="2" customFormat="1" ht="20.100000000000001" customHeight="1">
      <c r="A12" s="42">
        <f t="shared" si="1"/>
        <v>5</v>
      </c>
      <c r="B12" s="308"/>
      <c r="C12" s="308"/>
      <c r="D12" s="308"/>
      <c r="E12" s="308"/>
      <c r="F12" s="308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>
        <f t="shared" si="0"/>
        <v>0</v>
      </c>
      <c r="R12" s="280"/>
      <c r="S12" s="282"/>
      <c r="T12" s="282"/>
      <c r="U12" s="282"/>
      <c r="V12" s="282"/>
      <c r="W12" s="279">
        <f t="shared" si="2"/>
        <v>0</v>
      </c>
    </row>
    <row r="13" spans="1:23" s="2" customFormat="1" ht="20.100000000000001" customHeight="1">
      <c r="A13" s="42">
        <f t="shared" si="1"/>
        <v>6</v>
      </c>
      <c r="B13" s="308"/>
      <c r="C13" s="308"/>
      <c r="D13" s="308"/>
      <c r="E13" s="308"/>
      <c r="F13" s="308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>
        <f t="shared" si="0"/>
        <v>0</v>
      </c>
      <c r="R13" s="280"/>
      <c r="S13" s="282"/>
      <c r="T13" s="282"/>
      <c r="U13" s="282"/>
      <c r="V13" s="282"/>
      <c r="W13" s="279">
        <f t="shared" si="2"/>
        <v>0</v>
      </c>
    </row>
    <row r="14" spans="1:23" s="2" customFormat="1" ht="20.100000000000001" customHeight="1">
      <c r="A14" s="42">
        <f t="shared" si="1"/>
        <v>7</v>
      </c>
      <c r="B14" s="308"/>
      <c r="C14" s="308"/>
      <c r="D14" s="308"/>
      <c r="E14" s="308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2"/>
        <v>0</v>
      </c>
    </row>
    <row r="15" spans="1:23" s="2" customFormat="1" ht="20.100000000000001" customHeight="1">
      <c r="A15" s="42">
        <f t="shared" si="1"/>
        <v>8</v>
      </c>
      <c r="B15" s="306"/>
      <c r="C15" s="306"/>
      <c r="D15" s="306"/>
      <c r="E15" s="306"/>
      <c r="F15" s="306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>
        <f t="shared" si="0"/>
        <v>0</v>
      </c>
      <c r="R15" s="280"/>
      <c r="S15" s="282"/>
      <c r="T15" s="282"/>
      <c r="U15" s="282"/>
      <c r="V15" s="282"/>
      <c r="W15" s="279">
        <f t="shared" si="2"/>
        <v>0</v>
      </c>
    </row>
    <row r="16" spans="1:23" s="2" customFormat="1" ht="20.100000000000001" customHeight="1">
      <c r="A16" s="42">
        <f t="shared" si="1"/>
        <v>9</v>
      </c>
      <c r="B16" s="35"/>
      <c r="C16" s="35"/>
      <c r="D16" s="199"/>
      <c r="E16" s="302"/>
      <c r="F16" s="303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>
        <f t="shared" si="0"/>
        <v>0</v>
      </c>
      <c r="R16" s="280"/>
      <c r="S16" s="282"/>
      <c r="T16" s="282"/>
      <c r="U16" s="282"/>
      <c r="V16" s="282"/>
      <c r="W16" s="279">
        <f t="shared" si="2"/>
        <v>0</v>
      </c>
    </row>
    <row r="17" spans="1:23" s="2" customFormat="1" ht="20.100000000000001" customHeight="1">
      <c r="A17" s="42">
        <f t="shared" si="1"/>
        <v>10</v>
      </c>
      <c r="B17" s="291"/>
      <c r="C17" s="291"/>
      <c r="D17" s="291"/>
      <c r="E17" s="291"/>
      <c r="F17" s="293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>
        <f t="shared" si="0"/>
        <v>0</v>
      </c>
      <c r="R17" s="280"/>
      <c r="S17" s="282"/>
      <c r="T17" s="282"/>
      <c r="U17" s="282"/>
      <c r="V17" s="282"/>
      <c r="W17" s="279">
        <f t="shared" si="2"/>
        <v>0</v>
      </c>
    </row>
    <row r="18" spans="1:23" s="2" customFormat="1" ht="20.100000000000001" customHeight="1">
      <c r="A18" s="42">
        <f t="shared" si="1"/>
        <v>11</v>
      </c>
      <c r="B18" s="292"/>
      <c r="C18" s="292"/>
      <c r="D18" s="292"/>
      <c r="E18" s="292"/>
      <c r="F18" s="292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>
        <f t="shared" si="0"/>
        <v>0</v>
      </c>
      <c r="R18" s="280"/>
      <c r="S18" s="282"/>
      <c r="T18" s="282"/>
      <c r="U18" s="282"/>
      <c r="V18" s="282"/>
      <c r="W18" s="279">
        <f t="shared" si="2"/>
        <v>0</v>
      </c>
    </row>
    <row r="19" spans="1:23" s="2" customFormat="1" ht="20.100000000000001" customHeight="1">
      <c r="A19" s="42">
        <f t="shared" si="1"/>
        <v>12</v>
      </c>
      <c r="B19" s="291"/>
      <c r="C19" s="291"/>
      <c r="D19" s="291"/>
      <c r="E19" s="291"/>
      <c r="F19" s="291"/>
      <c r="G19" s="275"/>
      <c r="H19" s="275"/>
      <c r="I19" s="275" t="s">
        <v>15</v>
      </c>
      <c r="J19" s="275"/>
      <c r="K19" s="275"/>
      <c r="L19" s="275"/>
      <c r="M19" s="275"/>
      <c r="N19" s="275"/>
      <c r="O19" s="275"/>
      <c r="P19" s="275"/>
      <c r="Q19" s="276">
        <f t="shared" si="0"/>
        <v>0</v>
      </c>
      <c r="R19" s="280"/>
      <c r="S19" s="282"/>
      <c r="T19" s="282"/>
      <c r="U19" s="282"/>
      <c r="V19" s="282"/>
      <c r="W19" s="279">
        <f t="shared" si="2"/>
        <v>0</v>
      </c>
    </row>
    <row r="20" spans="1:23" s="2" customFormat="1" ht="20.100000000000001" customHeight="1">
      <c r="A20" s="42">
        <f t="shared" si="1"/>
        <v>13</v>
      </c>
      <c r="B20" s="292"/>
      <c r="C20" s="292"/>
      <c r="D20" s="292"/>
      <c r="E20" s="292"/>
      <c r="F20" s="292"/>
      <c r="G20" s="275"/>
      <c r="H20" s="275"/>
      <c r="I20" s="275" t="s">
        <v>48</v>
      </c>
      <c r="J20" s="275"/>
      <c r="K20" s="275"/>
      <c r="L20" s="275"/>
      <c r="M20" s="275"/>
      <c r="N20" s="275"/>
      <c r="O20" s="275"/>
      <c r="P20" s="275"/>
      <c r="Q20" s="276">
        <f t="shared" si="0"/>
        <v>0</v>
      </c>
      <c r="R20" s="280"/>
      <c r="S20" s="282"/>
      <c r="T20" s="282"/>
      <c r="U20" s="282"/>
      <c r="V20" s="282"/>
      <c r="W20" s="279">
        <f t="shared" si="2"/>
        <v>0</v>
      </c>
    </row>
    <row r="21" spans="1:23" s="2" customFormat="1" ht="20.100000000000001" customHeight="1">
      <c r="A21" s="42">
        <f t="shared" si="1"/>
        <v>14</v>
      </c>
      <c r="B21" s="291"/>
      <c r="C21" s="291"/>
      <c r="D21" s="291"/>
      <c r="E21" s="291"/>
      <c r="F21" s="291"/>
      <c r="G21" s="227"/>
      <c r="H21" s="227"/>
      <c r="I21" s="227" t="s">
        <v>15</v>
      </c>
      <c r="J21" s="227"/>
      <c r="K21" s="294"/>
      <c r="L21" s="294"/>
      <c r="M21" s="227"/>
      <c r="N21" s="227"/>
      <c r="O21" s="227"/>
      <c r="P21" s="227"/>
      <c r="Q21" s="276">
        <f t="shared" si="0"/>
        <v>0</v>
      </c>
      <c r="R21" s="280"/>
      <c r="S21" s="282"/>
      <c r="T21" s="282"/>
      <c r="U21" s="282"/>
      <c r="V21" s="282"/>
      <c r="W21" s="279">
        <f t="shared" si="2"/>
        <v>0</v>
      </c>
    </row>
    <row r="22" spans="1:23" s="2" customFormat="1" ht="20.100000000000001" customHeight="1">
      <c r="A22" s="42">
        <f t="shared" si="1"/>
        <v>15</v>
      </c>
      <c r="B22" s="292"/>
      <c r="C22" s="292"/>
      <c r="D22" s="292"/>
      <c r="E22" s="292"/>
      <c r="F22" s="292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>
        <f t="shared" si="0"/>
        <v>0</v>
      </c>
      <c r="R22" s="280"/>
      <c r="S22" s="282"/>
      <c r="T22" s="282"/>
      <c r="U22" s="282"/>
      <c r="V22" s="282"/>
      <c r="W22" s="279">
        <f t="shared" si="2"/>
        <v>0</v>
      </c>
    </row>
    <row r="23" spans="1:23" s="2" customFormat="1" ht="20.100000000000001" customHeight="1">
      <c r="A23" s="42">
        <f t="shared" si="1"/>
        <v>16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>
        <f t="shared" si="0"/>
        <v>0</v>
      </c>
      <c r="R23" s="280"/>
      <c r="S23" s="282"/>
      <c r="T23" s="282"/>
      <c r="U23" s="282"/>
      <c r="V23" s="282"/>
      <c r="W23" s="279">
        <f t="shared" si="2"/>
        <v>0</v>
      </c>
    </row>
    <row r="24" spans="1:23" s="2" customFormat="1" ht="20.100000000000001" customHeight="1">
      <c r="A24" s="42">
        <f t="shared" si="1"/>
        <v>17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0"/>
        <v>0</v>
      </c>
      <c r="R24" s="280"/>
      <c r="S24" s="282"/>
      <c r="T24" s="282"/>
      <c r="U24" s="282"/>
      <c r="V24" s="282"/>
      <c r="W24" s="279">
        <f t="shared" si="2"/>
        <v>0</v>
      </c>
    </row>
    <row r="25" spans="1:23" s="2" customFormat="1" ht="20.100000000000001" customHeight="1">
      <c r="A25" s="42">
        <f t="shared" si="1"/>
        <v>18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>
        <f t="shared" si="0"/>
        <v>0</v>
      </c>
      <c r="R25" s="280"/>
      <c r="S25" s="282"/>
      <c r="T25" s="282"/>
      <c r="U25" s="282"/>
      <c r="V25" s="282"/>
      <c r="W25" s="279">
        <f t="shared" si="2"/>
        <v>0</v>
      </c>
    </row>
    <row r="26" spans="1:23" s="2" customFormat="1" ht="20.100000000000001" customHeight="1">
      <c r="A26" s="42">
        <f t="shared" si="1"/>
        <v>19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0"/>
        <v>0</v>
      </c>
      <c r="R26" s="280"/>
      <c r="S26" s="282"/>
      <c r="T26" s="282"/>
      <c r="U26" s="282"/>
      <c r="V26" s="282"/>
      <c r="W26" s="279">
        <f t="shared" si="2"/>
        <v>0</v>
      </c>
    </row>
    <row r="27" spans="1:23" s="2" customFormat="1" ht="20.100000000000001" customHeight="1">
      <c r="A27" s="42">
        <f t="shared" si="1"/>
        <v>20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0"/>
        <v>0</v>
      </c>
      <c r="R27" s="280"/>
      <c r="S27" s="282"/>
      <c r="T27" s="282"/>
      <c r="U27" s="282"/>
      <c r="V27" s="282"/>
      <c r="W27" s="279">
        <f t="shared" si="2"/>
        <v>0</v>
      </c>
    </row>
    <row r="28" spans="1:23" s="2" customFormat="1" ht="20.100000000000001" customHeight="1">
      <c r="A28" s="42">
        <f t="shared" si="1"/>
        <v>21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2"/>
        <v>0</v>
      </c>
    </row>
    <row r="29" spans="1:23" s="2" customFormat="1" ht="20.100000000000001" customHeight="1">
      <c r="A29" s="42">
        <f t="shared" si="1"/>
        <v>22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2"/>
        <v>0</v>
      </c>
    </row>
    <row r="30" spans="1:23" s="2" customFormat="1" ht="20.100000000000001" customHeight="1">
      <c r="A30" s="42">
        <f t="shared" si="1"/>
        <v>23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0"/>
        <v>0</v>
      </c>
      <c r="R30" s="280"/>
      <c r="S30" s="282"/>
      <c r="T30" s="282"/>
      <c r="U30" s="282"/>
      <c r="V30" s="282"/>
      <c r="W30" s="279">
        <f t="shared" si="2"/>
        <v>0</v>
      </c>
    </row>
    <row r="31" spans="1:23" s="2" customFormat="1" ht="20.100000000000001" customHeight="1">
      <c r="A31" s="42">
        <f t="shared" si="1"/>
        <v>24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0"/>
        <v>0</v>
      </c>
      <c r="R31" s="280"/>
      <c r="S31" s="282"/>
      <c r="T31" s="282"/>
      <c r="U31" s="282"/>
      <c r="V31" s="282"/>
      <c r="W31" s="279">
        <f t="shared" si="2"/>
        <v>0</v>
      </c>
    </row>
    <row r="32" spans="1:23" s="2" customFormat="1" ht="20.100000000000001" customHeight="1">
      <c r="A32" s="42">
        <f t="shared" si="1"/>
        <v>25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0"/>
        <v>0</v>
      </c>
      <c r="R32" s="280"/>
      <c r="S32" s="282"/>
      <c r="T32" s="282"/>
      <c r="U32" s="282"/>
      <c r="V32" s="282"/>
      <c r="W32" s="279">
        <f t="shared" si="2"/>
        <v>0</v>
      </c>
    </row>
    <row r="33" spans="1:23" s="2" customFormat="1" ht="20.100000000000001" customHeight="1">
      <c r="A33" s="42">
        <f t="shared" si="1"/>
        <v>26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0"/>
        <v>0</v>
      </c>
      <c r="R33" s="280"/>
      <c r="S33" s="282"/>
      <c r="T33" s="282"/>
      <c r="U33" s="282"/>
      <c r="V33" s="282"/>
      <c r="W33" s="279">
        <f t="shared" si="2"/>
        <v>0</v>
      </c>
    </row>
    <row r="34" spans="1:23" s="2" customFormat="1" ht="20.100000000000001" customHeight="1">
      <c r="A34" s="42">
        <f t="shared" si="1"/>
        <v>27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0"/>
        <v>0</v>
      </c>
      <c r="R34" s="280"/>
      <c r="S34" s="282"/>
      <c r="T34" s="282"/>
      <c r="U34" s="282"/>
      <c r="V34" s="282"/>
      <c r="W34" s="279">
        <f t="shared" si="2"/>
        <v>0</v>
      </c>
    </row>
    <row r="35" spans="1:23" s="2" customFormat="1" ht="20.100000000000001" customHeight="1">
      <c r="A35" s="42">
        <f t="shared" si="1"/>
        <v>28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0"/>
        <v>0</v>
      </c>
      <c r="R35" s="280"/>
      <c r="S35" s="282"/>
      <c r="T35" s="282"/>
      <c r="U35" s="282"/>
      <c r="V35" s="282"/>
      <c r="W35" s="279">
        <f t="shared" si="2"/>
        <v>0</v>
      </c>
    </row>
    <row r="36" spans="1:23" s="2" customFormat="1" ht="20.100000000000001" customHeight="1">
      <c r="A36" s="42">
        <f t="shared" si="1"/>
        <v>29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0"/>
        <v>0</v>
      </c>
      <c r="R36" s="280"/>
      <c r="S36" s="282"/>
      <c r="T36" s="282"/>
      <c r="U36" s="282"/>
      <c r="V36" s="282"/>
      <c r="W36" s="279">
        <f t="shared" si="2"/>
        <v>0</v>
      </c>
    </row>
    <row r="37" spans="1:23" s="2" customFormat="1" ht="20.100000000000001" customHeight="1">
      <c r="A37" s="42">
        <f t="shared" si="1"/>
        <v>30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0"/>
        <v>0</v>
      </c>
      <c r="R37" s="280"/>
      <c r="S37" s="282"/>
      <c r="T37" s="282"/>
      <c r="U37" s="282"/>
      <c r="V37" s="282"/>
      <c r="W37" s="279">
        <f t="shared" si="2"/>
        <v>0</v>
      </c>
    </row>
    <row r="38" spans="1:23" s="2" customFormat="1" ht="20.100000000000001" customHeight="1">
      <c r="A38" s="42">
        <f t="shared" si="1"/>
        <v>31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0"/>
        <v>0</v>
      </c>
      <c r="R38" s="280"/>
      <c r="S38" s="282"/>
      <c r="T38" s="282"/>
      <c r="U38" s="282"/>
      <c r="V38" s="282"/>
      <c r="W38" s="279">
        <f t="shared" si="2"/>
        <v>0</v>
      </c>
    </row>
    <row r="39" spans="1:23" s="2" customFormat="1" ht="20.100000000000001" customHeight="1">
      <c r="A39" s="42">
        <f t="shared" si="1"/>
        <v>32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0"/>
        <v>0</v>
      </c>
      <c r="R39" s="280"/>
      <c r="S39" s="282"/>
      <c r="T39" s="282"/>
      <c r="U39" s="282"/>
      <c r="V39" s="282"/>
      <c r="W39" s="279">
        <f t="shared" si="2"/>
        <v>0</v>
      </c>
    </row>
    <row r="40" spans="1:23" s="2" customFormat="1" ht="20.100000000000001" customHeight="1">
      <c r="A40" s="42">
        <f t="shared" si="1"/>
        <v>33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0"/>
        <v>0</v>
      </c>
      <c r="R40" s="280"/>
      <c r="S40" s="282"/>
      <c r="T40" s="282"/>
      <c r="U40" s="282"/>
      <c r="V40" s="282"/>
      <c r="W40" s="279">
        <f t="shared" si="2"/>
        <v>0</v>
      </c>
    </row>
    <row r="41" spans="1:23" s="2" customFormat="1" ht="20.100000000000001" customHeight="1">
      <c r="A41" s="42">
        <f t="shared" si="1"/>
        <v>34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0"/>
        <v>0</v>
      </c>
      <c r="R41" s="280"/>
      <c r="S41" s="282"/>
      <c r="T41" s="282"/>
      <c r="U41" s="282"/>
      <c r="V41" s="282"/>
      <c r="W41" s="279">
        <f t="shared" si="2"/>
        <v>0</v>
      </c>
    </row>
    <row r="42" spans="1:23" s="2" customFormat="1" ht="20.100000000000001" customHeight="1">
      <c r="A42" s="42">
        <f t="shared" si="1"/>
        <v>35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0"/>
        <v>0</v>
      </c>
      <c r="R42" s="280"/>
      <c r="S42" s="282"/>
      <c r="T42" s="282"/>
      <c r="U42" s="282"/>
      <c r="V42" s="282"/>
      <c r="W42" s="279">
        <f t="shared" si="2"/>
        <v>0</v>
      </c>
    </row>
    <row r="43" spans="1:23" s="2" customFormat="1" ht="20.100000000000001" customHeight="1">
      <c r="A43" s="42">
        <f t="shared" si="1"/>
        <v>36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0"/>
        <v>0</v>
      </c>
      <c r="R43" s="280"/>
      <c r="S43" s="282"/>
      <c r="T43" s="282"/>
      <c r="U43" s="282"/>
      <c r="V43" s="282"/>
      <c r="W43" s="279">
        <f t="shared" si="2"/>
        <v>0</v>
      </c>
    </row>
    <row r="44" spans="1:23" s="2" customFormat="1" ht="20.100000000000001" customHeight="1">
      <c r="A44" s="42">
        <f t="shared" si="1"/>
        <v>37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0"/>
        <v>0</v>
      </c>
      <c r="R44" s="280"/>
      <c r="S44" s="282"/>
      <c r="T44" s="282"/>
      <c r="U44" s="282"/>
      <c r="V44" s="282"/>
      <c r="W44" s="279">
        <f t="shared" si="2"/>
        <v>0</v>
      </c>
    </row>
    <row r="45" spans="1:23" s="2" customFormat="1" ht="20.100000000000001" customHeight="1">
      <c r="A45" s="42">
        <f t="shared" si="1"/>
        <v>38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0"/>
        <v>0</v>
      </c>
      <c r="R45" s="280"/>
      <c r="S45" s="282"/>
      <c r="T45" s="282"/>
      <c r="U45" s="282"/>
      <c r="V45" s="282"/>
      <c r="W45" s="279">
        <f t="shared" si="2"/>
        <v>0</v>
      </c>
    </row>
    <row r="46" spans="1:23" s="2" customFormat="1" ht="20.100000000000001" customHeight="1">
      <c r="A46" s="42">
        <f t="shared" si="1"/>
        <v>39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0"/>
        <v>0</v>
      </c>
      <c r="R46" s="280"/>
      <c r="S46" s="282"/>
      <c r="T46" s="282"/>
      <c r="U46" s="282"/>
      <c r="V46" s="282"/>
      <c r="W46" s="279">
        <f t="shared" si="2"/>
        <v>0</v>
      </c>
    </row>
    <row r="47" spans="1:23" s="2" customFormat="1" ht="20.100000000000001" customHeight="1">
      <c r="A47" s="42">
        <f t="shared" si="1"/>
        <v>40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0"/>
        <v>0</v>
      </c>
      <c r="R47" s="280"/>
      <c r="S47" s="282"/>
      <c r="T47" s="282"/>
      <c r="U47" s="282"/>
      <c r="V47" s="282"/>
      <c r="W47" s="279">
        <f t="shared" si="2"/>
        <v>0</v>
      </c>
    </row>
    <row r="48" spans="1:23" s="2" customFormat="1" ht="20.100000000000001" customHeight="1">
      <c r="A48" s="42">
        <f t="shared" si="1"/>
        <v>41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0"/>
        <v>0</v>
      </c>
      <c r="R48" s="280"/>
      <c r="S48" s="282"/>
      <c r="T48" s="282"/>
      <c r="U48" s="282"/>
      <c r="V48" s="282"/>
      <c r="W48" s="279">
        <f t="shared" si="2"/>
        <v>0</v>
      </c>
    </row>
    <row r="49" spans="1:23" s="2" customFormat="1" ht="20.100000000000001" customHeight="1">
      <c r="A49" s="42">
        <f t="shared" si="1"/>
        <v>42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0"/>
        <v>0</v>
      </c>
      <c r="R49" s="280"/>
      <c r="S49" s="282"/>
      <c r="T49" s="282"/>
      <c r="U49" s="282"/>
      <c r="V49" s="282"/>
      <c r="W49" s="279">
        <f t="shared" si="2"/>
        <v>0</v>
      </c>
    </row>
    <row r="50" spans="1:23" s="2" customFormat="1" ht="20.100000000000001" customHeight="1">
      <c r="A50" s="42">
        <f t="shared" si="1"/>
        <v>43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0"/>
        <v>0</v>
      </c>
      <c r="R50" s="280"/>
      <c r="S50" s="282"/>
      <c r="T50" s="282"/>
      <c r="U50" s="282"/>
      <c r="V50" s="282"/>
      <c r="W50" s="279">
        <f t="shared" si="2"/>
        <v>0</v>
      </c>
    </row>
    <row r="51" spans="1:23" s="2" customFormat="1" ht="20.100000000000001" customHeight="1">
      <c r="A51" s="42">
        <f t="shared" si="1"/>
        <v>44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0"/>
        <v>0</v>
      </c>
      <c r="R51" s="280"/>
      <c r="S51" s="282"/>
      <c r="T51" s="282"/>
      <c r="U51" s="282"/>
      <c r="V51" s="282"/>
      <c r="W51" s="279">
        <f t="shared" si="2"/>
        <v>0</v>
      </c>
    </row>
    <row r="52" spans="1:23" s="2" customFormat="1" ht="20.100000000000001" customHeight="1">
      <c r="A52" s="42">
        <f t="shared" si="1"/>
        <v>45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0"/>
        <v>0</v>
      </c>
      <c r="R52" s="280"/>
      <c r="S52" s="282"/>
      <c r="T52" s="282"/>
      <c r="U52" s="282"/>
      <c r="V52" s="282"/>
      <c r="W52" s="279">
        <f t="shared" si="2"/>
        <v>0</v>
      </c>
    </row>
    <row r="53" spans="1:23" s="2" customFormat="1" ht="20.100000000000001" customHeight="1">
      <c r="A53" s="42">
        <f t="shared" si="1"/>
        <v>46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>
        <f t="shared" si="0"/>
        <v>0</v>
      </c>
      <c r="R53" s="280"/>
      <c r="S53" s="282"/>
      <c r="T53" s="282"/>
      <c r="U53" s="282"/>
      <c r="V53" s="282"/>
      <c r="W53" s="279">
        <f t="shared" si="2"/>
        <v>0</v>
      </c>
    </row>
    <row r="54" spans="1:23" s="2" customFormat="1" ht="20.100000000000001" customHeight="1">
      <c r="A54" s="38"/>
      <c r="B54" s="111" t="s">
        <v>76</v>
      </c>
      <c r="C54" s="111"/>
      <c r="D54" s="111"/>
      <c r="E54" s="111"/>
      <c r="F54" s="111"/>
      <c r="G54" s="110">
        <f t="shared" ref="G54:P54" si="3">SUM(G8:G53)</f>
        <v>0</v>
      </c>
      <c r="H54" s="112">
        <f t="shared" si="3"/>
        <v>0</v>
      </c>
      <c r="I54" s="112">
        <f t="shared" si="3"/>
        <v>0</v>
      </c>
      <c r="J54" s="112">
        <f t="shared" si="3"/>
        <v>0</v>
      </c>
      <c r="K54" s="112">
        <f t="shared" si="3"/>
        <v>0</v>
      </c>
      <c r="L54" s="112">
        <f t="shared" si="3"/>
        <v>0</v>
      </c>
      <c r="M54" s="112">
        <f t="shared" si="3"/>
        <v>0</v>
      </c>
      <c r="N54" s="112">
        <f t="shared" si="3"/>
        <v>0</v>
      </c>
      <c r="O54" s="112">
        <f t="shared" si="3"/>
        <v>0</v>
      </c>
      <c r="P54" s="112">
        <f t="shared" si="3"/>
        <v>0</v>
      </c>
      <c r="Q54" s="112">
        <f t="shared" si="0"/>
        <v>0</v>
      </c>
      <c r="R54" s="48">
        <f>SUM(R8:R53)</f>
        <v>0</v>
      </c>
      <c r="S54" s="342"/>
      <c r="T54" s="327"/>
      <c r="U54" s="327"/>
      <c r="V54" s="44"/>
      <c r="W54" s="129">
        <f>SUM(W8:W53)</f>
        <v>0</v>
      </c>
    </row>
    <row r="55" spans="1:23" s="2" customFormat="1" ht="20.100000000000001" customHeight="1" thickBot="1">
      <c r="A55" s="38"/>
      <c r="B55" s="63" t="str">
        <f>+A3</f>
        <v>Category: Psychologist</v>
      </c>
      <c r="C55" s="63"/>
      <c r="D55" s="63"/>
      <c r="E55" s="63"/>
      <c r="F55" s="63"/>
      <c r="G55" s="57"/>
      <c r="H55" s="58"/>
      <c r="I55" s="58"/>
      <c r="J55" s="58"/>
      <c r="K55" s="58"/>
      <c r="L55" s="58"/>
      <c r="M55" s="58"/>
      <c r="N55" s="58"/>
      <c r="O55" s="58"/>
      <c r="P55" s="58" t="s">
        <v>50</v>
      </c>
      <c r="Q55" s="58">
        <f>SUM(Q8:Q53)</f>
        <v>0</v>
      </c>
      <c r="R55" s="60"/>
      <c r="S55" s="343"/>
      <c r="T55" s="343"/>
      <c r="U55" s="343"/>
      <c r="V55" s="45"/>
      <c r="W55" s="130"/>
    </row>
    <row r="56" spans="1:23" ht="20.100000000000001" customHeight="1">
      <c r="A56" s="15"/>
      <c r="B56" s="12"/>
      <c r="C56" s="12"/>
      <c r="D56" s="12"/>
      <c r="E56" s="12"/>
      <c r="F56" s="12"/>
      <c r="G56" s="349" t="s">
        <v>74</v>
      </c>
      <c r="H56" s="350"/>
      <c r="I56" s="350"/>
      <c r="J56" s="350"/>
      <c r="K56" s="350"/>
      <c r="L56" s="350"/>
      <c r="M56" s="350"/>
      <c r="N56" s="350"/>
      <c r="O56" s="350"/>
      <c r="P56" s="327"/>
      <c r="Q56" s="354">
        <f>+Q55</f>
        <v>0</v>
      </c>
      <c r="R56" s="48"/>
      <c r="S56" s="342"/>
      <c r="T56" s="327"/>
      <c r="U56" s="327"/>
      <c r="V56" s="44"/>
      <c r="W56" s="131"/>
    </row>
    <row r="57" spans="1:23" ht="20.100000000000001" customHeight="1" thickBot="1">
      <c r="A57" s="36"/>
      <c r="B57" s="37"/>
      <c r="C57" s="37"/>
      <c r="D57" s="37"/>
      <c r="E57" s="37"/>
      <c r="F57" s="37"/>
      <c r="G57" s="351"/>
      <c r="H57" s="351"/>
      <c r="I57" s="351"/>
      <c r="J57" s="351"/>
      <c r="K57" s="351"/>
      <c r="L57" s="351"/>
      <c r="M57" s="351"/>
      <c r="N57" s="351"/>
      <c r="O57" s="351"/>
      <c r="P57" s="343"/>
      <c r="Q57" s="355"/>
      <c r="R57" s="60">
        <f>+R54</f>
        <v>0</v>
      </c>
      <c r="S57" s="343"/>
      <c r="T57" s="343"/>
      <c r="U57" s="343"/>
      <c r="V57" s="45"/>
      <c r="W57" s="130"/>
    </row>
    <row r="58" spans="1:23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S58" s="35"/>
    </row>
    <row r="59" spans="1:23"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S59" s="35"/>
    </row>
    <row r="60" spans="1:23"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S60" s="35"/>
    </row>
    <row r="61" spans="1:23"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S61" s="35"/>
    </row>
    <row r="62" spans="1:23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S62" s="35"/>
    </row>
    <row r="63" spans="1:23"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S63" s="35"/>
    </row>
    <row r="64" spans="1:23"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S64" s="35"/>
    </row>
    <row r="65" spans="7:19"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S65" s="35"/>
    </row>
    <row r="66" spans="7:19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S66" s="35"/>
    </row>
    <row r="67" spans="7:19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35"/>
    </row>
    <row r="68" spans="7:19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35"/>
    </row>
    <row r="69" spans="7:19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S69" s="35"/>
    </row>
    <row r="70" spans="7:19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S70" s="35"/>
    </row>
    <row r="71" spans="7:19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35"/>
    </row>
    <row r="72" spans="7:19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S72" s="35"/>
    </row>
    <row r="73" spans="7:19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35"/>
    </row>
    <row r="74" spans="7:19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S74" s="35"/>
    </row>
    <row r="75" spans="7:19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35"/>
    </row>
    <row r="76" spans="7:19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S76" s="35"/>
    </row>
    <row r="77" spans="7:19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35"/>
    </row>
    <row r="78" spans="7:19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35"/>
    </row>
    <row r="79" spans="7:19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S79" s="35"/>
    </row>
    <row r="80" spans="7:19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S80" s="35"/>
    </row>
    <row r="81" spans="2:19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S81" s="35"/>
    </row>
    <row r="82" spans="2:19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35"/>
    </row>
    <row r="83" spans="2:19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35"/>
    </row>
    <row r="84" spans="2:19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35"/>
    </row>
    <row r="85" spans="2:19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35"/>
    </row>
    <row r="86" spans="2:19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S86" s="35"/>
    </row>
    <row r="87" spans="2:19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S87" s="35"/>
    </row>
    <row r="88" spans="2:19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S88" s="35"/>
    </row>
    <row r="89" spans="2:19"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S89" s="35"/>
    </row>
    <row r="90" spans="2:19">
      <c r="B90" s="1" t="s">
        <v>52</v>
      </c>
      <c r="S90" s="35"/>
    </row>
    <row r="91" spans="2:19">
      <c r="S91" s="35"/>
    </row>
    <row r="92" spans="2:19">
      <c r="S92" s="35"/>
    </row>
    <row r="93" spans="2:19">
      <c r="S93" s="35"/>
    </row>
    <row r="94" spans="2:19">
      <c r="S94" s="35"/>
    </row>
    <row r="95" spans="2:19">
      <c r="S95" s="35"/>
    </row>
  </sheetData>
  <mergeCells count="21">
    <mergeCell ref="Q56:Q57"/>
    <mergeCell ref="S56:U57"/>
    <mergeCell ref="S6:V7"/>
    <mergeCell ref="D6:D7"/>
    <mergeCell ref="G56:P57"/>
    <mergeCell ref="S54:U55"/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W94"/>
  <sheetViews>
    <sheetView zoomScale="75" zoomScaleNormal="75" workbookViewId="0">
      <selection activeCell="B8" sqref="B8"/>
    </sheetView>
  </sheetViews>
  <sheetFormatPr defaultRowHeight="12.75"/>
  <cols>
    <col min="1" max="1" width="3.7109375" style="1" customWidth="1"/>
    <col min="2" max="2" width="25.7109375" style="1" customWidth="1"/>
    <col min="3" max="3" width="16.5703125" style="1" customWidth="1"/>
    <col min="4" max="4" width="18.140625" style="1" bestFit="1" customWidth="1"/>
    <col min="5" max="5" width="13.42578125" style="1" customWidth="1"/>
    <col min="6" max="6" width="13.140625" style="1" customWidth="1"/>
    <col min="7" max="14" width="17.7109375" style="1" customWidth="1"/>
    <col min="15" max="15" width="19.42578125" style="1" customWidth="1"/>
    <col min="16" max="17" width="19.140625" style="1" customWidth="1"/>
    <col min="18" max="18" width="16.7109375" style="1" customWidth="1"/>
    <col min="19" max="19" width="11.85546875" style="1" bestFit="1" customWidth="1"/>
    <col min="20" max="21" width="9.140625" style="1"/>
    <col min="22" max="22" width="7.7109375" style="1" customWidth="1"/>
    <col min="23" max="23" width="14.85546875" style="1" customWidth="1"/>
    <col min="24" max="16384" width="9.140625" style="1"/>
  </cols>
  <sheetData>
    <row r="1" spans="1:23" ht="20.25">
      <c r="A1" s="356" t="s">
        <v>88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8"/>
      <c r="S1" s="358"/>
      <c r="T1" s="358"/>
      <c r="U1" s="358"/>
      <c r="V1" s="358"/>
      <c r="W1" s="359"/>
    </row>
    <row r="2" spans="1:23" ht="20.25">
      <c r="A2" s="326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28"/>
    </row>
    <row r="3" spans="1:23" ht="20.25">
      <c r="A3" s="326" t="s">
        <v>55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28"/>
    </row>
    <row r="4" spans="1:23" ht="21" thickBot="1">
      <c r="A4" s="329" t="str">
        <f>"For the Quarter Ending "&amp;TEXT('COVER &amp; CERTIFICATION'!E10,"MMMM DD, YYYY")</f>
        <v>For the Quarter Ending June 30, 2017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28"/>
    </row>
    <row r="5" spans="1:23" ht="18" customHeight="1">
      <c r="A5" s="11"/>
      <c r="B5" s="344" t="s">
        <v>97</v>
      </c>
      <c r="C5" s="345"/>
      <c r="D5" s="345"/>
      <c r="E5" s="345"/>
      <c r="F5" s="345"/>
      <c r="G5" s="346"/>
      <c r="H5" s="347" t="s">
        <v>71</v>
      </c>
      <c r="I5" s="348"/>
      <c r="J5" s="348"/>
      <c r="K5" s="348"/>
      <c r="L5" s="348"/>
      <c r="M5" s="348"/>
      <c r="N5" s="348"/>
      <c r="O5" s="117" t="s">
        <v>72</v>
      </c>
      <c r="P5" s="115"/>
      <c r="Q5" s="47"/>
      <c r="R5" s="352" t="s">
        <v>75</v>
      </c>
      <c r="S5" s="353"/>
      <c r="T5" s="353"/>
      <c r="U5" s="353"/>
      <c r="V5" s="353"/>
      <c r="W5" s="132"/>
    </row>
    <row r="6" spans="1:23" ht="18" customHeight="1">
      <c r="A6" s="13"/>
      <c r="B6" s="332" t="s">
        <v>116</v>
      </c>
      <c r="C6" s="332" t="s">
        <v>117</v>
      </c>
      <c r="D6" s="332" t="s">
        <v>93</v>
      </c>
      <c r="E6" s="332" t="s">
        <v>96</v>
      </c>
      <c r="F6" s="332" t="s">
        <v>98</v>
      </c>
      <c r="G6" s="334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32" t="s">
        <v>73</v>
      </c>
      <c r="R6" s="339" t="s">
        <v>113</v>
      </c>
      <c r="S6" s="336" t="s">
        <v>120</v>
      </c>
      <c r="T6" s="337"/>
      <c r="U6" s="337"/>
      <c r="V6" s="337"/>
      <c r="W6" s="330" t="s">
        <v>119</v>
      </c>
    </row>
    <row r="7" spans="1:23" s="2" customFormat="1" ht="17.25" thickBot="1">
      <c r="A7" s="40"/>
      <c r="B7" s="333"/>
      <c r="C7" s="333"/>
      <c r="D7" s="333"/>
      <c r="E7" s="333"/>
      <c r="F7" s="333"/>
      <c r="G7" s="335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41"/>
      <c r="R7" s="340"/>
      <c r="S7" s="338"/>
      <c r="T7" s="337"/>
      <c r="U7" s="337"/>
      <c r="V7" s="337"/>
      <c r="W7" s="331"/>
    </row>
    <row r="8" spans="1:23" ht="20.100000000000001" customHeight="1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 t="shared" ref="Q8:Q53" si="0"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.100000000000001" customHeight="1">
      <c r="A9" s="42">
        <f t="shared" ref="A9:A52" si="1">1+A8</f>
        <v>2</v>
      </c>
      <c r="B9" s="310"/>
      <c r="C9" s="310"/>
      <c r="D9" s="310"/>
      <c r="E9" s="310"/>
      <c r="F9" s="310"/>
      <c r="G9" s="275"/>
      <c r="H9" s="275"/>
      <c r="I9" s="275" t="s">
        <v>15</v>
      </c>
      <c r="J9" s="275"/>
      <c r="K9" s="275"/>
      <c r="L9" s="275"/>
      <c r="M9" s="275"/>
      <c r="N9" s="275"/>
      <c r="O9" s="275"/>
      <c r="P9" s="275"/>
      <c r="Q9" s="276">
        <f t="shared" si="0"/>
        <v>0</v>
      </c>
      <c r="R9" s="280"/>
      <c r="S9" s="278"/>
      <c r="T9" s="278"/>
      <c r="U9" s="278"/>
      <c r="V9" s="278"/>
      <c r="W9" s="279">
        <f t="shared" ref="W9:W52" si="2">+Q9-R9</f>
        <v>0</v>
      </c>
    </row>
    <row r="10" spans="1:23" ht="20.100000000000001" customHeight="1">
      <c r="A10" s="42">
        <f t="shared" si="1"/>
        <v>3</v>
      </c>
      <c r="B10" s="310"/>
      <c r="C10" s="310"/>
      <c r="D10" s="310"/>
      <c r="E10" s="310"/>
      <c r="F10" s="310"/>
      <c r="G10" s="275"/>
      <c r="H10" s="275"/>
      <c r="I10" s="275" t="s">
        <v>15</v>
      </c>
      <c r="J10" s="275"/>
      <c r="K10" s="275"/>
      <c r="L10" s="275"/>
      <c r="M10" s="275"/>
      <c r="N10" s="275"/>
      <c r="O10" s="275"/>
      <c r="P10" s="275"/>
      <c r="Q10" s="276">
        <f t="shared" si="0"/>
        <v>0</v>
      </c>
      <c r="R10" s="280"/>
      <c r="S10" s="278"/>
      <c r="T10" s="278"/>
      <c r="U10" s="278"/>
      <c r="V10" s="278"/>
      <c r="W10" s="279">
        <f t="shared" si="2"/>
        <v>0</v>
      </c>
    </row>
    <row r="11" spans="1:23" s="2" customFormat="1" ht="20.100000000000001" customHeight="1">
      <c r="A11" s="42">
        <f t="shared" si="1"/>
        <v>4</v>
      </c>
      <c r="B11" s="310"/>
      <c r="C11" s="310"/>
      <c r="D11" s="310"/>
      <c r="E11" s="310"/>
      <c r="F11" s="310"/>
      <c r="G11" s="227"/>
      <c r="H11" s="227"/>
      <c r="I11" s="227" t="s">
        <v>15</v>
      </c>
      <c r="J11" s="281"/>
      <c r="K11" s="227"/>
      <c r="L11" s="227"/>
      <c r="M11" s="227"/>
      <c r="N11" s="227"/>
      <c r="O11" s="227"/>
      <c r="P11" s="227"/>
      <c r="Q11" s="276">
        <f t="shared" si="0"/>
        <v>0</v>
      </c>
      <c r="R11" s="280"/>
      <c r="S11" s="282"/>
      <c r="T11" s="282"/>
      <c r="U11" s="282"/>
      <c r="V11" s="282"/>
      <c r="W11" s="279">
        <f t="shared" si="2"/>
        <v>0</v>
      </c>
    </row>
    <row r="12" spans="1:23" s="2" customFormat="1" ht="20.100000000000001" customHeight="1">
      <c r="A12" s="42">
        <f t="shared" si="1"/>
        <v>5</v>
      </c>
      <c r="B12" s="310"/>
      <c r="C12" s="310"/>
      <c r="D12" s="310"/>
      <c r="E12" s="310"/>
      <c r="F12" s="310"/>
      <c r="G12" s="275"/>
      <c r="H12" s="275"/>
      <c r="I12" s="275" t="s">
        <v>15</v>
      </c>
      <c r="J12" s="275"/>
      <c r="K12" s="275"/>
      <c r="L12" s="275"/>
      <c r="M12" s="275"/>
      <c r="N12" s="275"/>
      <c r="O12" s="275"/>
      <c r="P12" s="275"/>
      <c r="Q12" s="276">
        <f t="shared" si="0"/>
        <v>0</v>
      </c>
      <c r="R12" s="280"/>
      <c r="S12" s="282"/>
      <c r="T12" s="282"/>
      <c r="U12" s="282"/>
      <c r="V12" s="282"/>
      <c r="W12" s="279">
        <f t="shared" si="2"/>
        <v>0</v>
      </c>
    </row>
    <row r="13" spans="1:23" s="2" customFormat="1" ht="20.100000000000001" customHeight="1">
      <c r="A13" s="42">
        <f t="shared" si="1"/>
        <v>6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>
        <f t="shared" si="0"/>
        <v>0</v>
      </c>
      <c r="R13" s="280"/>
      <c r="S13" s="282"/>
      <c r="T13" s="282"/>
      <c r="U13" s="282"/>
      <c r="V13" s="282"/>
      <c r="W13" s="279">
        <f t="shared" si="2"/>
        <v>0</v>
      </c>
    </row>
    <row r="14" spans="1:23" s="2" customFormat="1" ht="20.100000000000001" customHeight="1">
      <c r="A14" s="42">
        <f t="shared" si="1"/>
        <v>7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2"/>
        <v>0</v>
      </c>
    </row>
    <row r="15" spans="1:23" s="2" customFormat="1" ht="20.100000000000001" customHeight="1">
      <c r="A15" s="42">
        <f t="shared" si="1"/>
        <v>8</v>
      </c>
      <c r="B15" s="306"/>
      <c r="C15" s="306"/>
      <c r="D15" s="306"/>
      <c r="E15" s="306"/>
      <c r="F15" s="306"/>
      <c r="G15" s="227"/>
      <c r="H15" s="227"/>
      <c r="I15" s="227" t="s">
        <v>15</v>
      </c>
      <c r="J15" s="227"/>
      <c r="K15" s="227"/>
      <c r="L15" s="227"/>
      <c r="M15" s="227"/>
      <c r="N15" s="227"/>
      <c r="O15" s="227"/>
      <c r="P15" s="227"/>
      <c r="Q15" s="276">
        <f t="shared" si="0"/>
        <v>0</v>
      </c>
      <c r="R15" s="280"/>
      <c r="S15" s="282"/>
      <c r="T15" s="282"/>
      <c r="U15" s="282"/>
      <c r="V15" s="282"/>
      <c r="W15" s="279">
        <f t="shared" si="2"/>
        <v>0</v>
      </c>
    </row>
    <row r="16" spans="1:23" s="2" customFormat="1" ht="20.100000000000001" customHeight="1">
      <c r="A16" s="42">
        <f t="shared" si="1"/>
        <v>9</v>
      </c>
      <c r="B16" s="306"/>
      <c r="C16" s="306"/>
      <c r="D16" s="306"/>
      <c r="E16" s="306"/>
      <c r="F16" s="306"/>
      <c r="G16" s="275"/>
      <c r="H16" s="275"/>
      <c r="I16" s="275" t="s">
        <v>15</v>
      </c>
      <c r="J16" s="275"/>
      <c r="K16" s="275"/>
      <c r="L16" s="275"/>
      <c r="M16" s="275"/>
      <c r="N16" s="275"/>
      <c r="O16" s="275"/>
      <c r="P16" s="275"/>
      <c r="Q16" s="276">
        <f t="shared" si="0"/>
        <v>0</v>
      </c>
      <c r="R16" s="280"/>
      <c r="S16" s="282"/>
      <c r="T16" s="282"/>
      <c r="U16" s="282"/>
      <c r="V16" s="282"/>
      <c r="W16" s="279">
        <f t="shared" si="2"/>
        <v>0</v>
      </c>
    </row>
    <row r="17" spans="1:23" s="2" customFormat="1" ht="20.100000000000001" customHeight="1">
      <c r="A17" s="42">
        <f t="shared" si="1"/>
        <v>10</v>
      </c>
      <c r="B17" s="306"/>
      <c r="C17" s="306"/>
      <c r="D17" s="306"/>
      <c r="E17" s="306"/>
      <c r="F17" s="306"/>
      <c r="G17" s="227"/>
      <c r="H17" s="227"/>
      <c r="I17" s="227" t="s">
        <v>48</v>
      </c>
      <c r="J17" s="227"/>
      <c r="K17" s="227"/>
      <c r="L17" s="227"/>
      <c r="M17" s="227"/>
      <c r="N17" s="227"/>
      <c r="O17" s="227"/>
      <c r="P17" s="227"/>
      <c r="Q17" s="276">
        <f t="shared" si="0"/>
        <v>0</v>
      </c>
      <c r="R17" s="280"/>
      <c r="S17" s="282"/>
      <c r="T17" s="282"/>
      <c r="U17" s="282"/>
      <c r="V17" s="282"/>
      <c r="W17" s="279">
        <f t="shared" si="2"/>
        <v>0</v>
      </c>
    </row>
    <row r="18" spans="1:23" s="2" customFormat="1" ht="20.100000000000001" customHeight="1">
      <c r="A18" s="42">
        <f t="shared" si="1"/>
        <v>11</v>
      </c>
      <c r="B18" s="306"/>
      <c r="C18" s="306"/>
      <c r="D18" s="306"/>
      <c r="E18" s="306"/>
      <c r="F18" s="306"/>
      <c r="G18" s="275"/>
      <c r="H18" s="275"/>
      <c r="I18" s="275" t="s">
        <v>15</v>
      </c>
      <c r="J18" s="275"/>
      <c r="K18" s="275"/>
      <c r="L18" s="275"/>
      <c r="M18" s="275"/>
      <c r="N18" s="275"/>
      <c r="O18" s="275"/>
      <c r="P18" s="275"/>
      <c r="Q18" s="276">
        <f t="shared" si="0"/>
        <v>0</v>
      </c>
      <c r="R18" s="280"/>
      <c r="S18" s="282"/>
      <c r="T18" s="282"/>
      <c r="U18" s="282"/>
      <c r="V18" s="282"/>
      <c r="W18" s="279">
        <f t="shared" si="2"/>
        <v>0</v>
      </c>
    </row>
    <row r="19" spans="1:23" s="2" customFormat="1" ht="20.100000000000001" customHeight="1">
      <c r="A19" s="42">
        <f t="shared" si="1"/>
        <v>12</v>
      </c>
      <c r="B19" s="306"/>
      <c r="C19" s="306"/>
      <c r="D19" s="306"/>
      <c r="E19" s="306"/>
      <c r="F19" s="306"/>
      <c r="G19" s="275"/>
      <c r="H19" s="275"/>
      <c r="I19" s="275" t="s">
        <v>15</v>
      </c>
      <c r="J19" s="275"/>
      <c r="K19" s="275"/>
      <c r="L19" s="275"/>
      <c r="M19" s="275"/>
      <c r="N19" s="275"/>
      <c r="O19" s="275"/>
      <c r="P19" s="275"/>
      <c r="Q19" s="276">
        <f t="shared" si="0"/>
        <v>0</v>
      </c>
      <c r="R19" s="280"/>
      <c r="S19" s="282"/>
      <c r="T19" s="282"/>
      <c r="U19" s="282"/>
      <c r="V19" s="282"/>
      <c r="W19" s="279">
        <f t="shared" si="2"/>
        <v>0</v>
      </c>
    </row>
    <row r="20" spans="1:23" s="2" customFormat="1" ht="20.100000000000001" customHeight="1">
      <c r="A20" s="42">
        <f t="shared" si="1"/>
        <v>13</v>
      </c>
      <c r="B20" s="306"/>
      <c r="C20" s="306"/>
      <c r="D20" s="306"/>
      <c r="E20" s="306"/>
      <c r="F20" s="306"/>
      <c r="G20" s="275"/>
      <c r="H20" s="275"/>
      <c r="I20" s="275" t="s">
        <v>48</v>
      </c>
      <c r="J20" s="275"/>
      <c r="K20" s="275"/>
      <c r="L20" s="275"/>
      <c r="M20" s="275"/>
      <c r="N20" s="275"/>
      <c r="O20" s="275"/>
      <c r="P20" s="275"/>
      <c r="Q20" s="276">
        <f t="shared" si="0"/>
        <v>0</v>
      </c>
      <c r="R20" s="280"/>
      <c r="S20" s="282"/>
      <c r="T20" s="282"/>
      <c r="U20" s="282"/>
      <c r="V20" s="282"/>
      <c r="W20" s="279">
        <f t="shared" si="2"/>
        <v>0</v>
      </c>
    </row>
    <row r="21" spans="1:23" s="2" customFormat="1" ht="20.100000000000001" customHeight="1">
      <c r="A21" s="42">
        <f t="shared" si="1"/>
        <v>14</v>
      </c>
      <c r="B21" s="306"/>
      <c r="C21" s="306"/>
      <c r="D21" s="306"/>
      <c r="E21" s="306"/>
      <c r="F21" s="306"/>
      <c r="G21" s="227"/>
      <c r="H21" s="227"/>
      <c r="I21" s="227" t="s">
        <v>15</v>
      </c>
      <c r="J21" s="227"/>
      <c r="K21" s="227"/>
      <c r="L21" s="227"/>
      <c r="M21" s="227"/>
      <c r="N21" s="227"/>
      <c r="O21" s="227"/>
      <c r="P21" s="227"/>
      <c r="Q21" s="276">
        <f t="shared" si="0"/>
        <v>0</v>
      </c>
      <c r="R21" s="280"/>
      <c r="S21" s="282"/>
      <c r="T21" s="282"/>
      <c r="U21" s="282"/>
      <c r="V21" s="282"/>
      <c r="W21" s="279">
        <f t="shared" si="2"/>
        <v>0</v>
      </c>
    </row>
    <row r="22" spans="1:23" s="2" customFormat="1" ht="20.100000000000001" customHeight="1">
      <c r="A22" s="42">
        <f t="shared" si="1"/>
        <v>15</v>
      </c>
      <c r="B22" s="306"/>
      <c r="C22" s="306"/>
      <c r="D22" s="306"/>
      <c r="E22" s="306"/>
      <c r="F22" s="306"/>
      <c r="G22" s="275"/>
      <c r="H22" s="275"/>
      <c r="I22" s="275" t="s">
        <v>15</v>
      </c>
      <c r="J22" s="275"/>
      <c r="K22" s="275"/>
      <c r="L22" s="275"/>
      <c r="M22" s="275"/>
      <c r="N22" s="275"/>
      <c r="O22" s="275"/>
      <c r="P22" s="275"/>
      <c r="Q22" s="276">
        <f t="shared" si="0"/>
        <v>0</v>
      </c>
      <c r="R22" s="280"/>
      <c r="S22" s="282"/>
      <c r="T22" s="282"/>
      <c r="U22" s="282"/>
      <c r="V22" s="282"/>
      <c r="W22" s="279">
        <f t="shared" si="2"/>
        <v>0</v>
      </c>
    </row>
    <row r="23" spans="1:23" s="2" customFormat="1" ht="20.100000000000001" customHeight="1">
      <c r="A23" s="42">
        <f t="shared" si="1"/>
        <v>16</v>
      </c>
      <c r="B23" s="306"/>
      <c r="C23" s="306"/>
      <c r="D23" s="306"/>
      <c r="E23" s="306"/>
      <c r="F23" s="306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>
        <f t="shared" si="0"/>
        <v>0</v>
      </c>
      <c r="R23" s="280"/>
      <c r="S23" s="282"/>
      <c r="T23" s="282"/>
      <c r="U23" s="282"/>
      <c r="V23" s="282"/>
      <c r="W23" s="279">
        <f t="shared" si="2"/>
        <v>0</v>
      </c>
    </row>
    <row r="24" spans="1:23" s="2" customFormat="1" ht="20.100000000000001" customHeight="1">
      <c r="A24" s="42">
        <f t="shared" si="1"/>
        <v>17</v>
      </c>
      <c r="B24" s="306"/>
      <c r="C24" s="306"/>
      <c r="D24" s="306"/>
      <c r="E24" s="306"/>
      <c r="F24" s="306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0"/>
        <v>0</v>
      </c>
      <c r="R24" s="280"/>
      <c r="S24" s="282"/>
      <c r="T24" s="282"/>
      <c r="U24" s="282"/>
      <c r="V24" s="282"/>
      <c r="W24" s="279">
        <f t="shared" si="2"/>
        <v>0</v>
      </c>
    </row>
    <row r="25" spans="1:23" s="2" customFormat="1" ht="20.100000000000001" customHeight="1">
      <c r="A25" s="42">
        <f t="shared" si="1"/>
        <v>18</v>
      </c>
      <c r="B25" s="306"/>
      <c r="C25" s="306"/>
      <c r="D25" s="306"/>
      <c r="E25" s="306"/>
      <c r="F25" s="306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>
        <f t="shared" si="0"/>
        <v>0</v>
      </c>
      <c r="R25" s="280"/>
      <c r="S25" s="282"/>
      <c r="T25" s="282"/>
      <c r="U25" s="282"/>
      <c r="V25" s="282"/>
      <c r="W25" s="279">
        <f t="shared" si="2"/>
        <v>0</v>
      </c>
    </row>
    <row r="26" spans="1:23" s="2" customFormat="1" ht="20.100000000000001" customHeight="1">
      <c r="A26" s="42">
        <f t="shared" si="1"/>
        <v>19</v>
      </c>
      <c r="B26" s="306"/>
      <c r="C26" s="306"/>
      <c r="D26" s="306"/>
      <c r="E26" s="306"/>
      <c r="F26" s="306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0"/>
        <v>0</v>
      </c>
      <c r="R26" s="280"/>
      <c r="S26" s="282"/>
      <c r="T26" s="282"/>
      <c r="U26" s="282"/>
      <c r="V26" s="282"/>
      <c r="W26" s="279">
        <f t="shared" si="2"/>
        <v>0</v>
      </c>
    </row>
    <row r="27" spans="1:23" s="2" customFormat="1" ht="20.100000000000001" customHeight="1">
      <c r="A27" s="42">
        <f t="shared" si="1"/>
        <v>20</v>
      </c>
      <c r="B27" s="306"/>
      <c r="C27" s="306"/>
      <c r="D27" s="306"/>
      <c r="E27" s="306"/>
      <c r="F27" s="306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0"/>
        <v>0</v>
      </c>
      <c r="R27" s="280"/>
      <c r="S27" s="282"/>
      <c r="T27" s="282"/>
      <c r="U27" s="282"/>
      <c r="V27" s="282"/>
      <c r="W27" s="279">
        <f t="shared" si="2"/>
        <v>0</v>
      </c>
    </row>
    <row r="28" spans="1:23" s="2" customFormat="1" ht="20.100000000000001" customHeight="1">
      <c r="A28" s="42">
        <f t="shared" si="1"/>
        <v>21</v>
      </c>
      <c r="B28" s="306"/>
      <c r="C28" s="306"/>
      <c r="D28" s="306"/>
      <c r="E28" s="306"/>
      <c r="F28" s="306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2"/>
        <v>0</v>
      </c>
    </row>
    <row r="29" spans="1:23" s="2" customFormat="1" ht="20.100000000000001" customHeight="1">
      <c r="A29" s="42">
        <f t="shared" si="1"/>
        <v>22</v>
      </c>
      <c r="B29" s="306"/>
      <c r="C29" s="306"/>
      <c r="D29" s="306"/>
      <c r="E29" s="306"/>
      <c r="F29" s="306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2"/>
        <v>0</v>
      </c>
    </row>
    <row r="30" spans="1:23" s="2" customFormat="1" ht="20.100000000000001" customHeight="1">
      <c r="A30" s="42">
        <f t="shared" si="1"/>
        <v>23</v>
      </c>
      <c r="B30" s="273"/>
      <c r="C30" s="273"/>
      <c r="D30" s="273"/>
      <c r="E30" s="274"/>
      <c r="F30" s="273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0"/>
        <v>0</v>
      </c>
      <c r="R30" s="280"/>
      <c r="S30" s="282"/>
      <c r="T30" s="282"/>
      <c r="U30" s="282"/>
      <c r="V30" s="282"/>
      <c r="W30" s="279">
        <f t="shared" si="2"/>
        <v>0</v>
      </c>
    </row>
    <row r="31" spans="1:23" s="2" customFormat="1" ht="20.100000000000001" customHeight="1">
      <c r="A31" s="42">
        <f t="shared" si="1"/>
        <v>24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0"/>
        <v>0</v>
      </c>
      <c r="R31" s="280"/>
      <c r="S31" s="282"/>
      <c r="T31" s="282"/>
      <c r="U31" s="282"/>
      <c r="V31" s="282"/>
      <c r="W31" s="279">
        <f t="shared" si="2"/>
        <v>0</v>
      </c>
    </row>
    <row r="32" spans="1:23" s="2" customFormat="1" ht="20.100000000000001" customHeight="1">
      <c r="A32" s="42">
        <f t="shared" si="1"/>
        <v>25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0"/>
        <v>0</v>
      </c>
      <c r="R32" s="280"/>
      <c r="S32" s="282"/>
      <c r="T32" s="282"/>
      <c r="U32" s="282"/>
      <c r="V32" s="282"/>
      <c r="W32" s="279">
        <f t="shared" si="2"/>
        <v>0</v>
      </c>
    </row>
    <row r="33" spans="1:23" s="2" customFormat="1" ht="20.100000000000001" customHeight="1">
      <c r="A33" s="42">
        <f t="shared" si="1"/>
        <v>26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0"/>
        <v>0</v>
      </c>
      <c r="R33" s="280"/>
      <c r="S33" s="282"/>
      <c r="T33" s="282"/>
      <c r="U33" s="282"/>
      <c r="V33" s="282"/>
      <c r="W33" s="279">
        <f t="shared" si="2"/>
        <v>0</v>
      </c>
    </row>
    <row r="34" spans="1:23" s="2" customFormat="1" ht="20.100000000000001" customHeight="1">
      <c r="A34" s="42">
        <f t="shared" si="1"/>
        <v>27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0"/>
        <v>0</v>
      </c>
      <c r="R34" s="280"/>
      <c r="S34" s="282"/>
      <c r="T34" s="282"/>
      <c r="U34" s="282"/>
      <c r="V34" s="282"/>
      <c r="W34" s="279">
        <f t="shared" si="2"/>
        <v>0</v>
      </c>
    </row>
    <row r="35" spans="1:23" s="2" customFormat="1" ht="20.100000000000001" customHeight="1">
      <c r="A35" s="42">
        <f t="shared" si="1"/>
        <v>28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0"/>
        <v>0</v>
      </c>
      <c r="R35" s="280"/>
      <c r="S35" s="282"/>
      <c r="T35" s="282"/>
      <c r="U35" s="282"/>
      <c r="V35" s="282"/>
      <c r="W35" s="279">
        <f t="shared" si="2"/>
        <v>0</v>
      </c>
    </row>
    <row r="36" spans="1:23" s="2" customFormat="1" ht="20.100000000000001" customHeight="1">
      <c r="A36" s="42">
        <f t="shared" si="1"/>
        <v>29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0"/>
        <v>0</v>
      </c>
      <c r="R36" s="280"/>
      <c r="S36" s="282"/>
      <c r="T36" s="282"/>
      <c r="U36" s="282"/>
      <c r="V36" s="282"/>
      <c r="W36" s="279">
        <f t="shared" si="2"/>
        <v>0</v>
      </c>
    </row>
    <row r="37" spans="1:23" s="2" customFormat="1" ht="20.100000000000001" customHeight="1">
      <c r="A37" s="42">
        <f t="shared" si="1"/>
        <v>30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0"/>
        <v>0</v>
      </c>
      <c r="R37" s="280"/>
      <c r="S37" s="282"/>
      <c r="T37" s="282"/>
      <c r="U37" s="282"/>
      <c r="V37" s="282"/>
      <c r="W37" s="279">
        <f t="shared" si="2"/>
        <v>0</v>
      </c>
    </row>
    <row r="38" spans="1:23" s="2" customFormat="1" ht="20.100000000000001" customHeight="1">
      <c r="A38" s="42">
        <f t="shared" si="1"/>
        <v>31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0"/>
        <v>0</v>
      </c>
      <c r="R38" s="280"/>
      <c r="S38" s="282"/>
      <c r="T38" s="282"/>
      <c r="U38" s="282"/>
      <c r="V38" s="282"/>
      <c r="W38" s="279">
        <f t="shared" si="2"/>
        <v>0</v>
      </c>
    </row>
    <row r="39" spans="1:23" s="2" customFormat="1" ht="20.100000000000001" customHeight="1">
      <c r="A39" s="42">
        <f t="shared" si="1"/>
        <v>32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0"/>
        <v>0</v>
      </c>
      <c r="R39" s="280"/>
      <c r="S39" s="282"/>
      <c r="T39" s="282"/>
      <c r="U39" s="282"/>
      <c r="V39" s="282"/>
      <c r="W39" s="279">
        <f t="shared" si="2"/>
        <v>0</v>
      </c>
    </row>
    <row r="40" spans="1:23" s="2" customFormat="1" ht="20.100000000000001" customHeight="1">
      <c r="A40" s="42">
        <f t="shared" si="1"/>
        <v>33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0"/>
        <v>0</v>
      </c>
      <c r="R40" s="280"/>
      <c r="S40" s="282"/>
      <c r="T40" s="282"/>
      <c r="U40" s="282"/>
      <c r="V40" s="282"/>
      <c r="W40" s="279">
        <f t="shared" si="2"/>
        <v>0</v>
      </c>
    </row>
    <row r="41" spans="1:23" s="2" customFormat="1" ht="20.100000000000001" customHeight="1">
      <c r="A41" s="42">
        <f t="shared" si="1"/>
        <v>34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0"/>
        <v>0</v>
      </c>
      <c r="R41" s="280"/>
      <c r="S41" s="282"/>
      <c r="T41" s="282"/>
      <c r="U41" s="282"/>
      <c r="V41" s="282"/>
      <c r="W41" s="279">
        <f t="shared" si="2"/>
        <v>0</v>
      </c>
    </row>
    <row r="42" spans="1:23" s="2" customFormat="1" ht="20.100000000000001" customHeight="1">
      <c r="A42" s="42">
        <f t="shared" si="1"/>
        <v>35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0"/>
        <v>0</v>
      </c>
      <c r="R42" s="280"/>
      <c r="S42" s="282"/>
      <c r="T42" s="282"/>
      <c r="U42" s="282"/>
      <c r="V42" s="282"/>
      <c r="W42" s="279">
        <f t="shared" si="2"/>
        <v>0</v>
      </c>
    </row>
    <row r="43" spans="1:23" s="2" customFormat="1" ht="20.100000000000001" customHeight="1">
      <c r="A43" s="42">
        <f t="shared" si="1"/>
        <v>36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0"/>
        <v>0</v>
      </c>
      <c r="R43" s="280"/>
      <c r="S43" s="282"/>
      <c r="T43" s="282"/>
      <c r="U43" s="282"/>
      <c r="V43" s="282"/>
      <c r="W43" s="279">
        <f t="shared" si="2"/>
        <v>0</v>
      </c>
    </row>
    <row r="44" spans="1:23" s="2" customFormat="1" ht="20.100000000000001" customHeight="1">
      <c r="A44" s="42">
        <f t="shared" si="1"/>
        <v>37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0"/>
        <v>0</v>
      </c>
      <c r="R44" s="280"/>
      <c r="S44" s="282"/>
      <c r="T44" s="282"/>
      <c r="U44" s="282"/>
      <c r="V44" s="282"/>
      <c r="W44" s="279">
        <f t="shared" si="2"/>
        <v>0</v>
      </c>
    </row>
    <row r="45" spans="1:23" s="2" customFormat="1" ht="20.100000000000001" customHeight="1">
      <c r="A45" s="42">
        <f t="shared" si="1"/>
        <v>38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0"/>
        <v>0</v>
      </c>
      <c r="R45" s="280"/>
      <c r="S45" s="282"/>
      <c r="T45" s="282"/>
      <c r="U45" s="282"/>
      <c r="V45" s="282"/>
      <c r="W45" s="279">
        <f t="shared" si="2"/>
        <v>0</v>
      </c>
    </row>
    <row r="46" spans="1:23" s="2" customFormat="1" ht="20.100000000000001" customHeight="1">
      <c r="A46" s="42">
        <f t="shared" si="1"/>
        <v>39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0"/>
        <v>0</v>
      </c>
      <c r="R46" s="280"/>
      <c r="S46" s="282"/>
      <c r="T46" s="282"/>
      <c r="U46" s="282"/>
      <c r="V46" s="282"/>
      <c r="W46" s="279">
        <f t="shared" si="2"/>
        <v>0</v>
      </c>
    </row>
    <row r="47" spans="1:23" s="2" customFormat="1" ht="20.100000000000001" customHeight="1">
      <c r="A47" s="42">
        <f t="shared" si="1"/>
        <v>40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0"/>
        <v>0</v>
      </c>
      <c r="R47" s="280"/>
      <c r="S47" s="282"/>
      <c r="T47" s="282"/>
      <c r="U47" s="282"/>
      <c r="V47" s="282"/>
      <c r="W47" s="279">
        <f t="shared" si="2"/>
        <v>0</v>
      </c>
    </row>
    <row r="48" spans="1:23" s="2" customFormat="1" ht="20.100000000000001" customHeight="1">
      <c r="A48" s="42">
        <f t="shared" si="1"/>
        <v>41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0"/>
        <v>0</v>
      </c>
      <c r="R48" s="280"/>
      <c r="S48" s="282"/>
      <c r="T48" s="282"/>
      <c r="U48" s="282"/>
      <c r="V48" s="282"/>
      <c r="W48" s="279">
        <f t="shared" si="2"/>
        <v>0</v>
      </c>
    </row>
    <row r="49" spans="1:23" s="2" customFormat="1" ht="20.100000000000001" customHeight="1">
      <c r="A49" s="42">
        <f t="shared" si="1"/>
        <v>42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0"/>
        <v>0</v>
      </c>
      <c r="R49" s="280"/>
      <c r="S49" s="282"/>
      <c r="T49" s="282"/>
      <c r="U49" s="282"/>
      <c r="V49" s="282"/>
      <c r="W49" s="279">
        <f t="shared" si="2"/>
        <v>0</v>
      </c>
    </row>
    <row r="50" spans="1:23" s="2" customFormat="1" ht="20.100000000000001" customHeight="1">
      <c r="A50" s="42">
        <f t="shared" si="1"/>
        <v>43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0"/>
        <v>0</v>
      </c>
      <c r="R50" s="280"/>
      <c r="S50" s="282"/>
      <c r="T50" s="282"/>
      <c r="U50" s="282"/>
      <c r="V50" s="282"/>
      <c r="W50" s="279">
        <f t="shared" si="2"/>
        <v>0</v>
      </c>
    </row>
    <row r="51" spans="1:23" s="2" customFormat="1" ht="20.100000000000001" customHeight="1">
      <c r="A51" s="42">
        <f t="shared" si="1"/>
        <v>44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0"/>
        <v>0</v>
      </c>
      <c r="R51" s="280"/>
      <c r="S51" s="282"/>
      <c r="T51" s="282"/>
      <c r="U51" s="282"/>
      <c r="V51" s="282"/>
      <c r="W51" s="279">
        <f t="shared" si="2"/>
        <v>0</v>
      </c>
    </row>
    <row r="52" spans="1:23" s="2" customFormat="1" ht="20.100000000000001" customHeight="1">
      <c r="A52" s="42">
        <f t="shared" si="1"/>
        <v>45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0"/>
        <v>0</v>
      </c>
      <c r="R52" s="280"/>
      <c r="S52" s="282"/>
      <c r="T52" s="282"/>
      <c r="U52" s="282"/>
      <c r="V52" s="282"/>
      <c r="W52" s="279">
        <f t="shared" si="2"/>
        <v>0</v>
      </c>
    </row>
    <row r="53" spans="1:23" s="2" customFormat="1" ht="20.100000000000001" customHeight="1">
      <c r="A53" s="38"/>
      <c r="B53" s="111" t="s">
        <v>76</v>
      </c>
      <c r="C53" s="111"/>
      <c r="D53" s="111"/>
      <c r="E53" s="111"/>
      <c r="F53" s="111"/>
      <c r="G53" s="110">
        <f t="shared" ref="G53:P53" si="3">SUM(G8:G52)</f>
        <v>0</v>
      </c>
      <c r="H53" s="112">
        <f t="shared" si="3"/>
        <v>0</v>
      </c>
      <c r="I53" s="112">
        <f t="shared" si="3"/>
        <v>0</v>
      </c>
      <c r="J53" s="112">
        <f t="shared" si="3"/>
        <v>0</v>
      </c>
      <c r="K53" s="112">
        <f t="shared" si="3"/>
        <v>0</v>
      </c>
      <c r="L53" s="112">
        <f t="shared" si="3"/>
        <v>0</v>
      </c>
      <c r="M53" s="112">
        <f t="shared" si="3"/>
        <v>0</v>
      </c>
      <c r="N53" s="112">
        <f t="shared" si="3"/>
        <v>0</v>
      </c>
      <c r="O53" s="112">
        <f t="shared" si="3"/>
        <v>0</v>
      </c>
      <c r="P53" s="112">
        <f t="shared" si="3"/>
        <v>0</v>
      </c>
      <c r="Q53" s="112">
        <f t="shared" si="0"/>
        <v>0</v>
      </c>
      <c r="R53" s="48">
        <f>SUM(R8:R52)</f>
        <v>0</v>
      </c>
      <c r="S53" s="342"/>
      <c r="T53" s="327"/>
      <c r="U53" s="327"/>
      <c r="V53" s="44"/>
      <c r="W53" s="129">
        <f>SUM(W8:W52)</f>
        <v>0</v>
      </c>
    </row>
    <row r="54" spans="1:23" s="2" customFormat="1" ht="20.100000000000001" customHeight="1" thickBot="1">
      <c r="A54" s="38"/>
      <c r="B54" s="63" t="str">
        <f>+A3</f>
        <v>Category: Social Worker</v>
      </c>
      <c r="C54" s="63"/>
      <c r="D54" s="63"/>
      <c r="E54" s="63"/>
      <c r="F54" s="63"/>
      <c r="G54" s="57"/>
      <c r="H54" s="58"/>
      <c r="I54" s="58"/>
      <c r="J54" s="58"/>
      <c r="K54" s="58"/>
      <c r="L54" s="58"/>
      <c r="M54" s="58"/>
      <c r="N54" s="58"/>
      <c r="O54" s="58"/>
      <c r="P54" s="58" t="s">
        <v>50</v>
      </c>
      <c r="Q54" s="58">
        <f>SUM(Q8:Q52)</f>
        <v>0</v>
      </c>
      <c r="R54" s="60"/>
      <c r="S54" s="343"/>
      <c r="T54" s="343"/>
      <c r="U54" s="343"/>
      <c r="V54" s="45"/>
      <c r="W54" s="130"/>
    </row>
    <row r="55" spans="1:23" ht="20.100000000000001" customHeight="1">
      <c r="A55" s="15"/>
      <c r="B55" s="12"/>
      <c r="C55" s="12"/>
      <c r="D55" s="12"/>
      <c r="E55" s="12"/>
      <c r="F55" s="12"/>
      <c r="G55" s="349" t="s">
        <v>74</v>
      </c>
      <c r="H55" s="350"/>
      <c r="I55" s="350"/>
      <c r="J55" s="350"/>
      <c r="K55" s="350"/>
      <c r="L55" s="350"/>
      <c r="M55" s="350"/>
      <c r="N55" s="350"/>
      <c r="O55" s="350"/>
      <c r="P55" s="327"/>
      <c r="Q55" s="354">
        <f>+Q54</f>
        <v>0</v>
      </c>
      <c r="R55" s="48"/>
      <c r="S55" s="342"/>
      <c r="T55" s="327"/>
      <c r="U55" s="327"/>
      <c r="V55" s="44"/>
      <c r="W55" s="131"/>
    </row>
    <row r="56" spans="1:23" ht="20.100000000000001" customHeight="1" thickBot="1">
      <c r="A56" s="36"/>
      <c r="B56" s="37"/>
      <c r="C56" s="37"/>
      <c r="D56" s="37"/>
      <c r="E56" s="37"/>
      <c r="F56" s="37"/>
      <c r="G56" s="351"/>
      <c r="H56" s="351"/>
      <c r="I56" s="351"/>
      <c r="J56" s="351"/>
      <c r="K56" s="351"/>
      <c r="L56" s="351"/>
      <c r="M56" s="351"/>
      <c r="N56" s="351"/>
      <c r="O56" s="351"/>
      <c r="P56" s="343"/>
      <c r="Q56" s="355"/>
      <c r="R56" s="60">
        <f>+R53</f>
        <v>0</v>
      </c>
      <c r="S56" s="343"/>
      <c r="T56" s="343"/>
      <c r="U56" s="343"/>
      <c r="V56" s="45"/>
      <c r="W56" s="130"/>
    </row>
    <row r="57" spans="1:23"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S57" s="35"/>
    </row>
    <row r="58" spans="1:23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S58" s="35"/>
    </row>
    <row r="59" spans="1:23"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S59" s="35"/>
    </row>
    <row r="60" spans="1:23"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S60" s="35"/>
    </row>
    <row r="61" spans="1:23"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S61" s="35"/>
    </row>
    <row r="62" spans="1:23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S62" s="35"/>
    </row>
    <row r="63" spans="1:23"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S63" s="35"/>
    </row>
    <row r="64" spans="1:23"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S64" s="35"/>
    </row>
    <row r="65" spans="7:19"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S65" s="35"/>
    </row>
    <row r="66" spans="7:19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S66" s="35"/>
    </row>
    <row r="67" spans="7:19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35"/>
    </row>
    <row r="68" spans="7:19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35"/>
    </row>
    <row r="69" spans="7:19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S69" s="35"/>
    </row>
    <row r="70" spans="7:19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S70" s="35"/>
    </row>
    <row r="71" spans="7:19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35"/>
    </row>
    <row r="72" spans="7:19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S72" s="35"/>
    </row>
    <row r="73" spans="7:19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35"/>
    </row>
    <row r="74" spans="7:19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S74" s="35"/>
    </row>
    <row r="75" spans="7:19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35"/>
    </row>
    <row r="76" spans="7:19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S76" s="35"/>
    </row>
    <row r="77" spans="7:19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35"/>
    </row>
    <row r="78" spans="7:19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35"/>
    </row>
    <row r="79" spans="7:19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S79" s="35"/>
    </row>
    <row r="80" spans="7:19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S80" s="35"/>
    </row>
    <row r="81" spans="2:19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S81" s="35"/>
    </row>
    <row r="82" spans="2:19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35"/>
    </row>
    <row r="83" spans="2:19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35"/>
    </row>
    <row r="84" spans="2:19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35"/>
    </row>
    <row r="85" spans="2:19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35"/>
    </row>
    <row r="86" spans="2:19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S86" s="35"/>
    </row>
    <row r="87" spans="2:19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S87" s="35"/>
    </row>
    <row r="88" spans="2:19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S88" s="35"/>
    </row>
    <row r="89" spans="2:19">
      <c r="B89" s="1" t="s">
        <v>52</v>
      </c>
      <c r="S89" s="35"/>
    </row>
    <row r="90" spans="2:19">
      <c r="S90" s="35"/>
    </row>
    <row r="91" spans="2:19">
      <c r="S91" s="35"/>
    </row>
    <row r="92" spans="2:19">
      <c r="S92" s="35"/>
    </row>
    <row r="93" spans="2:19">
      <c r="S93" s="35"/>
    </row>
    <row r="94" spans="2:19">
      <c r="S94" s="35"/>
    </row>
  </sheetData>
  <mergeCells count="21">
    <mergeCell ref="G55:P56"/>
    <mergeCell ref="C6:C7"/>
    <mergeCell ref="G6:G7"/>
    <mergeCell ref="S55:U56"/>
    <mergeCell ref="Q55:Q56"/>
    <mergeCell ref="S53:U54"/>
    <mergeCell ref="S6:V7"/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51</vt:i4>
      </vt:variant>
    </vt:vector>
  </HeadingPairs>
  <TitlesOfParts>
    <vt:vector size="68" baseType="lpstr">
      <vt:lpstr>COVER &amp; CERTIFICATION</vt:lpstr>
      <vt:lpstr>DW-ADM</vt:lpstr>
      <vt:lpstr>DW-CC</vt:lpstr>
      <vt:lpstr>DW-IS</vt:lpstr>
      <vt:lpstr>DW-RN</vt:lpstr>
      <vt:lpstr>DW-MD</vt:lpstr>
      <vt:lpstr>DW-PGSP</vt:lpstr>
      <vt:lpstr>DW-PSY</vt:lpstr>
      <vt:lpstr>DW-SW</vt:lpstr>
      <vt:lpstr>DW-MSW</vt:lpstr>
      <vt:lpstr>DW-SS</vt:lpstr>
      <vt:lpstr>DW-TCM</vt:lpstr>
      <vt:lpstr>DW-TP</vt:lpstr>
      <vt:lpstr>DW-UD</vt:lpstr>
      <vt:lpstr>DW-G&amp;A</vt:lpstr>
      <vt:lpstr>FINANCIALS</vt:lpstr>
      <vt:lpstr>Links</vt:lpstr>
      <vt:lpstr>Cover</vt:lpstr>
      <vt:lpstr>Enter1</vt:lpstr>
      <vt:lpstr>Enter2</vt:lpstr>
      <vt:lpstr>Enter3</vt:lpstr>
      <vt:lpstr>Enter4</vt:lpstr>
      <vt:lpstr>'DW-ADM'!Import</vt:lpstr>
      <vt:lpstr>'DW-CC'!Import</vt:lpstr>
      <vt:lpstr>'DW-G&amp;A'!Import</vt:lpstr>
      <vt:lpstr>'DW-IS'!Import</vt:lpstr>
      <vt:lpstr>'DW-MD'!Import</vt:lpstr>
      <vt:lpstr>'DW-MSW'!Import</vt:lpstr>
      <vt:lpstr>'DW-PGSP'!Import</vt:lpstr>
      <vt:lpstr>'DW-PSY'!Import</vt:lpstr>
      <vt:lpstr>'DW-RN'!Import</vt:lpstr>
      <vt:lpstr>'DW-SS'!Import</vt:lpstr>
      <vt:lpstr>'DW-SW'!Import</vt:lpstr>
      <vt:lpstr>'DW-TCM'!Import</vt:lpstr>
      <vt:lpstr>'DW-TP'!Import</vt:lpstr>
      <vt:lpstr>'DW-UD'!Import</vt:lpstr>
      <vt:lpstr>FINANCIALS!Import</vt:lpstr>
      <vt:lpstr>'DW-ADM'!Print_Area</vt:lpstr>
      <vt:lpstr>'DW-CC'!Print_Area</vt:lpstr>
      <vt:lpstr>'DW-G&amp;A'!Print_Area</vt:lpstr>
      <vt:lpstr>'DW-IS'!Print_Area</vt:lpstr>
      <vt:lpstr>'DW-MD'!Print_Area</vt:lpstr>
      <vt:lpstr>'DW-MSW'!Print_Area</vt:lpstr>
      <vt:lpstr>'DW-PGSP'!Print_Area</vt:lpstr>
      <vt:lpstr>'DW-PSY'!Print_Area</vt:lpstr>
      <vt:lpstr>'DW-RN'!Print_Area</vt:lpstr>
      <vt:lpstr>'DW-SS'!Print_Area</vt:lpstr>
      <vt:lpstr>'DW-SW'!Print_Area</vt:lpstr>
      <vt:lpstr>'DW-TCM'!Print_Area</vt:lpstr>
      <vt:lpstr>'DW-TP'!Print_Area</vt:lpstr>
      <vt:lpstr>'DW-UD'!Print_Area</vt:lpstr>
      <vt:lpstr>FINANCIALS!Print_Area</vt:lpstr>
      <vt:lpstr>Links!Print_Area</vt:lpstr>
      <vt:lpstr>'DW-ADM'!Worksheet</vt:lpstr>
      <vt:lpstr>'DW-CC'!Worksheet</vt:lpstr>
      <vt:lpstr>'DW-G&amp;A'!Worksheet</vt:lpstr>
      <vt:lpstr>'DW-IS'!Worksheet</vt:lpstr>
      <vt:lpstr>'DW-MD'!Worksheet</vt:lpstr>
      <vt:lpstr>'DW-MSW'!Worksheet</vt:lpstr>
      <vt:lpstr>'DW-PGSP'!Worksheet</vt:lpstr>
      <vt:lpstr>'DW-PSY'!Worksheet</vt:lpstr>
      <vt:lpstr>'DW-RN'!Worksheet</vt:lpstr>
      <vt:lpstr>'DW-SS'!Worksheet</vt:lpstr>
      <vt:lpstr>'DW-SW'!Worksheet</vt:lpstr>
      <vt:lpstr>'DW-TCM'!Worksheet</vt:lpstr>
      <vt:lpstr>'DW-TP'!Worksheet</vt:lpstr>
      <vt:lpstr>'DW-UD'!Worksheet</vt:lpstr>
      <vt:lpstr>FINANCIALS!Worksheet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Malinowski</dc:creator>
  <cp:lastModifiedBy>Brooke Abbott</cp:lastModifiedBy>
  <cp:lastPrinted>2008-09-25T15:06:19Z</cp:lastPrinted>
  <dcterms:created xsi:type="dcterms:W3CDTF">2002-11-13T04:32:40Z</dcterms:created>
  <dcterms:modified xsi:type="dcterms:W3CDTF">2017-08-17T12:50:02Z</dcterms:modified>
</cp:coreProperties>
</file>