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16.xml" ContentType="application/vnd.openxmlformats-officedocument.drawing+xml"/>
  <Override PartName="/xl/comments1.xml" ContentType="application/vnd.openxmlformats-officedocument.spreadsheetml.comments+xml"/>
  <Override PartName="/xl/comments16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COVER &amp; CERTIFICATION" sheetId="1" r:id="rId4"/>
    <sheet name="DW-ADM" sheetId="2" r:id="rId5"/>
    <sheet name="DW-CC" sheetId="3" r:id="rId6"/>
    <sheet name="DW-IS" sheetId="4" r:id="rId7"/>
    <sheet name="DW-RN" sheetId="5" r:id="rId8"/>
    <sheet name="DW-MD" sheetId="6" r:id="rId9"/>
    <sheet name="DW-PGSP" sheetId="7" r:id="rId10"/>
    <sheet name="DW-PSY" sheetId="8" r:id="rId11"/>
    <sheet name="DW-SW" sheetId="9" r:id="rId12"/>
    <sheet name="DW-MSW" sheetId="10" r:id="rId13"/>
    <sheet name="DW-SS" sheetId="11" r:id="rId14"/>
    <sheet name="DW-TCM" sheetId="12" r:id="rId15"/>
    <sheet name="DW-TP" sheetId="13" r:id="rId16"/>
    <sheet name="DW-UD" sheetId="14" r:id="rId17"/>
    <sheet name="DW-G&amp;A" sheetId="15" r:id="rId18"/>
    <sheet name="FINANCIALS" sheetId="16" r:id="rId19"/>
    <sheet name="Links" sheetId="17" state="hidden" r:id="rId20"/>
    <sheet name="Headcount" sheetId="18" r:id="rId21"/>
    <sheet name="G&amp;A Employees" sheetId="19" r:id="rId22"/>
  </sheets>
  <definedNames>
    <definedName name="Cover">'COVER &amp; CERTIFICATION'!$A$2:$G$40</definedName>
    <definedName name="Enter1">'Links'!$D$10:$G$22</definedName>
    <definedName name="Enter2">'Links'!$I$10:$J$22</definedName>
    <definedName name="Enter3">'Links'!$O$10:$P$24</definedName>
    <definedName name="Enter4">'Links'!$U$10:$W$24</definedName>
    <definedName name="Import" localSheetId="1">'DW-ADM'!$A$7:$Q$104</definedName>
    <definedName name="Import" localSheetId="2">'DW-CC'!$A$7:$Q$104</definedName>
    <definedName name="Import" localSheetId="14">'DW-G&amp;A'!$A$7:$Q$104</definedName>
    <definedName name="Import" localSheetId="3">'DW-IS'!$A$7:$Q$104</definedName>
    <definedName name="Import" localSheetId="5">'DW-MD'!$A$7:$Q$104</definedName>
    <definedName name="Import" localSheetId="9">'DW-MSW'!$A$7:$Q$104</definedName>
    <definedName name="Import" localSheetId="6">'DW-PGSP'!$A$7:$Q$104</definedName>
    <definedName name="Import" localSheetId="7">'DW-PSY'!$A$7:$Q$104</definedName>
    <definedName name="Import" localSheetId="4">'DW-RN'!$A$7:$Q$104</definedName>
    <definedName name="Import" localSheetId="10">'DW-SS'!$A$7:$Q$105</definedName>
    <definedName name="Import" localSheetId="8">'DW-SW'!$A$7:$Q$104</definedName>
    <definedName name="Import" localSheetId="11">'DW-TCM'!$A$7:$Q$104</definedName>
    <definedName name="Import" localSheetId="12">'DW-TP'!$A$7:$Q$104</definedName>
    <definedName name="Import" localSheetId="13">'DW-UD'!$A$7:$Q$104</definedName>
    <definedName name="Import" localSheetId="15">'FINANCIALS'!$C$6:$L$63</definedName>
    <definedName name="Worksheet" localSheetId="1">'DW-ADM'!$A$1:$Q$104</definedName>
    <definedName name="Worksheet" localSheetId="2">'DW-CC'!$A$1:$Q$104</definedName>
    <definedName name="Worksheet" localSheetId="14">'DW-G&amp;A'!$A$1:$Q$104</definedName>
    <definedName name="Worksheet" localSheetId="3">'DW-IS'!$A$1:$Q$104</definedName>
    <definedName name="Worksheet" localSheetId="5">'DW-MD'!$A$1:$Q$104</definedName>
    <definedName name="Worksheet" localSheetId="9">'DW-MSW'!$A$1:$Q$104</definedName>
    <definedName name="Worksheet" localSheetId="6">'DW-PGSP'!$A$1:$Q$104</definedName>
    <definedName name="Worksheet" localSheetId="7">'DW-PSY'!$A$1:$Q$104</definedName>
    <definedName name="Worksheet" localSheetId="4">'DW-RN'!$A$1:$Q$104</definedName>
    <definedName name="Worksheet" localSheetId="10">'DW-SS'!$A$1:$Q$105</definedName>
    <definedName name="Worksheet" localSheetId="8">'DW-SW'!$A$1:$Q$104</definedName>
    <definedName name="Worksheet" localSheetId="11">'DW-TCM'!$A$1:$Q$104</definedName>
    <definedName name="Worksheet" localSheetId="12">'DW-TP'!$A$1:$Q$104</definedName>
    <definedName name="Worksheet" localSheetId="13">'DW-UD'!$A$1:$Q$104</definedName>
    <definedName name="Worksheet" localSheetId="15">'FINANCIALS'!$C$1:$L$64</definedName>
    <definedName name="_xlnm.Print_Area" localSheetId="1">'DW-ADM'!$A$1:$W$104</definedName>
    <definedName name="_xlnm.Print_Area" localSheetId="2">'DW-CC'!$A$1:$W$104</definedName>
    <definedName name="_xlnm.Print_Area" localSheetId="3">'DW-IS'!$A$1:$W$104</definedName>
    <definedName name="_xlnm.Print_Area" localSheetId="4">'DW-RN'!$A$1:$W$104</definedName>
    <definedName name="_xlnm.Print_Area" localSheetId="5">'DW-MD'!$A$1:$W$104</definedName>
    <definedName name="_xlnm.Print_Area" localSheetId="6">'DW-PGSP'!$A$1:$W$104</definedName>
    <definedName name="_xlnm.Print_Area" localSheetId="7">'DW-PSY'!$A$1:$W$104</definedName>
    <definedName name="_xlnm.Print_Area" localSheetId="8">'DW-SW'!$A$1:$W$104</definedName>
    <definedName name="_xlnm.Print_Area" localSheetId="9">'DW-MSW'!$A$1:$W$104</definedName>
    <definedName name="_xlnm.Print_Area" localSheetId="10">'DW-SS'!$A$1:$W$105</definedName>
    <definedName name="_xlnm.Print_Area" localSheetId="11">'DW-TCM'!$A$1:$W$104</definedName>
    <definedName name="_xlnm.Print_Area" localSheetId="12">'DW-TP'!$A$1:$W$104</definedName>
    <definedName name="_xlnm.Print_Area" localSheetId="13">'DW-UD'!$A$1:$W$104</definedName>
    <definedName name="_xlnm.Print_Area" localSheetId="14">'DW-G&amp;A'!$A$1:$W$104</definedName>
    <definedName name="_xlnm.Print_Area" localSheetId="15">'FINANCIALS'!$C$1:$M$85</definedName>
    <definedName name="_xlnm.Print_Area" localSheetId="16">'Links'!$A$1:$U$27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your agency name here</t>
        </r>
      </text>
    </comment>
    <comment ref="A7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Agency Number assigned by the State of Indiana</t>
        </r>
      </text>
    </comment>
    <comment ref="A10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Quarter Begin
</t>
        </r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Date (MM-DD-YY)</t>
        </r>
      </text>
    </comment>
    <comment ref="E10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Quarter End Date (MM-DD-YY)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rFont val="Tahoma"/>
            <b val="true"/>
            <i val="false"/>
            <strike val="false"/>
            <color rgb="FF000000"/>
            <sz val="14"/>
            <u val="none"/>
          </rPr>
          <t xml:space="preserve">A cost must be considered reasonable and allocable to a particular cost objective - according to the relative benefits received.  Further, in accordance with OMB A-87 it must also conform to the limitations or exclusions set forth in the cost principles, Federal laws, terms and conditions of an applicable Federal award or governing regulations.</t>
        </r>
        <r>
          <rPr>
            <rFont val="Tahoma"/>
            <b val="false"/>
            <i val="false"/>
            <strike val="false"/>
            <color rgb="FF000000"/>
            <sz val="14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<sst xmlns="http://schemas.openxmlformats.org/spreadsheetml/2006/main" uniqueCount="796">
  <si>
    <t xml:space="preserve">Indiana Mental Health Funds Recovery Program (MHFRP) - MAC Claim Form </t>
  </si>
  <si>
    <t>(Agency Name)</t>
  </si>
  <si>
    <t>(Agency Number)</t>
  </si>
  <si>
    <t>(Quarter Beginning Date)</t>
  </si>
  <si>
    <t>(Quarter Ending Date)</t>
  </si>
  <si>
    <t>(Street/Mailing Address)</t>
  </si>
  <si>
    <t>(City, State, Zip)</t>
  </si>
  <si>
    <t>(Person Completing Form)</t>
  </si>
  <si>
    <t>(Title of Person Completing Form)</t>
  </si>
  <si>
    <t>Initial Certification of Expenditures Used for this Claim are Stated Below:</t>
  </si>
  <si>
    <t>(Signature)* and (Date)</t>
  </si>
  <si>
    <t>The above signature is certification that to the best of my knowledge, the information</t>
  </si>
  <si>
    <t xml:space="preserve">provided in this report represents actual expenditures and that with reported federal </t>
  </si>
  <si>
    <t>revenues all remaining expenditures are net of federal funds.  Additionally, sufficient</t>
  </si>
  <si>
    <t>qualifying funds/contributions are available to certify the Federal match pursuant to</t>
  </si>
  <si>
    <t>the requirements of 42 CFR 433.51.  This claim is solely related to our MHFRP</t>
  </si>
  <si>
    <t xml:space="preserve">agreement with the Indiana Family &amp; Social Services Administration, Division of Mental </t>
  </si>
  <si>
    <t>Health and Addiction.</t>
  </si>
  <si>
    <t>Time Study Worksheet Detail</t>
  </si>
  <si>
    <t>Category: Administrators</t>
  </si>
  <si>
    <t>&lt;&lt;------------   TIME STUDY PARTICIPANTS   ------------&gt;&gt;</t>
  </si>
  <si>
    <t>&lt;&lt;---------------PERSONNEL BENEFITS AND OTHER ALLOWABLE DIRECT EXPENSES---------------&gt;&gt;</t>
  </si>
  <si>
    <t>&lt;-DIRECT SUPPORT STAFF-&gt;</t>
  </si>
  <si>
    <t>FEDERAL REVENUE APPLICABLE</t>
  </si>
  <si>
    <t>Last Name</t>
  </si>
  <si>
    <t>First Name</t>
  </si>
  <si>
    <t>Position Title</t>
  </si>
  <si>
    <t>Agency ID#</t>
  </si>
  <si>
    <t>Location Code</t>
  </si>
  <si>
    <t>Salaries &amp; Wages</t>
  </si>
  <si>
    <t>Payroll Tax /</t>
  </si>
  <si>
    <t>Other</t>
  </si>
  <si>
    <t>Travel &amp;</t>
  </si>
  <si>
    <t>Materials</t>
  </si>
  <si>
    <t>Purchased</t>
  </si>
  <si>
    <t>Salaries &amp;</t>
  </si>
  <si>
    <t>Fringe</t>
  </si>
  <si>
    <t xml:space="preserve">Total Cost per Person </t>
  </si>
  <si>
    <t>Amount</t>
  </si>
  <si>
    <t>Describe, Type Source</t>
  </si>
  <si>
    <t>Net Cost</t>
  </si>
  <si>
    <t>FICA</t>
  </si>
  <si>
    <t>Dues/Fees</t>
  </si>
  <si>
    <t>Training</t>
  </si>
  <si>
    <t>&amp; Supplies</t>
  </si>
  <si>
    <t>Services</t>
  </si>
  <si>
    <t>Wages</t>
  </si>
  <si>
    <t>Benefits</t>
  </si>
  <si>
    <t>Catlett</t>
  </si>
  <si>
    <t>Jeffrey</t>
  </si>
  <si>
    <t>Total</t>
  </si>
  <si>
    <t>crossfoot</t>
  </si>
  <si>
    <t>Totals will be inserted on "Financials" worksheet</t>
  </si>
  <si>
    <t>`</t>
  </si>
  <si>
    <t>Category: Case Coordinators</t>
  </si>
  <si>
    <t xml:space="preserve"> </t>
  </si>
  <si>
    <t xml:space="preserve">  </t>
  </si>
  <si>
    <t>Category: Intake Specialists</t>
  </si>
  <si>
    <t>Stevens</t>
  </si>
  <si>
    <t>Daniel</t>
  </si>
  <si>
    <t>Category: Nurses</t>
  </si>
  <si>
    <t>Acosta</t>
  </si>
  <si>
    <t>Jose</t>
  </si>
  <si>
    <t>Anderson</t>
  </si>
  <si>
    <t>sherice</t>
  </si>
  <si>
    <t>Berry</t>
  </si>
  <si>
    <t>Chreska</t>
  </si>
  <si>
    <t>Brown</t>
  </si>
  <si>
    <t>Rhonda</t>
  </si>
  <si>
    <t>Buckalew</t>
  </si>
  <si>
    <t>Raina</t>
  </si>
  <si>
    <t>Burress</t>
  </si>
  <si>
    <t>Rebecca</t>
  </si>
  <si>
    <t>Callender</t>
  </si>
  <si>
    <t>Betsy</t>
  </si>
  <si>
    <t>Charleston</t>
  </si>
  <si>
    <t>Linda</t>
  </si>
  <si>
    <t>Chester</t>
  </si>
  <si>
    <t>Sherry</t>
  </si>
  <si>
    <t>Crawford</t>
  </si>
  <si>
    <t>Debbie</t>
  </si>
  <si>
    <t>Daniels-stringer</t>
  </si>
  <si>
    <t>Lanelle</t>
  </si>
  <si>
    <t>Foster</t>
  </si>
  <si>
    <t>Antoinella</t>
  </si>
  <si>
    <t>Caitlin</t>
  </si>
  <si>
    <t>Fultz</t>
  </si>
  <si>
    <t>Lucinda</t>
  </si>
  <si>
    <t>Ghuman</t>
  </si>
  <si>
    <t>Tejbir</t>
  </si>
  <si>
    <t>Hamilton</t>
  </si>
  <si>
    <t>Amy</t>
  </si>
  <si>
    <t>Hayes</t>
  </si>
  <si>
    <t>Jacqueline</t>
  </si>
  <si>
    <t>Hines-Ridley</t>
  </si>
  <si>
    <t>Bridget</t>
  </si>
  <si>
    <t>Holt</t>
  </si>
  <si>
    <t>Shannon</t>
  </si>
  <si>
    <t>Johnson</t>
  </si>
  <si>
    <t>Debra</t>
  </si>
  <si>
    <t>Kay</t>
  </si>
  <si>
    <t>Channing</t>
  </si>
  <si>
    <t>Kern</t>
  </si>
  <si>
    <t>Juanita</t>
  </si>
  <si>
    <t>Lazzarini</t>
  </si>
  <si>
    <t>Jonathan</t>
  </si>
  <si>
    <t>Mclean</t>
  </si>
  <si>
    <t>Anna</t>
  </si>
  <si>
    <t>Pollom</t>
  </si>
  <si>
    <t>James</t>
  </si>
  <si>
    <t>Rux</t>
  </si>
  <si>
    <t>Diane</t>
  </si>
  <si>
    <t>Sager</t>
  </si>
  <si>
    <t>Karen</t>
  </si>
  <si>
    <t>Singh</t>
  </si>
  <si>
    <t>Danielle</t>
  </si>
  <si>
    <t>Turner</t>
  </si>
  <si>
    <t>Kathryn</t>
  </si>
  <si>
    <t>Umar</t>
  </si>
  <si>
    <t>Pati</t>
  </si>
  <si>
    <t>Vanduyn</t>
  </si>
  <si>
    <t>Kristina</t>
  </si>
  <si>
    <t>Wells</t>
  </si>
  <si>
    <t>Dawn</t>
  </si>
  <si>
    <t>Willis</t>
  </si>
  <si>
    <t>Cutina</t>
  </si>
  <si>
    <t>Category: Physicians</t>
  </si>
  <si>
    <t>Adams</t>
  </si>
  <si>
    <t>Ahmed</t>
  </si>
  <si>
    <t>Jayme</t>
  </si>
  <si>
    <t>Dickens</t>
  </si>
  <si>
    <t>Jeanne</t>
  </si>
  <si>
    <t>Eschmann</t>
  </si>
  <si>
    <t>Fretwell</t>
  </si>
  <si>
    <t>Heather</t>
  </si>
  <si>
    <t>Hart</t>
  </si>
  <si>
    <t>Brian</t>
  </si>
  <si>
    <t>Kilgore</t>
  </si>
  <si>
    <t>Carla</t>
  </si>
  <si>
    <t>Luo</t>
  </si>
  <si>
    <t>Hua</t>
  </si>
  <si>
    <t>Miller</t>
  </si>
  <si>
    <t>Andrew</t>
  </si>
  <si>
    <t>Moe</t>
  </si>
  <si>
    <t>Paul</t>
  </si>
  <si>
    <t>Rau</t>
  </si>
  <si>
    <t>Naraharisetty</t>
  </si>
  <si>
    <t>Shelton</t>
  </si>
  <si>
    <t>Singleton</t>
  </si>
  <si>
    <t>Gregory</t>
  </si>
  <si>
    <t>Smith</t>
  </si>
  <si>
    <t>Kenneth</t>
  </si>
  <si>
    <t>Thumuluri</t>
  </si>
  <si>
    <t>Anu</t>
  </si>
  <si>
    <t>Category: Program Specialist</t>
  </si>
  <si>
    <t>Anthony</t>
  </si>
  <si>
    <t>Chrischelle</t>
  </si>
  <si>
    <t>Arrington</t>
  </si>
  <si>
    <t>Lakesha</t>
  </si>
  <si>
    <t>Aurora</t>
  </si>
  <si>
    <t>Jeanette</t>
  </si>
  <si>
    <t>Bakare</t>
  </si>
  <si>
    <t>Esther</t>
  </si>
  <si>
    <t>Barone</t>
  </si>
  <si>
    <t>Margaret</t>
  </si>
  <si>
    <t>Berden</t>
  </si>
  <si>
    <t>Olivia</t>
  </si>
  <si>
    <t>Bokor</t>
  </si>
  <si>
    <t>Komla</t>
  </si>
  <si>
    <t>Bridgeman</t>
  </si>
  <si>
    <t>Colbert</t>
  </si>
  <si>
    <t>Taylor</t>
  </si>
  <si>
    <t>Cooke-brown</t>
  </si>
  <si>
    <t>Chantle'</t>
  </si>
  <si>
    <t>Crouse</t>
  </si>
  <si>
    <t>Jenny</t>
  </si>
  <si>
    <t>Davis</t>
  </si>
  <si>
    <t>Karla</t>
  </si>
  <si>
    <t>Dowdell</t>
  </si>
  <si>
    <t>Lisa</t>
  </si>
  <si>
    <t>Evans</t>
  </si>
  <si>
    <t>Tracey</t>
  </si>
  <si>
    <t>Fishback</t>
  </si>
  <si>
    <t>Mattie</t>
  </si>
  <si>
    <t>Foday</t>
  </si>
  <si>
    <t>Gallagher</t>
  </si>
  <si>
    <t>Kevin</t>
  </si>
  <si>
    <t>Garmon</t>
  </si>
  <si>
    <t>Vanessa</t>
  </si>
  <si>
    <t>Gonzalez</t>
  </si>
  <si>
    <t>Cinthia</t>
  </si>
  <si>
    <t>Hayworth</t>
  </si>
  <si>
    <t>Deborah</t>
  </si>
  <si>
    <t>Hoosier</t>
  </si>
  <si>
    <t>Hughes</t>
  </si>
  <si>
    <t>Trenice</t>
  </si>
  <si>
    <t>Jackson</t>
  </si>
  <si>
    <t>Ebony</t>
  </si>
  <si>
    <t>Jallow</t>
  </si>
  <si>
    <t>Mohammed</t>
  </si>
  <si>
    <t>Jefferson-lesure</t>
  </si>
  <si>
    <t>Tasha</t>
  </si>
  <si>
    <t>Kent</t>
  </si>
  <si>
    <t>Michelle</t>
  </si>
  <si>
    <t>Kirk</t>
  </si>
  <si>
    <t>Kamryn</t>
  </si>
  <si>
    <t>Kuykendall</t>
  </si>
  <si>
    <t>Fabian</t>
  </si>
  <si>
    <t>Linstrom</t>
  </si>
  <si>
    <t>Michael</t>
  </si>
  <si>
    <t>Love</t>
  </si>
  <si>
    <t>Kyna</t>
  </si>
  <si>
    <t>Martin</t>
  </si>
  <si>
    <t>Shejuan</t>
  </si>
  <si>
    <t>Medcalf</t>
  </si>
  <si>
    <t>Rose</t>
  </si>
  <si>
    <t>Tyril</t>
  </si>
  <si>
    <t>Montalvo</t>
  </si>
  <si>
    <t>George</t>
  </si>
  <si>
    <t>Newland</t>
  </si>
  <si>
    <t>Kandis</t>
  </si>
  <si>
    <t>Ogle</t>
  </si>
  <si>
    <t>Morgan</t>
  </si>
  <si>
    <t>Opoku</t>
  </si>
  <si>
    <t>William</t>
  </si>
  <si>
    <t>Payton</t>
  </si>
  <si>
    <t>Ernest</t>
  </si>
  <si>
    <t>Ring</t>
  </si>
  <si>
    <t>Robinson</t>
  </si>
  <si>
    <t>Frances</t>
  </si>
  <si>
    <t>Royer</t>
  </si>
  <si>
    <t>Jennifer</t>
  </si>
  <si>
    <t>Samba</t>
  </si>
  <si>
    <t>Pearline</t>
  </si>
  <si>
    <t>Savage</t>
  </si>
  <si>
    <t>Angela</t>
  </si>
  <si>
    <t>Scott</t>
  </si>
  <si>
    <t>Sheila</t>
  </si>
  <si>
    <t>Sebree</t>
  </si>
  <si>
    <t>Shawnda</t>
  </si>
  <si>
    <t>Sierra</t>
  </si>
  <si>
    <t>Spencer</t>
  </si>
  <si>
    <t>Anjelicia</t>
  </si>
  <si>
    <t>Spruill</t>
  </si>
  <si>
    <t>Marsica</t>
  </si>
  <si>
    <t>Vargas</t>
  </si>
  <si>
    <t>Yashira</t>
  </si>
  <si>
    <t>Walker</t>
  </si>
  <si>
    <t>Shantisha</t>
  </si>
  <si>
    <t>White</t>
  </si>
  <si>
    <t>Monique</t>
  </si>
  <si>
    <t>Wills</t>
  </si>
  <si>
    <t>Harry</t>
  </si>
  <si>
    <t>Woubeshet</t>
  </si>
  <si>
    <t>Kassahun</t>
  </si>
  <si>
    <t>Wyatt</t>
  </si>
  <si>
    <t>Rochelle</t>
  </si>
  <si>
    <t>Category: Psychologist</t>
  </si>
  <si>
    <t>Abate</t>
  </si>
  <si>
    <t>Hamm</t>
  </si>
  <si>
    <t>Jay</t>
  </si>
  <si>
    <t>Category: Social Worker</t>
  </si>
  <si>
    <t>Abdullah</t>
  </si>
  <si>
    <t>Barnes</t>
  </si>
  <si>
    <t>Patrick</t>
  </si>
  <si>
    <t>Calvin</t>
  </si>
  <si>
    <t>Jasmin</t>
  </si>
  <si>
    <t>Coy</t>
  </si>
  <si>
    <t>Meredith</t>
  </si>
  <si>
    <t>Ditto</t>
  </si>
  <si>
    <t>Nicole</t>
  </si>
  <si>
    <t>Edmonds</t>
  </si>
  <si>
    <t>England</t>
  </si>
  <si>
    <t>Bonnie</t>
  </si>
  <si>
    <t>Fox</t>
  </si>
  <si>
    <t>Megan</t>
  </si>
  <si>
    <t>Victoria</t>
  </si>
  <si>
    <t>Funches</t>
  </si>
  <si>
    <t>Gwenae</t>
  </si>
  <si>
    <t>Guy</t>
  </si>
  <si>
    <t>Gabriella</t>
  </si>
  <si>
    <t>Inniger</t>
  </si>
  <si>
    <t>Laura</t>
  </si>
  <si>
    <t>Kaur</t>
  </si>
  <si>
    <t>Jaskirat</t>
  </si>
  <si>
    <t>Lee</t>
  </si>
  <si>
    <t>Derek</t>
  </si>
  <si>
    <t>Katherine</t>
  </si>
  <si>
    <t>Moore</t>
  </si>
  <si>
    <t>Mackenzie</t>
  </si>
  <si>
    <t>Morris</t>
  </si>
  <si>
    <t>Courtney</t>
  </si>
  <si>
    <t>O'Connell</t>
  </si>
  <si>
    <t>Kimberly</t>
  </si>
  <si>
    <t>Pfeiffer</t>
  </si>
  <si>
    <t>Benjamin</t>
  </si>
  <si>
    <t>Pickett</t>
  </si>
  <si>
    <t>Tamara</t>
  </si>
  <si>
    <t>Pixey</t>
  </si>
  <si>
    <t>Reeder</t>
  </si>
  <si>
    <t>Ethany</t>
  </si>
  <si>
    <t>Rutledge</t>
  </si>
  <si>
    <t>Erica</t>
  </si>
  <si>
    <t>Schumacher</t>
  </si>
  <si>
    <t>Chelsea</t>
  </si>
  <si>
    <t>Denise</t>
  </si>
  <si>
    <t>Shrader</t>
  </si>
  <si>
    <t>Speicher</t>
  </si>
  <si>
    <t>Konnor</t>
  </si>
  <si>
    <t>St.Pierre</t>
  </si>
  <si>
    <t>Stewart</t>
  </si>
  <si>
    <t>Princeton</t>
  </si>
  <si>
    <t>Tatara</t>
  </si>
  <si>
    <t>Gabrielle</t>
  </si>
  <si>
    <t>Thomas</t>
  </si>
  <si>
    <t>Wade</t>
  </si>
  <si>
    <t>Topie</t>
  </si>
  <si>
    <t>Savannah</t>
  </si>
  <si>
    <t>Viverette</t>
  </si>
  <si>
    <t>Rashina</t>
  </si>
  <si>
    <t>Voss</t>
  </si>
  <si>
    <t>Warner</t>
  </si>
  <si>
    <t>Madallyn</t>
  </si>
  <si>
    <t>Wilson</t>
  </si>
  <si>
    <t>Hailey</t>
  </si>
  <si>
    <t>Mya</t>
  </si>
  <si>
    <t>Time Study  Worksheet Detail</t>
  </si>
  <si>
    <t>Category: MSWs</t>
  </si>
  <si>
    <t>Bagley</t>
  </si>
  <si>
    <t>Bricker</t>
  </si>
  <si>
    <t>Rebekah</t>
  </si>
  <si>
    <t>Butler</t>
  </si>
  <si>
    <t>Vinnie</t>
  </si>
  <si>
    <t>Caruana</t>
  </si>
  <si>
    <t>Collins</t>
  </si>
  <si>
    <t>Jeanie</t>
  </si>
  <si>
    <t>Craig</t>
  </si>
  <si>
    <t>Dale</t>
  </si>
  <si>
    <t>Dant</t>
  </si>
  <si>
    <t>Jessica</t>
  </si>
  <si>
    <t>Dodd</t>
  </si>
  <si>
    <t>Gregg</t>
  </si>
  <si>
    <t>Donel</t>
  </si>
  <si>
    <t>Cynthia</t>
  </si>
  <si>
    <t>Duerigen</t>
  </si>
  <si>
    <t>Freese</t>
  </si>
  <si>
    <t>Mariana</t>
  </si>
  <si>
    <t>Gaither</t>
  </si>
  <si>
    <t>Hollman</t>
  </si>
  <si>
    <t>Hudson</t>
  </si>
  <si>
    <t>Stephen</t>
  </si>
  <si>
    <t>Kozlovic</t>
  </si>
  <si>
    <t>Brittaney</t>
  </si>
  <si>
    <t>Lovell</t>
  </si>
  <si>
    <t>Stephania</t>
  </si>
  <si>
    <t>Lyon</t>
  </si>
  <si>
    <t>Elizabeth</t>
  </si>
  <si>
    <t>Malas</t>
  </si>
  <si>
    <t>Julia</t>
  </si>
  <si>
    <t>Marshall</t>
  </si>
  <si>
    <t>Ryan</t>
  </si>
  <si>
    <t>Mays</t>
  </si>
  <si>
    <t>Mccall</t>
  </si>
  <si>
    <t>Alexis</t>
  </si>
  <si>
    <t>Thelma</t>
  </si>
  <si>
    <t>Nulton</t>
  </si>
  <si>
    <t>Otsu</t>
  </si>
  <si>
    <t>Timothy</t>
  </si>
  <si>
    <t>Pickens</t>
  </si>
  <si>
    <t>Shepard</t>
  </si>
  <si>
    <t>Bobbie</t>
  </si>
  <si>
    <t>Starks</t>
  </si>
  <si>
    <t>Thompson</t>
  </si>
  <si>
    <t>Tanya</t>
  </si>
  <si>
    <t>Tucker</t>
  </si>
  <si>
    <t>Jody</t>
  </si>
  <si>
    <t>Winn</t>
  </si>
  <si>
    <t>Wright</t>
  </si>
  <si>
    <t>Hannah</t>
  </si>
  <si>
    <t>Category: Support Services</t>
  </si>
  <si>
    <t>Aguilar</t>
  </si>
  <si>
    <t>Beverly</t>
  </si>
  <si>
    <t>Alicea</t>
  </si>
  <si>
    <t>Joy</t>
  </si>
  <si>
    <t>Banks</t>
  </si>
  <si>
    <t>Barker</t>
  </si>
  <si>
    <t>Marilyn</t>
  </si>
  <si>
    <t>Bellamy</t>
  </si>
  <si>
    <t>Brittany</t>
  </si>
  <si>
    <t>Bond</t>
  </si>
  <si>
    <t>Kelley</t>
  </si>
  <si>
    <t>Judy</t>
  </si>
  <si>
    <t>Burris</t>
  </si>
  <si>
    <t>Caldwell</t>
  </si>
  <si>
    <t>Cole</t>
  </si>
  <si>
    <t>Cottman</t>
  </si>
  <si>
    <t>Curry</t>
  </si>
  <si>
    <t>Moneta</t>
  </si>
  <si>
    <t>Daniels</t>
  </si>
  <si>
    <t>Stephanie</t>
  </si>
  <si>
    <t>Penny</t>
  </si>
  <si>
    <t>Terri</t>
  </si>
  <si>
    <t>Elexis</t>
  </si>
  <si>
    <t>Garsnett</t>
  </si>
  <si>
    <t>Sabastian</t>
  </si>
  <si>
    <t>Gillette</t>
  </si>
  <si>
    <t>Patricia</t>
  </si>
  <si>
    <t>Grice</t>
  </si>
  <si>
    <t>Charlynn</t>
  </si>
  <si>
    <t>Hardin</t>
  </si>
  <si>
    <t>Chantay</t>
  </si>
  <si>
    <t>Hooks</t>
  </si>
  <si>
    <t>Hutson</t>
  </si>
  <si>
    <t>Tanner</t>
  </si>
  <si>
    <t>Jamison</t>
  </si>
  <si>
    <t>Jenquia</t>
  </si>
  <si>
    <t>Dazha</t>
  </si>
  <si>
    <t>Lambert</t>
  </si>
  <si>
    <t>Caleb</t>
  </si>
  <si>
    <t>Layton</t>
  </si>
  <si>
    <t>Susan</t>
  </si>
  <si>
    <t>Little</t>
  </si>
  <si>
    <t>Frankie</t>
  </si>
  <si>
    <t>Malone</t>
  </si>
  <si>
    <t>Candace</t>
  </si>
  <si>
    <t>Mendez</t>
  </si>
  <si>
    <t>Jorge</t>
  </si>
  <si>
    <t>Navas</t>
  </si>
  <si>
    <t>Ana</t>
  </si>
  <si>
    <t>Owens</t>
  </si>
  <si>
    <t>Teresa</t>
  </si>
  <si>
    <t>Parker</t>
  </si>
  <si>
    <t>Perez</t>
  </si>
  <si>
    <t>Robinette</t>
  </si>
  <si>
    <t>Joanne</t>
  </si>
  <si>
    <t>Marcelene</t>
  </si>
  <si>
    <t>Tamela</t>
  </si>
  <si>
    <t>Sheth</t>
  </si>
  <si>
    <t>Krina</t>
  </si>
  <si>
    <t>Shalonna</t>
  </si>
  <si>
    <t>Stead</t>
  </si>
  <si>
    <t>Swing</t>
  </si>
  <si>
    <t>Jordan</t>
  </si>
  <si>
    <t>Zina</t>
  </si>
  <si>
    <t>Thames</t>
  </si>
  <si>
    <t>Laruth</t>
  </si>
  <si>
    <t>Toth</t>
  </si>
  <si>
    <t>Madison</t>
  </si>
  <si>
    <t>Turman</t>
  </si>
  <si>
    <t>Marquetta</t>
  </si>
  <si>
    <t>Vaden</t>
  </si>
  <si>
    <t>Laquinta</t>
  </si>
  <si>
    <t>Category: Targeted Case Managers</t>
  </si>
  <si>
    <t xml:space="preserve">Alexander </t>
  </si>
  <si>
    <t>Amanda</t>
  </si>
  <si>
    <t>Alexander</t>
  </si>
  <si>
    <t>Abigail</t>
  </si>
  <si>
    <t>Cahill</t>
  </si>
  <si>
    <t>Kathleen</t>
  </si>
  <si>
    <t>Chapman</t>
  </si>
  <si>
    <t>Joeya</t>
  </si>
  <si>
    <t>Chasteen</t>
  </si>
  <si>
    <t>Cline</t>
  </si>
  <si>
    <t>Kaitlyn</t>
  </si>
  <si>
    <t>Cork</t>
  </si>
  <si>
    <t>Dominique</t>
  </si>
  <si>
    <t>Crews</t>
  </si>
  <si>
    <t>Crystal</t>
  </si>
  <si>
    <t>Crockett</t>
  </si>
  <si>
    <t>Dandridge</t>
  </si>
  <si>
    <t>Brandy</t>
  </si>
  <si>
    <t>Daugherty</t>
  </si>
  <si>
    <t>Xanadu</t>
  </si>
  <si>
    <t>Dilger</t>
  </si>
  <si>
    <t>Duffy</t>
  </si>
  <si>
    <t>Cora</t>
  </si>
  <si>
    <t>Emenhiser</t>
  </si>
  <si>
    <t>Marlena</t>
  </si>
  <si>
    <t>Ford</t>
  </si>
  <si>
    <t>Gene</t>
  </si>
  <si>
    <t>Funk</t>
  </si>
  <si>
    <t>Nanette</t>
  </si>
  <si>
    <t>Gray</t>
  </si>
  <si>
    <t>Danyelle</t>
  </si>
  <si>
    <t>Grayson</t>
  </si>
  <si>
    <t>Page</t>
  </si>
  <si>
    <t>Harvey-clay</t>
  </si>
  <si>
    <t>Naomi</t>
  </si>
  <si>
    <t>Hehman</t>
  </si>
  <si>
    <t>Hodges</t>
  </si>
  <si>
    <t>Hughey</t>
  </si>
  <si>
    <t>David</t>
  </si>
  <si>
    <t>Llerena</t>
  </si>
  <si>
    <t>Marion</t>
  </si>
  <si>
    <t>Jenna</t>
  </si>
  <si>
    <t>Markland</t>
  </si>
  <si>
    <t>Mcmillan</t>
  </si>
  <si>
    <t>Sarah</t>
  </si>
  <si>
    <t>Midence</t>
  </si>
  <si>
    <t>Oscar</t>
  </si>
  <si>
    <t>Morales</t>
  </si>
  <si>
    <t>Kandice</t>
  </si>
  <si>
    <t>Napier</t>
  </si>
  <si>
    <t>Karina</t>
  </si>
  <si>
    <t>Nienaber</t>
  </si>
  <si>
    <t>Carli</t>
  </si>
  <si>
    <t>Parrish</t>
  </si>
  <si>
    <t>Takeisha</t>
  </si>
  <si>
    <t>Payne</t>
  </si>
  <si>
    <t>Kelsie</t>
  </si>
  <si>
    <t>Pfleegor</t>
  </si>
  <si>
    <t>Phillips</t>
  </si>
  <si>
    <t>Lucas</t>
  </si>
  <si>
    <t>Pollard</t>
  </si>
  <si>
    <t>Dekita</t>
  </si>
  <si>
    <t>Poore</t>
  </si>
  <si>
    <t>Rollins</t>
  </si>
  <si>
    <t>Elijah</t>
  </si>
  <si>
    <t>Rosado</t>
  </si>
  <si>
    <t>Runyon</t>
  </si>
  <si>
    <t>Emily</t>
  </si>
  <si>
    <t>Solomon</t>
  </si>
  <si>
    <t>Shelman</t>
  </si>
  <si>
    <t>Tiffany</t>
  </si>
  <si>
    <t>Ashley</t>
  </si>
  <si>
    <t>Stark</t>
  </si>
  <si>
    <t>Strukel</t>
  </si>
  <si>
    <t>Stumm</t>
  </si>
  <si>
    <t>Tyler</t>
  </si>
  <si>
    <t>Tinker</t>
  </si>
  <si>
    <t>Adam</t>
  </si>
  <si>
    <t>Trammell</t>
  </si>
  <si>
    <t>Trout</t>
  </si>
  <si>
    <t>Regina</t>
  </si>
  <si>
    <t>Category: Therapist</t>
  </si>
  <si>
    <t>Brana</t>
  </si>
  <si>
    <t>Dea</t>
  </si>
  <si>
    <t>Chu</t>
  </si>
  <si>
    <t>Tameka</t>
  </si>
  <si>
    <t>Davison</t>
  </si>
  <si>
    <t>Melanie</t>
  </si>
  <si>
    <t>Deutscher</t>
  </si>
  <si>
    <t>Kari</t>
  </si>
  <si>
    <t>Glade</t>
  </si>
  <si>
    <t xml:space="preserve"> Chelsea</t>
  </si>
  <si>
    <t>Graeser</t>
  </si>
  <si>
    <t>Mark</t>
  </si>
  <si>
    <t>Grimes</t>
  </si>
  <si>
    <t>Samantha</t>
  </si>
  <si>
    <t>Guise</t>
  </si>
  <si>
    <t>Kunst</t>
  </si>
  <si>
    <t>Kelly</t>
  </si>
  <si>
    <t>Linn</t>
  </si>
  <si>
    <t>Mooreland</t>
  </si>
  <si>
    <t>Pulley</t>
  </si>
  <si>
    <t>Kerri</t>
  </si>
  <si>
    <t>Rennaker</t>
  </si>
  <si>
    <t>Alyssa</t>
  </si>
  <si>
    <t>Schwomeyer</t>
  </si>
  <si>
    <t>Senko</t>
  </si>
  <si>
    <t>Pamela</t>
  </si>
  <si>
    <t>Stombaugh</t>
  </si>
  <si>
    <t>Tabor</t>
  </si>
  <si>
    <t>Eduardo</t>
  </si>
  <si>
    <t>Ulen</t>
  </si>
  <si>
    <t>Category: Unit Directors</t>
  </si>
  <si>
    <t>Boss</t>
  </si>
  <si>
    <t>Carmichael</t>
  </si>
  <si>
    <t>Kyle</t>
  </si>
  <si>
    <t>Cianelli</t>
  </si>
  <si>
    <t>Clark</t>
  </si>
  <si>
    <t>Randolph</t>
  </si>
  <si>
    <t>Clayton</t>
  </si>
  <si>
    <t>Christie</t>
  </si>
  <si>
    <t>Manda</t>
  </si>
  <si>
    <t>Couturier</t>
  </si>
  <si>
    <t>Kinsey</t>
  </si>
  <si>
    <t>Dacosta</t>
  </si>
  <si>
    <t>Engleman</t>
  </si>
  <si>
    <t>Marnie</t>
  </si>
  <si>
    <t>Ferguson</t>
  </si>
  <si>
    <t>Jon</t>
  </si>
  <si>
    <t>Ford-clairday</t>
  </si>
  <si>
    <t>Christa</t>
  </si>
  <si>
    <t>Fosnaugh</t>
  </si>
  <si>
    <t>Gardner</t>
  </si>
  <si>
    <t>Gibson</t>
  </si>
  <si>
    <t>Martha</t>
  </si>
  <si>
    <t>Gillick</t>
  </si>
  <si>
    <t>Grove</t>
  </si>
  <si>
    <t>Gloria</t>
  </si>
  <si>
    <t>Henemyer</t>
  </si>
  <si>
    <t>Andrea</t>
  </si>
  <si>
    <t>Hoerger</t>
  </si>
  <si>
    <t>Huff</t>
  </si>
  <si>
    <t>Marci</t>
  </si>
  <si>
    <t>Hunsberger</t>
  </si>
  <si>
    <t>Jill</t>
  </si>
  <si>
    <t>Jones</t>
  </si>
  <si>
    <t>Rachel</t>
  </si>
  <si>
    <t>Kovacs</t>
  </si>
  <si>
    <t>Larkins</t>
  </si>
  <si>
    <t>Mary Beth</t>
  </si>
  <si>
    <t>Lauck</t>
  </si>
  <si>
    <t>Kara</t>
  </si>
  <si>
    <t>Mason</t>
  </si>
  <si>
    <t>Jessey</t>
  </si>
  <si>
    <t>Mckinney</t>
  </si>
  <si>
    <t>Stacy</t>
  </si>
  <si>
    <t>Merriweather</t>
  </si>
  <si>
    <t>Tashuana</t>
  </si>
  <si>
    <t>Price</t>
  </si>
  <si>
    <t>Reese</t>
  </si>
  <si>
    <t>Mary</t>
  </si>
  <si>
    <t>Richardson-weems</t>
  </si>
  <si>
    <t>Lashawn</t>
  </si>
  <si>
    <t>Richter</t>
  </si>
  <si>
    <t>Rosenwinkle</t>
  </si>
  <si>
    <t>Marla</t>
  </si>
  <si>
    <t>Sargent</t>
  </si>
  <si>
    <t>Shook</t>
  </si>
  <si>
    <t>Stuffle</t>
  </si>
  <si>
    <t>Randall</t>
  </si>
  <si>
    <t>Hope</t>
  </si>
  <si>
    <t>Waugh-gillis</t>
  </si>
  <si>
    <t>Keisha</t>
  </si>
  <si>
    <t>Young</t>
  </si>
  <si>
    <t>Brittney</t>
  </si>
  <si>
    <t xml:space="preserve">                                                                         NON-TIME STUDIED  - worksheet detail</t>
  </si>
  <si>
    <t xml:space="preserve">                                                         Category: Miscellaneous (General Administrative &amp; Overhead Staff)</t>
  </si>
  <si>
    <t>&lt;&lt;------------  NON-TIME STUDED -  GENERAL &amp; ADMINISTRATIVE</t>
  </si>
  <si>
    <t xml:space="preserve">Total Cost </t>
  </si>
  <si>
    <t>Total will be inserted on "Financials" worksheet</t>
  </si>
  <si>
    <t>EXPENSE AND REVENUE RECAP</t>
  </si>
  <si>
    <t>A.  EXPENDITURE/ACTIVITY CATEGORIES (This section is intended to be completed automatically from data entered on the preceeding  job category worksheets)</t>
  </si>
  <si>
    <t xml:space="preserve">GROSS EXPENDITURES </t>
  </si>
  <si>
    <t>Expenditures Included with Direct costs in Section A</t>
  </si>
  <si>
    <t>Non-Applied Expenditures</t>
  </si>
  <si>
    <r>
      <t xml:space="preserve">Not Applicable (</t>
    </r>
    <r>
      <rPr>
        <rFont val="Arial MT"/>
        <b val="true"/>
        <i val="false"/>
        <strike val="false"/>
        <color rgb="FF000000"/>
        <sz val="11"/>
        <u val="none"/>
      </rPr>
      <t xml:space="preserve">Direct Program Cost  or OMB A-87 &amp; 122 Unallowable</t>
    </r>
    <r>
      <rPr>
        <rFont val="Arial MT"/>
        <b val="true"/>
        <i val="false"/>
        <strike val="false"/>
        <color rgb="FF000000"/>
        <sz val="12"/>
        <u val="none"/>
      </rPr>
      <t xml:space="preserve">)</t>
    </r>
  </si>
  <si>
    <t>Allowable &amp; Applicable</t>
  </si>
  <si>
    <t>Revenue Offsets</t>
  </si>
  <si>
    <t>Net Claimable for  Review &amp; Validation</t>
  </si>
  <si>
    <t>Qtr End Date</t>
  </si>
  <si>
    <t>CMCH #</t>
  </si>
  <si>
    <t>COMMENTS  (Note: comments are allowed to exceed space provided)</t>
  </si>
  <si>
    <t>Time Study Job Category Worksheet Costs</t>
  </si>
  <si>
    <t>Administrators</t>
  </si>
  <si>
    <t>Case Coordinators</t>
  </si>
  <si>
    <t>Intake Specialists</t>
  </si>
  <si>
    <t>Nurses</t>
  </si>
  <si>
    <t>Physicians</t>
  </si>
  <si>
    <t>Program Specialists</t>
  </si>
  <si>
    <t>Psychologists</t>
  </si>
  <si>
    <t>Social Workers- BS</t>
  </si>
  <si>
    <t>Social Worker- MSW</t>
  </si>
  <si>
    <t>Support Services Personnel</t>
  </si>
  <si>
    <t>Targeted Case Managers</t>
  </si>
  <si>
    <t>Therapists</t>
  </si>
  <si>
    <t>Unit Directors</t>
  </si>
  <si>
    <t>Subtotal Time Study Category Costs</t>
  </si>
  <si>
    <t>Costs - Non-Time Studied Category (G&amp;A)</t>
  </si>
  <si>
    <t>General Overhead Staff Worksheet Totals</t>
  </si>
  <si>
    <t>B.  Section Used To Identify                        Indirect Agency Costs</t>
  </si>
  <si>
    <t>Revenue Offsets (Please enter as credit to offset as applicable)</t>
  </si>
  <si>
    <t>Net Claimable for  Review     &amp; Validation</t>
  </si>
  <si>
    <t>--Sample account names are provided below</t>
  </si>
  <si>
    <t>--Agencies should modify as desired</t>
  </si>
  <si>
    <t>Advertising</t>
  </si>
  <si>
    <t>Attorney Fees</t>
  </si>
  <si>
    <t>Audit Services</t>
  </si>
  <si>
    <t>Bad Debt (note: not allowable)</t>
  </si>
  <si>
    <t>Building Rent</t>
  </si>
  <si>
    <t>Contracted Services</t>
  </si>
  <si>
    <t>Equipment Maintenance</t>
  </si>
  <si>
    <t>Equipment Rental</t>
  </si>
  <si>
    <t>Insurance</t>
  </si>
  <si>
    <t>Management Info System</t>
  </si>
  <si>
    <t>Medical Supplies</t>
  </si>
  <si>
    <t>Membership/Publications</t>
  </si>
  <si>
    <t>Office Supplies</t>
  </si>
  <si>
    <t>Postage</t>
  </si>
  <si>
    <t>Printing Service</t>
  </si>
  <si>
    <t>Staff Training</t>
  </si>
  <si>
    <t>Telephone</t>
  </si>
  <si>
    <t>Mileage &amp; Transportation</t>
  </si>
  <si>
    <t>Utilities</t>
  </si>
  <si>
    <t>Materials and Supplies</t>
  </si>
  <si>
    <t>Inpatient Hospital</t>
  </si>
  <si>
    <t>Residential Services</t>
  </si>
  <si>
    <t>Food Supplies</t>
  </si>
  <si>
    <t>Repairs &amp; Maintenance</t>
  </si>
  <si>
    <t>Subtotal of Prgm &amp; Ovhd Costs</t>
  </si>
  <si>
    <t>Depreciation Expense</t>
  </si>
  <si>
    <t>Depreciation- Buildings</t>
  </si>
  <si>
    <t>Depreciation -Equipment</t>
  </si>
  <si>
    <t>Depreciation -Other</t>
  </si>
  <si>
    <t>Depreciation Subtotal</t>
  </si>
  <si>
    <t>COLUMN TOTAL</t>
  </si>
  <si>
    <t>TOTAL GROSS EXPENDITURES FOR INITIAL CERTIFICATION</t>
  </si>
  <si>
    <t>Claim Calculation</t>
  </si>
  <si>
    <t>MER</t>
  </si>
  <si>
    <t>Modified for Adjustments as Appropriate:</t>
  </si>
  <si>
    <t>Special Claim Note(s):</t>
  </si>
  <si>
    <t>*Adjustment Note(s):</t>
  </si>
  <si>
    <t>N/A</t>
  </si>
  <si>
    <t>DEFAULT IS CREDIT FOR ADJ &amp; REV</t>
  </si>
  <si>
    <t>FOR CALCULATION</t>
  </si>
  <si>
    <t>Table 1:  Summarized Expense Detail</t>
  </si>
  <si>
    <t>Enter</t>
  </si>
  <si>
    <t>+Sal/Ben+Dues/Fees +Travel/Trng - Rev Offsets w/ +/- Adj</t>
  </si>
  <si>
    <t>+Materials/Splys/ Other+Contracted /PurSvc +Indirects</t>
  </si>
  <si>
    <t>Gross Expense</t>
  </si>
  <si>
    <t>Salary &amp; Benefits T/S and Direct</t>
  </si>
  <si>
    <t>Travel &amp; Training</t>
  </si>
  <si>
    <t>Contractors / Purchased Svcs</t>
  </si>
  <si>
    <t>Dues/Fees,  Materials,Supplies, and Other Expense</t>
  </si>
  <si>
    <t>ALLOCATION OF INDIRECT COSTS</t>
  </si>
  <si>
    <t>Adjustments    (Show +or - ) *</t>
  </si>
  <si>
    <t>Federal Revenue Offset/Rev Adj</t>
  </si>
  <si>
    <t>Net Claim Cost</t>
  </si>
  <si>
    <t xml:space="preserve">Indirect Cost Distribution </t>
  </si>
  <si>
    <t>Head Count</t>
  </si>
  <si>
    <t>Time Study Category</t>
  </si>
  <si>
    <t>Amounts</t>
  </si>
  <si>
    <t>Allocation  Table</t>
  </si>
  <si>
    <t>Allocation - Indirect</t>
  </si>
  <si>
    <t>Reallocate OH</t>
  </si>
  <si>
    <t>Applied IND</t>
  </si>
  <si>
    <t>Fringes</t>
  </si>
  <si>
    <t>Fringe %</t>
  </si>
  <si>
    <t>Salaries/Fringes</t>
  </si>
  <si>
    <t>All Other</t>
  </si>
  <si>
    <t>Revenue Offset</t>
  </si>
  <si>
    <t>SPMP</t>
  </si>
  <si>
    <t>Detail</t>
  </si>
  <si>
    <t>Depreciation</t>
  </si>
  <si>
    <t xml:space="preserve">     Subtotal</t>
  </si>
  <si>
    <t>OH Staff Allocation</t>
  </si>
  <si>
    <t>G &amp; A</t>
  </si>
  <si>
    <t>Excluded Staff/Con</t>
  </si>
  <si>
    <t>verified total</t>
  </si>
  <si>
    <t>Totals</t>
  </si>
  <si>
    <t>reallocate OH Alloc</t>
  </si>
  <si>
    <t>Table 2: Introduction of T/S to Salary, Benefits, Direct Services, Travel/Training and Dues/Fees</t>
  </si>
  <si>
    <t>Error Formula Check =&gt;</t>
  </si>
  <si>
    <t>Type</t>
  </si>
  <si>
    <t>No Reimbursement</t>
  </si>
  <si>
    <t>Reimburse NO MER</t>
  </si>
  <si>
    <t>Reimburse w/MER</t>
  </si>
  <si>
    <t>Position</t>
  </si>
  <si>
    <t>Code A</t>
  </si>
  <si>
    <t>Code B</t>
  </si>
  <si>
    <t>Code C</t>
  </si>
  <si>
    <t>Code D</t>
  </si>
  <si>
    <t>Code E</t>
  </si>
  <si>
    <t>Code F</t>
  </si>
  <si>
    <t>Code G1</t>
  </si>
  <si>
    <t>Code G2</t>
  </si>
  <si>
    <t>Code H</t>
  </si>
  <si>
    <t>Code I</t>
  </si>
  <si>
    <t>Code J1</t>
  </si>
  <si>
    <t>Code J2</t>
  </si>
  <si>
    <t>Code K</t>
  </si>
  <si>
    <t>Code L</t>
  </si>
  <si>
    <t>Code M</t>
  </si>
  <si>
    <t>Table 3: Introduction of T/S to Other Expenses and Contracted Services</t>
  </si>
  <si>
    <t>Table 4: Summary of T/S Allocated Expenses</t>
  </si>
  <si>
    <t>"Other" to GI</t>
  </si>
  <si>
    <t>"Other" to JI</t>
  </si>
  <si>
    <t>Administrator</t>
  </si>
  <si>
    <t>Case Coordinator</t>
  </si>
  <si>
    <t>Intake Specialist</t>
  </si>
  <si>
    <t>Nurse SPMP</t>
  </si>
  <si>
    <t>Physician SPMP</t>
  </si>
  <si>
    <t>Program Specialist</t>
  </si>
  <si>
    <t>Psychologist SPMP</t>
  </si>
  <si>
    <t>Social Worker</t>
  </si>
  <si>
    <t>Social Worker MSW SPMP</t>
  </si>
  <si>
    <t>Targeted Case Manager</t>
  </si>
  <si>
    <t>Therapist SPMP</t>
  </si>
  <si>
    <t>Unit Director</t>
  </si>
  <si>
    <t>Table 5: Application of MER</t>
  </si>
  <si>
    <t xml:space="preserve">  Totals</t>
  </si>
  <si>
    <t>Table 6: Application of FFP % for Agency Claim Amount</t>
  </si>
  <si>
    <t>GROSS SPMP CLAIM</t>
  </si>
  <si>
    <t>GROSS NON-SPMP CLAIM</t>
  </si>
  <si>
    <t>SPMP CLAIMS</t>
  </si>
  <si>
    <t>NON-SPMP CLAIMS</t>
  </si>
  <si>
    <t>TOTAL</t>
  </si>
  <si>
    <t>Table 7: Summary of Claim by Category and SPMP Status</t>
  </si>
  <si>
    <t>NON SPMP</t>
  </si>
  <si>
    <t>Name</t>
  </si>
  <si>
    <t>Active Employees</t>
  </si>
  <si>
    <t>Inactive Employees</t>
  </si>
  <si>
    <t xml:space="preserve">Active </t>
  </si>
  <si>
    <t>Inactive</t>
  </si>
</sst>
</file>

<file path=xl/styles.xml><?xml version="1.0" encoding="utf-8"?>
<styleSheet xmlns="http://schemas.openxmlformats.org/spreadsheetml/2006/main" xml:space="preserve">
  <numFmts count="10">
    <numFmt numFmtId="164" formatCode="mmmm\ d\,\ yyyy"/>
    <numFmt numFmtId="165" formatCode="mm/dd/yy"/>
    <numFmt numFmtId="166" formatCode="&quot;$&quot;#,##0_);\(&quot;$&quot;#,##0\)"/>
    <numFmt numFmtId="167" formatCode="_(&quot;$&quot;* #,##0_);_(&quot;$&quot;* \(#,##0\);_(&quot;$&quot;* &quot;-&quot;??_);_(@_)"/>
    <numFmt numFmtId="168" formatCode="mmmm\ dd\,\ yyyy"/>
    <numFmt numFmtId="169" formatCode="_(* #,##0_);_(* \(#,##0\);_(* &quot;-&quot;??_);_(@_)"/>
    <numFmt numFmtId="170" formatCode="0.00000000000"/>
    <numFmt numFmtId="171" formatCode="&quot;$&quot;#,##0;\(&quot;$&quot;#,##0\)"/>
    <numFmt numFmtId="172" formatCode="_(* #,##0.00_);_(* \(#,##0.00\);_(* &quot;-&quot;??_);_(@_)"/>
    <numFmt numFmtId="173" formatCode="_(* #,##0_);_(* \(#,##0\);_(* &quot;-&quot;_);_(@_)"/>
  </numFmts>
  <fonts count="3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 MT"/>
    </font>
    <font>
      <b val="1"/>
      <i val="0"/>
      <strike val="0"/>
      <u val="none"/>
      <sz val="14"/>
      <color rgb="FF000000"/>
      <name val="Arial MT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6"/>
      <color rgb="FF000000"/>
      <name val="Arial MT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 MT"/>
    </font>
    <font>
      <b val="1"/>
      <i val="0"/>
      <strike val="0"/>
      <u val="none"/>
      <sz val="9"/>
      <color rgb="FF000000"/>
      <name val="Arial MT"/>
    </font>
    <font>
      <b val="0"/>
      <i val="0"/>
      <strike val="0"/>
      <u val="none"/>
      <sz val="9"/>
      <color rgb="FF000000"/>
      <name val="Arial MT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MT"/>
    </font>
    <font>
      <b val="0"/>
      <i val="0"/>
      <strike val="0"/>
      <u val="none"/>
      <sz val="14"/>
      <color rgb="FF000000"/>
      <name val="Arial MT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single"/>
      <sz val="11"/>
      <color rgb="FF000000"/>
      <name val="Arial MT"/>
    </font>
    <font>
      <b val="1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 MT"/>
    </font>
    <font>
      <b val="0"/>
      <i val="0"/>
      <strike val="0"/>
      <u val="none"/>
      <sz val="10"/>
      <color rgb="FF000000"/>
      <name val="Arial MT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single"/>
      <sz val="10"/>
      <color rgb="FF000000"/>
      <name val="Arial MT"/>
    </font>
    <font>
      <b val="0"/>
      <i val="0"/>
      <strike val="0"/>
      <u val="single"/>
      <sz val="11"/>
      <color rgb="FF000000"/>
      <name val="Arial MT"/>
    </font>
    <font>
      <b val="0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24"/>
      <color rgb="FF000000"/>
      <name val="Arial M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000000"/>
        <bgColor rgb="FFFFFFFF"/>
      </patternFill>
    </fill>
    <fill>
      <patternFill patternType="lightGrid">
        <fgColor rgb="FFFFFFFF"/>
        <bgColor rgb="FF000000"/>
      </patternFill>
    </fill>
    <fill>
      <patternFill patternType="solid">
        <fgColor rgb="FFCCFFFF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00"/>
        <bgColor rgb="FFFFFFFF"/>
      </patternFill>
    </fill>
  </fills>
  <borders count="33">
    <border/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  <bottom style="double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thin">
        <color rgb="FFC0C0C0"/>
      </bottom>
    </border>
  </borders>
  <cellStyleXfs count="1">
    <xf numFmtId="0" fontId="0" fillId="0" borderId="0"/>
  </cellStyleXfs>
  <cellXfs count="4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16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67" fillId="2" borderId="0" applyFont="1" applyNumberFormat="1" applyFill="0" applyBorder="0" applyAlignment="1">
      <alignment horizontal="right" vertical="bottom" textRotation="0" wrapText="false" shrinkToFit="false"/>
    </xf>
    <xf xfId="0" fontId="3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6" numFmtId="0" fillId="2" borderId="2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7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8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6" numFmtId="168" fillId="2" borderId="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7" numFmtId="168" fillId="2" borderId="0" applyFont="1" applyNumberFormat="1" applyFill="0" applyBorder="0" applyAlignment="1" applyProtection="true">
      <alignment horizontal="centerContinuous" vertical="bottom" textRotation="0" wrapText="false" shrinkToFit="false"/>
      <protection locked="false"/>
    </xf>
    <xf xfId="0" fontId="8" numFmtId="168" fillId="2" borderId="0" applyFont="1" applyNumberFormat="1" applyFill="0" applyBorder="0" applyAlignment="1" applyProtection="true">
      <alignment horizontal="centerContinuous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3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9" numFmtId="37" fillId="3" borderId="2" applyFont="1" applyNumberFormat="1" applyFill="1" applyBorder="1" applyAlignment="0">
      <alignment horizontal="general" vertical="bottom" textRotation="0" wrapText="false" shrinkToFit="false"/>
    </xf>
    <xf xfId="0" fontId="10" quotePrefix="1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1" numFmtId="0" fillId="2" borderId="2" applyFont="1" applyNumberFormat="0" applyFill="0" applyBorder="1" applyAlignment="1">
      <alignment horizontal="general" vertical="bottom" textRotation="0" wrapText="true" shrinkToFit="false"/>
    </xf>
    <xf xfId="0" fontId="6" numFmtId="168" fillId="2" borderId="2" applyFont="1" applyNumberFormat="1" applyFill="0" applyBorder="1" applyAlignment="1">
      <alignment horizontal="centerContinuous" vertical="bottom" textRotation="0" wrapText="false" shrinkToFit="false"/>
    </xf>
    <xf xfId="0" fontId="10" numFmtId="37" fillId="2" borderId="2" applyFont="1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2" numFmtId="167" fillId="4" borderId="1" applyFont="1" applyNumberFormat="1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7" fillId="4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2" borderId="2" applyFont="1" applyNumberFormat="0" applyFill="0" applyBorder="1" applyAlignment="1">
      <alignment horizontal="centerContinuous" vertical="center" textRotation="0" wrapText="false" shrinkToFit="false"/>
    </xf>
    <xf xfId="0" fontId="7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14" numFmtId="167" fillId="2" borderId="0" applyFont="1" applyNumberFormat="1" applyFill="0" applyBorder="0" applyAlignment="1">
      <alignment horizontal="right" vertical="bottom" textRotation="0" wrapText="fals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4" numFmtId="167" fillId="3" borderId="0" applyFont="1" applyNumberFormat="1" applyFill="1" applyBorder="0" applyAlignment="1">
      <alignment horizontal="right" vertical="bottom" textRotation="0" wrapText="false" shrinkToFit="false"/>
    </xf>
    <xf xfId="0" fontId="14" numFmtId="167" fillId="3" borderId="0" applyFont="1" applyNumberFormat="1" applyFill="1" applyBorder="0" applyAlignment="1">
      <alignment horizontal="right" vertical="bottom" textRotation="0" wrapText="false" shrinkToFit="false"/>
    </xf>
    <xf xfId="0" fontId="15" numFmtId="167" fillId="4" borderId="0" applyFont="1" applyNumberFormat="1" applyFill="1" applyBorder="0" applyAlignment="0" applyProtection="true">
      <alignment horizontal="general" vertical="bottom" textRotation="0" wrapText="false" shrinkToFit="false"/>
      <protection locked="false"/>
    </xf>
    <xf xfId="0" fontId="15" numFmtId="167" fillId="4" borderId="1" applyFont="1" applyNumberFormat="1" applyFill="1" applyBorder="1" applyAlignment="0">
      <alignment horizontal="general" vertical="bottom" textRotation="0" wrapText="false" shrinkToFit="false"/>
    </xf>
    <xf xfId="0" fontId="3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6" numFmtId="0" fillId="3" borderId="0" applyFont="1" applyNumberFormat="0" applyFill="1" applyBorder="0" applyAlignment="0">
      <alignment horizontal="general" vertical="bottom" textRotation="0" wrapText="false" shrinkToFit="false"/>
    </xf>
    <xf xfId="0" fontId="16" numFmtId="166" fillId="3" borderId="0" applyFont="1" applyNumberFormat="1" applyFill="1" applyBorder="0" applyAlignment="0">
      <alignment horizontal="general" vertical="bottom" textRotation="0" wrapText="false" shrinkToFit="false"/>
    </xf>
    <xf xfId="0" fontId="14" numFmtId="167" fillId="2" borderId="5" applyFont="1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false"/>
    </xf>
    <xf xfId="0" fontId="13" numFmtId="37" fillId="2" borderId="2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3" numFmtId="167" fillId="2" borderId="0" applyFont="1" applyNumberFormat="1" applyFill="0" applyBorder="0" applyAlignment="1">
      <alignment horizontal="right" vertical="bottom" textRotation="0" wrapText="true" shrinkToFit="false"/>
    </xf>
    <xf xfId="0" fontId="0" numFmtId="167" fillId="2" borderId="0" applyFont="0" applyNumberFormat="1" applyFill="0" applyBorder="0" applyAlignment="1" applyProtection="true">
      <alignment horizontal="general" vertical="bottom" textRotation="0" wrapText="true" shrinkToFit="false"/>
      <protection locked="false"/>
    </xf>
    <xf xfId="0" fontId="14" numFmtId="167" fillId="5" borderId="1" applyFont="1" applyNumberFormat="1" applyFill="1" applyBorder="1" applyAlignment="1">
      <alignment horizontal="right" vertical="bottom" textRotation="0" wrapText="false" shrinkToFit="false"/>
    </xf>
    <xf xfId="0" fontId="4" numFmtId="0" fillId="5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67" fillId="5" borderId="1" applyFont="1" applyNumberFormat="1" applyFill="1" applyBorder="1" applyAlignment="1">
      <alignment horizontal="right" vertical="bottom" textRotation="0" wrapText="false" shrinkToFit="false"/>
    </xf>
    <xf xfId="0" fontId="17" numFmtId="0" fillId="2" borderId="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7" numFmtId="0" fillId="2" borderId="0" applyFont="1" applyNumberFormat="0" applyFill="0" applyBorder="0" applyAlignment="1">
      <alignment horizontal="center" vertical="bottom" textRotation="0" wrapText="false" shrinkToFit="false"/>
    </xf>
    <xf xfId="0" fontId="17" numFmtId="0" fillId="2" borderId="6" applyFont="1" applyNumberFormat="0" applyFill="0" applyBorder="1" applyAlignment="1">
      <alignment horizontal="center" vertical="center" textRotation="0" wrapText="true" shrinkToFit="false"/>
    </xf>
    <xf xfId="0" fontId="17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169" fillId="2" borderId="0" applyFont="1" applyNumberFormat="1" applyFill="0" applyBorder="0" applyAlignment="1">
      <alignment horizontal="right" vertical="bottom" textRotation="0" wrapText="false" shrinkToFit="false"/>
    </xf>
    <xf xfId="0" fontId="3" numFmtId="169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12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2" numFmtId="169" fillId="2" borderId="0" applyFont="1" applyNumberFormat="1" applyFill="0" applyBorder="0" applyAlignment="1" applyProtection="true">
      <alignment horizontal="general" vertical="bottom" textRotation="0" wrapText="true" shrinkToFit="false"/>
      <protection locked="false"/>
    </xf>
    <xf xfId="0" fontId="18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2" numFmtId="169" fillId="2" borderId="0" applyFont="1" applyNumberFormat="1" applyFill="0" applyBorder="0" applyAlignment="0">
      <alignment horizontal="general" vertical="bottom" textRotation="0" wrapText="false" shrinkToFit="false"/>
    </xf>
    <xf xfId="0" fontId="13" numFmtId="167" fillId="2" borderId="0" applyFont="1" applyNumberFormat="1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false"/>
    </xf>
    <xf xfId="0" fontId="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6" borderId="5" applyFont="1" applyNumberFormat="1" applyFill="1" applyBorder="1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1">
      <alignment horizontal="left" vertical="bottom" textRotation="0" wrapText="false" shrinkToFit="false"/>
    </xf>
    <xf xfId="0" fontId="13" numFmtId="166" fillId="2" borderId="0" applyFont="1" applyNumberFormat="1" applyFill="0" applyBorder="0" applyAlignment="1">
      <alignment horizontal="general" vertical="bottom" textRotation="0" wrapText="true" shrinkToFit="false"/>
    </xf>
    <xf xfId="0" fontId="13" numFmtId="37" fillId="2" borderId="2" applyFont="1" applyNumberFormat="1" applyFill="0" applyBorder="1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0">
      <alignment horizontal="general" vertical="bottom" textRotation="0" wrapText="false" shrinkToFit="false"/>
    </xf>
    <xf xfId="0" fontId="13" numFmtId="166" fillId="2" borderId="0" applyFont="1" applyNumberFormat="1" applyFill="0" applyBorder="0" applyAlignment="1">
      <alignment horizontal="left" vertical="center" textRotation="0" wrapText="false" shrinkToFit="false"/>
    </xf>
    <xf xfId="0" fontId="3" numFmtId="169" fillId="2" borderId="0" applyFont="1" applyNumberFormat="1" applyFill="0" applyBorder="0" applyAlignment="0">
      <alignment horizontal="general" vertical="bottom" textRotation="0" wrapText="false" shrinkToFit="false"/>
    </xf>
    <xf xfId="0" fontId="13" numFmtId="37" fillId="2" borderId="2" applyFont="1" applyNumberFormat="1" applyFill="0" applyBorder="1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7" numFmtId="0" fillId="2" borderId="4" applyFont="1" applyNumberFormat="0" applyFill="0" applyBorder="1" applyAlignment="1">
      <alignment horizontal="center" vertical="bottom" textRotation="0" wrapText="false" shrinkToFit="false"/>
    </xf>
    <xf xfId="0" fontId="17" numFmtId="0" fillId="2" borderId="6" applyFont="1" applyNumberFormat="0" applyFill="0" applyBorder="1" applyAlignment="1">
      <alignment horizontal="center" vertical="center" textRotation="0" wrapText="false" shrinkToFit="false"/>
    </xf>
    <xf xfId="0" fontId="17" numFmtId="0" fillId="2" borderId="7" applyFont="1" applyNumberFormat="0" applyFill="0" applyBorder="1" applyAlignment="1">
      <alignment horizontal="center" vertical="center" textRotation="0" wrapText="true" shrinkToFit="false"/>
    </xf>
    <xf xfId="0" fontId="17" numFmtId="0" fillId="2" borderId="8" applyFont="1" applyNumberFormat="0" applyFill="0" applyBorder="1" applyAlignment="1">
      <alignment horizontal="center" vertical="bottom" textRotation="0" wrapText="fals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7" numFmtId="0" fillId="2" borderId="8" applyFont="1" applyNumberFormat="0" applyFill="0" applyBorder="1" applyAlignment="1">
      <alignment horizontal="center" vertical="center" textRotation="0" wrapText="false" shrinkToFit="false"/>
    </xf>
    <xf xfId="0" fontId="17" numFmtId="0" fillId="2" borderId="8" applyFont="1" applyNumberFormat="0" applyFill="0" applyBorder="1" applyAlignment="1">
      <alignment horizontal="center" vertical="center" textRotation="0" wrapText="true" shrinkToFit="false"/>
    </xf>
    <xf xfId="0" fontId="17" numFmtId="0" fillId="2" borderId="4" applyFont="1" applyNumberFormat="0" applyFill="0" applyBorder="1" applyAlignment="1">
      <alignment horizontal="center" vertical="center" textRotation="0" wrapText="true" shrinkToFit="false"/>
    </xf>
    <xf xfId="0" fontId="14" numFmtId="167" fillId="2" borderId="0" applyFont="1" applyNumberFormat="1" applyFill="0" applyBorder="0" applyAlignment="0">
      <alignment horizontal="general" vertical="bottom" textRotation="0" wrapText="false" shrinkToFit="false"/>
    </xf>
    <xf xfId="0" fontId="14" numFmtId="167" fillId="6" borderId="9" applyFont="1" applyNumberFormat="1" applyFill="1" applyBorder="1" applyAlignment="0">
      <alignment horizontal="general" vertical="bottom" textRotation="0" wrapText="false" shrinkToFit="false"/>
    </xf>
    <xf xfId="0" fontId="14" numFmtId="167" fillId="2" borderId="9" applyFont="1" applyNumberFormat="1" applyFill="0" applyBorder="1" applyAlignment="1">
      <alignment horizontal="right" vertical="bottom" textRotation="0" wrapText="false" shrinkToFit="false"/>
    </xf>
    <xf xfId="0" fontId="3" numFmtId="167" fillId="5" borderId="0" applyFont="1" applyNumberFormat="1" applyFill="1" applyBorder="0" applyAlignment="1">
      <alignment horizontal="right" vertical="bottom" textRotation="0" wrapText="false" shrinkToFit="false"/>
    </xf>
    <xf xfId="0" fontId="14" numFmtId="167" fillId="7" borderId="0" applyFont="1" applyNumberFormat="1" applyFill="1" applyBorder="0" applyAlignment="1">
      <alignment horizontal="right" vertical="bottom" textRotation="0" wrapText="false" shrinkToFit="false"/>
    </xf>
    <xf xfId="0" fontId="16" numFmtId="166" fillId="7" borderId="0" applyFont="1" applyNumberFormat="1" applyFill="1" applyBorder="0" applyAlignment="0">
      <alignment horizontal="general" vertical="bottom" textRotation="0" wrapText="false" shrinkToFit="false"/>
    </xf>
    <xf xfId="0" fontId="14" numFmtId="167" fillId="7" borderId="0" applyFont="1" applyNumberFormat="1" applyFill="1" applyBorder="0" applyAlignment="1">
      <alignment horizontal="right" vertical="bottom" textRotation="0" wrapText="false" shrinkToFit="false"/>
    </xf>
    <xf xfId="0" fontId="16" numFmtId="0" fillId="7" borderId="0" applyFont="1" applyNumberFormat="0" applyFill="1" applyBorder="0" applyAlignment="0">
      <alignment horizontal="general" vertical="bottom" textRotation="0" wrapText="false" shrinkToFit="false"/>
    </xf>
    <xf xfId="0" fontId="19" numFmtId="169" fillId="2" borderId="0" applyFont="1" applyNumberFormat="1" applyFill="0" applyBorder="0" applyAlignment="1">
      <alignment horizontal="center" vertical="bottom" textRotation="0" wrapText="true" shrinkToFit="false"/>
    </xf>
    <xf xfId="0" fontId="1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1" numFmtId="0" fillId="3" borderId="8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1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4" numFmtId="167" fillId="2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7" borderId="9" applyFont="1" applyNumberFormat="1" applyFill="1" applyBorder="1" applyAlignment="1">
      <alignment horizontal="right" vertical="bottom" textRotation="0" wrapText="false" shrinkToFit="false"/>
    </xf>
    <xf xfId="0" fontId="14" numFmtId="167" fillId="2" borderId="5" applyFont="1" applyNumberFormat="1" applyFill="0" applyBorder="1" applyAlignment="1">
      <alignment horizontal="right" vertical="bottom" textRotation="0" wrapText="false" shrinkToFit="false"/>
    </xf>
    <xf xfId="0" fontId="3" numFmtId="37" fillId="2" borderId="2" applyFont="1" applyNumberFormat="1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13" numFmtId="4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14" numFmtId="167" fillId="8" borderId="9" applyFont="1" applyNumberFormat="1" applyFill="1" applyBorder="1" applyAlignment="1">
      <alignment horizontal="right" vertical="bottom" textRotation="0" wrapText="false" shrinkToFit="false"/>
    </xf>
    <xf xfId="0" fontId="15" numFmtId="167" fillId="9" borderId="5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0" numFmtId="0" fillId="9" borderId="11" applyFont="1" applyNumberFormat="0" applyFill="1" applyBorder="1" applyAlignment="1">
      <alignment horizontal="center" vertical="bottom" textRotation="0" wrapText="false" shrinkToFit="false"/>
    </xf>
    <xf xfId="0" fontId="14" numFmtId="167" fillId="2" borderId="5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8" numFmtId="44" fillId="2" borderId="0" applyFont="1" applyNumberFormat="1" applyFill="0" applyBorder="0" applyAlignment="1">
      <alignment horizontal="centerContinuous" vertical="center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168" fillId="2" borderId="1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0" numFmtId="165" fillId="2" borderId="12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5" fillId="10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3" numFmtId="167" fillId="11" borderId="9" applyFont="1" applyNumberFormat="1" applyFill="1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5" fillId="2" borderId="2" applyFont="0" applyNumberFormat="1" applyFill="0" applyBorder="1" applyAlignment="1" applyProtection="true">
      <alignment horizontal="general" vertical="bottom" textRotation="0" wrapText="true" shrinkToFit="false"/>
      <protection locked="false"/>
    </xf>
    <xf xfId="0" fontId="0" numFmtId="165" fillId="2" borderId="3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6" borderId="2" applyFont="1" applyNumberFormat="1" applyFill="1" applyBorder="1" applyAlignment="0">
      <alignment horizontal="general" vertical="bottom" textRotation="0" wrapText="false" shrinkToFit="false"/>
    </xf>
    <xf xfId="0" fontId="14" numFmtId="167" fillId="2" borderId="2" applyFont="1" applyNumberFormat="1" applyFill="0" applyBorder="1" applyAlignment="1">
      <alignment horizontal="right" vertical="bottom" textRotation="0" wrapText="false" shrinkToFit="false"/>
    </xf>
    <xf xfId="0" fontId="14" numFmtId="167" fillId="7" borderId="2" applyFont="1" applyNumberFormat="1" applyFill="1" applyBorder="1" applyAlignment="1">
      <alignment horizontal="right" vertical="bottom" textRotation="0" wrapText="false" shrinkToFit="false"/>
    </xf>
    <xf xfId="0" fontId="14" numFmtId="167" fillId="6" borderId="0" applyFont="1" applyNumberFormat="1" applyFill="1" applyBorder="0" applyAlignment="0">
      <alignment horizontal="general" vertical="bottom" textRotation="0" wrapText="false" shrinkToFit="false"/>
    </xf>
    <xf xfId="0" fontId="14" numFmtId="167" fillId="9" borderId="9" applyFont="1" applyNumberFormat="1" applyFill="1" applyBorder="1" applyAlignment="1">
      <alignment horizontal="right" vertical="bottom" textRotation="0" wrapText="false" shrinkToFit="false"/>
    </xf>
    <xf xfId="0" fontId="14" numFmtId="167" fillId="9" borderId="5" applyFont="1" applyNumberFormat="1" applyFill="1" applyBorder="1" applyAlignment="0">
      <alignment horizontal="general" vertical="bottom" textRotation="0" wrapText="false" shrinkToFit="false"/>
    </xf>
    <xf xfId="0" fontId="4" numFmtId="0" fillId="2" borderId="15" applyFont="1" applyNumberFormat="0" applyFill="0" applyBorder="1" applyAlignment="0">
      <alignment horizontal="general" vertical="bottom" textRotation="0" wrapText="false" shrinkToFit="false"/>
    </xf>
    <xf xfId="0" fontId="4" numFmtId="44" fillId="2" borderId="16" applyFont="1" applyNumberFormat="1" applyFill="0" applyBorder="1" applyAlignment="1">
      <alignment horizontal="left" vertical="bottom" textRotation="0" wrapText="false" shrinkToFit="false"/>
    </xf>
    <xf xfId="0" fontId="13" numFmtId="44" fillId="2" borderId="17" applyFont="1" applyNumberFormat="1" applyFill="0" applyBorder="1" applyAlignment="1">
      <alignment horizontal="left" vertical="bottom" textRotation="0" wrapText="false" shrinkToFit="false"/>
    </xf>
    <xf xfId="0" fontId="13" quotePrefix="1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11" borderId="9" applyFont="1" applyNumberFormat="1" applyFill="1" applyBorder="1" applyAlignment="1">
      <alignment horizontal="right" vertical="bottom" textRotation="0" wrapText="false" shrinkToFit="false"/>
    </xf>
    <xf xfId="0" fontId="14" numFmtId="167" fillId="12" borderId="9" applyFont="1" applyNumberFormat="1" applyFill="1" applyBorder="1" applyAlignment="1">
      <alignment horizontal="righ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1">
      <alignment horizontal="general" vertical="bottom" textRotation="0" wrapText="true" shrinkToFit="false"/>
    </xf>
    <xf xfId="0" fontId="14" numFmtId="16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4" numFmtId="167" fillId="2" borderId="9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2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7" borderId="18" applyFont="1" applyNumberFormat="1" applyFill="1" applyBorder="1" applyAlignment="1">
      <alignment horizontal="right" vertical="bottom" textRotation="0" wrapText="false" shrinkToFit="false"/>
    </xf>
    <xf xfId="0" fontId="14" numFmtId="167" fillId="2" borderId="2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2" borderId="5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5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7" borderId="19" applyFont="1" applyNumberFormat="1" applyFill="1" applyBorder="1" applyAlignment="1">
      <alignment horizontal="right" vertical="bottom" textRotation="0" wrapText="false" shrinkToFit="false"/>
    </xf>
    <xf xfId="0" fontId="14" numFmtId="167" fillId="12" borderId="19" applyFont="1" applyNumberFormat="1" applyFill="1" applyBorder="1" applyAlignment="1">
      <alignment horizontal="right" vertical="bottom" textRotation="0" wrapText="false" shrinkToFit="false"/>
    </xf>
    <xf xfId="0" fontId="14" numFmtId="167" fillId="8" borderId="19" applyFont="1" applyNumberFormat="1" applyFill="1" applyBorder="1" applyAlignment="1">
      <alignment horizontal="right" vertical="bottom" textRotation="0" wrapText="false" shrinkToFit="false"/>
    </xf>
    <xf xfId="0" fontId="14" numFmtId="167" fillId="9" borderId="19" applyFont="1" applyNumberFormat="1" applyFill="1" applyBorder="1" applyAlignment="1">
      <alignment horizontal="right" vertical="bottom" textRotation="0" wrapText="false" shrinkToFit="false"/>
    </xf>
    <xf xfId="0" fontId="14" numFmtId="167" fillId="11" borderId="19" applyFont="1" applyNumberFormat="1" applyFill="1" applyBorder="1" applyAlignment="1">
      <alignment horizontal="right" vertical="bottom" textRotation="0" wrapText="false" shrinkToFit="false"/>
    </xf>
    <xf xfId="0" fontId="14" numFmtId="167" fillId="13" borderId="2" applyFont="1" applyNumberFormat="1" applyFill="1" applyBorder="1" applyAlignment="1">
      <alignment horizontal="right" vertical="bottom" textRotation="0" wrapText="false" shrinkToFit="false"/>
    </xf>
    <xf xfId="0" fontId="14" numFmtId="167" fillId="13" borderId="20" applyFont="1" applyNumberFormat="1" applyFill="1" applyBorder="1" applyAlignment="1">
      <alignment horizontal="right" vertical="bottom" textRotation="0" wrapText="false" shrinkToFit="false"/>
    </xf>
    <xf xfId="0" fontId="14" numFmtId="167" fillId="3" borderId="7" applyFont="1" applyNumberFormat="1" applyFill="1" applyBorder="1" applyAlignment="1">
      <alignment horizontal="right" vertical="bottom" textRotation="0" wrapText="false" shrinkToFit="false"/>
    </xf>
    <xf xfId="0" fontId="14" numFmtId="167" fillId="3" borderId="5" applyFont="1" applyNumberFormat="1" applyFill="1" applyBorder="1" applyAlignment="1">
      <alignment horizontal="right" vertical="bottom" textRotation="0" wrapText="false" shrinkToFit="false"/>
    </xf>
    <xf xfId="0" fontId="14" numFmtId="167" fillId="2" borderId="9" applyFont="1" applyNumberFormat="1" applyFill="0" applyBorder="1" applyAlignment="1">
      <alignment horizontal="center" vertical="bottom" textRotation="0" wrapText="false" shrinkToFit="false"/>
    </xf>
    <xf xfId="0" fontId="0" numFmtId="165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4" numFmtId="167" fillId="8" borderId="18" applyFont="1" applyNumberFormat="1" applyFill="1" applyBorder="1" applyAlignment="1">
      <alignment horizontal="right" vertical="bottom" textRotation="0" wrapText="false" shrinkToFit="false"/>
    </xf>
    <xf xfId="0" fontId="14" numFmtId="167" fillId="6" borderId="12" applyFont="1" applyNumberFormat="1" applyFill="1" applyBorder="1" applyAlignment="0">
      <alignment horizontal="general" vertical="bottom" textRotation="0" wrapText="false" shrinkToFit="false"/>
    </xf>
    <xf xfId="0" fontId="14" numFmtId="167" fillId="6" borderId="13" applyFont="1" applyNumberFormat="1" applyFill="1" applyBorder="1" applyAlignment="0">
      <alignment horizontal="general" vertical="bottom" textRotation="0" wrapText="false" shrinkToFit="false"/>
    </xf>
    <xf xfId="0" fontId="14" numFmtId="167" fillId="6" borderId="3" applyFont="1" applyNumberFormat="1" applyFill="1" applyBorder="1" applyAlignment="0">
      <alignment horizontal="general" vertical="bottom" textRotation="0" wrapText="false" shrinkToFit="false"/>
    </xf>
    <xf xfId="0" fontId="14" numFmtId="167" fillId="6" borderId="1" applyFont="1" applyNumberFormat="1" applyFill="1" applyBorder="1" applyAlignment="0">
      <alignment horizontal="general" vertical="bottom" textRotation="0" wrapText="false" shrinkToFit="false"/>
    </xf>
    <xf xfId="0" fontId="14" numFmtId="167" fillId="8" borderId="5" applyFont="1" applyNumberFormat="1" applyFill="1" applyBorder="1" applyAlignment="0">
      <alignment horizontal="general" vertical="bottom" textRotation="0" wrapText="false" shrinkToFit="false"/>
    </xf>
    <xf xfId="0" fontId="14" numFmtId="167" fillId="2" borderId="5" applyFont="1" applyNumberFormat="1" applyFill="0" applyBorder="1" applyAlignment="1">
      <alignment horizontal="right" vertical="bottom" textRotation="0" wrapText="false" shrinkToFit="false"/>
    </xf>
    <xf xfId="0" fontId="14" numFmtId="167" fillId="8" borderId="5" applyFont="1" applyNumberFormat="1" applyFill="1" applyBorder="1" applyAlignment="1">
      <alignment horizontal="right" vertical="bottom" textRotation="0" wrapText="false" shrinkToFit="false"/>
    </xf>
    <xf xfId="0" fontId="13" quotePrefix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0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2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8" fillId="11" borderId="0" applyFont="0" applyNumberFormat="1" applyFill="1" applyBorder="0" applyAlignment="1" applyProtection="true">
      <alignment horizontal="left" vertical="bottom" textRotation="0" wrapText="false" shrinkToFit="false"/>
      <protection locked="false"/>
    </xf>
    <xf xfId="0" fontId="0" numFmtId="170" fillId="11" borderId="0" applyFont="0" applyNumberFormat="1" applyFill="1" applyBorder="0" applyAlignment="1" applyProtection="true">
      <alignment horizontal="left" vertical="bottom" textRotation="0" wrapText="false" shrinkToFit="false"/>
      <protection locked="false"/>
    </xf>
    <xf xfId="0" fontId="0" numFmtId="168" fillId="2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20" numFmtId="170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70" fillId="2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  <xf xfId="0" fontId="2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4" numFmtId="0" fillId="2" borderId="0" applyFont="1" applyNumberFormat="0" applyFill="0" applyBorder="0" applyAlignment="0">
      <alignment horizontal="general" vertical="bottom" textRotation="0" wrapText="false" shrinkToFit="false"/>
    </xf>
    <xf xfId="0" fontId="2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71" fillId="2" borderId="22" applyFont="0" applyNumberFormat="1" applyFill="0" applyBorder="1" applyAlignment="1">
      <alignment horizontal="right" vertical="bottom" textRotation="0" wrapText="true" shrinkToFit="false"/>
    </xf>
    <xf xfId="0" fontId="0" numFmtId="171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72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24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2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3" numFmtId="166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5" numFmtId="171" fillId="2" borderId="22" applyFont="1" applyNumberFormat="1" applyFill="0" applyBorder="1" applyAlignment="1">
      <alignment horizontal="right" vertical="bottom" textRotation="0" wrapText="true" shrinkToFit="false"/>
    </xf>
    <xf xfId="0" fontId="25" numFmtId="171" fillId="2" borderId="0" applyFont="1" applyNumberFormat="1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24" numFmtId="44" fillId="2" borderId="0" applyFont="1" applyNumberFormat="1" applyFill="0" applyBorder="0" applyAlignment="1">
      <alignment horizontal="left" vertical="bottom" textRotation="0" wrapText="false" shrinkToFit="false"/>
    </xf>
    <xf xfId="0" fontId="24" numFmtId="171" fillId="2" borderId="0" applyFont="1" applyNumberFormat="1" applyFill="0" applyBorder="0" applyAlignment="1">
      <alignment horizontal="right" vertical="bottom" textRotation="0" wrapText="false" shrinkToFit="false"/>
    </xf>
    <xf xfId="0" fontId="0" numFmtId="169" fillId="2" borderId="23" applyFont="0" applyNumberFormat="1" applyFill="0" applyBorder="1" applyAlignment="0">
      <alignment horizontal="general" vertical="bottom" textRotation="0" wrapText="false" shrinkToFit="false"/>
    </xf>
    <xf xfId="0" fontId="0" numFmtId="172" fillId="2" borderId="24" applyFont="0" applyNumberFormat="1" applyFill="0" applyBorder="1" applyAlignment="0">
      <alignment horizontal="general" vertical="bottom" textRotation="0" wrapText="false" shrinkToFit="false"/>
    </xf>
    <xf xfId="0" fontId="24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22" applyFont="0" applyNumberFormat="0" applyFill="0" applyBorder="1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2" fillId="2" borderId="25" applyFont="0" applyNumberFormat="1" applyFill="0" applyBorder="1" applyAlignment="0">
      <alignment horizontal="general" vertical="bottom" textRotation="0" wrapText="false" shrinkToFit="false"/>
    </xf>
    <xf xfId="0" fontId="24" numFmtId="44" fillId="2" borderId="0" applyFont="1" applyNumberFormat="1" applyFill="0" applyBorder="0" applyAlignment="1">
      <alignment horizontal="right" vertical="bottom" textRotation="0" wrapText="false" shrinkToFit="false"/>
    </xf>
    <xf xfId="0" fontId="24" numFmtId="169" fillId="2" borderId="0" applyFont="1" applyNumberFormat="1" applyFill="0" applyBorder="0" applyAlignment="1">
      <alignment horizontal="right" vertical="bottom" textRotation="0" wrapText="false" shrinkToFit="false"/>
    </xf>
    <xf xfId="0" fontId="0" numFmtId="17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25" applyFont="0" applyNumberFormat="0" applyFill="1" applyBorder="1" applyAlignment="1">
      <alignment horizontal="center" vertical="bottom" textRotation="0" wrapText="false" shrinkToFit="false"/>
    </xf>
    <xf xfId="0" fontId="24" numFmtId="172" fillId="2" borderId="0" applyFont="1" applyNumberFormat="1" applyFill="0" applyBorder="0" applyAlignment="1">
      <alignment horizontal="right" vertical="bottom" textRotation="0" wrapText="false" shrinkToFit="false"/>
    </xf>
    <xf xfId="0" fontId="0" numFmtId="172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26" numFmtId="172" fillId="2" borderId="0" applyFont="1" applyNumberFormat="1" applyFill="0" applyBorder="0" applyAlignment="1">
      <alignment horizontal="right" vertical="bottom" textRotation="0" wrapText="false" shrinkToFit="false"/>
    </xf>
    <xf xfId="0" fontId="20" numFmtId="4" fillId="2" borderId="0" applyFont="1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24" numFmtId="44" fillId="3" borderId="25" applyFont="1" applyNumberFormat="1" applyFill="1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0" numFmtId="171" fillId="3" borderId="25" applyFont="1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25" numFmtId="169" fillId="2" borderId="0" applyFont="1" applyNumberFormat="1" applyFill="0" applyBorder="0" applyAlignment="0">
      <alignment horizontal="general" vertical="bottom" textRotation="0" wrapText="false" shrinkToFit="false"/>
    </xf>
    <xf xfId="0" fontId="0" numFmtId="173" fillId="2" borderId="0" applyFont="0" applyNumberFormat="1" applyFill="0" applyBorder="0" applyAlignment="0">
      <alignment horizontal="general" vertical="bottom" textRotation="0" wrapText="false" shrinkToFit="false"/>
    </xf>
    <xf xfId="0" fontId="0" numFmtId="173" fillId="2" borderId="26" applyFont="0" applyNumberFormat="1" applyFill="0" applyBorder="1" applyAlignment="0">
      <alignment horizontal="general" vertical="bottom" textRotation="0" wrapText="false" shrinkToFit="false"/>
    </xf>
    <xf xfId="0" fontId="0" numFmtId="173" fillId="2" borderId="0" applyFont="0" applyNumberFormat="1" applyFill="0" applyBorder="0" applyAlignment="0">
      <alignment horizontal="general" vertical="bottom" textRotation="0" wrapText="false" shrinkToFit="false"/>
    </xf>
    <xf xfId="0" fontId="20" numFmtId="169" fillId="2" borderId="0" applyFont="1" applyNumberFormat="1" applyFill="0" applyBorder="0" applyAlignment="1">
      <alignment horizontal="right" vertical="bottom" textRotation="0" wrapText="false" shrinkToFit="false"/>
    </xf>
    <xf xfId="0" fontId="24" numFmtId="4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quotePrefix="1" numFmtId="169" fillId="2" borderId="0" applyFont="0" applyNumberFormat="1" applyFill="0" applyBorder="0" applyAlignment="0">
      <alignment horizontal="general" vertical="bottom" textRotation="0" wrapText="false" shrinkToFit="false"/>
    </xf>
    <xf xfId="0" fontId="25" quotePrefix="1" numFmtId="169" fillId="2" borderId="0" applyFont="1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25" quotePrefix="1" numFmtId="10" fillId="2" borderId="0" applyFont="1" applyNumberFormat="1" applyFill="0" applyBorder="0" applyAlignment="0">
      <alignment horizontal="general" vertical="bottom" textRotation="0" wrapText="false" shrinkToFit="false"/>
    </xf>
    <xf xfId="0" fontId="14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4" numFmtId="173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14" numFmtId="173" fillId="2" borderId="0" applyFont="1" applyNumberFormat="1" applyFill="0" applyBorder="0" applyAlignment="1">
      <alignment horizontal="right" vertical="bottom" textRotation="0" wrapText="false" shrinkToFit="false"/>
    </xf>
    <xf xfId="0" fontId="4" numFmtId="173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0" numFmtId="0" fillId="2" borderId="0" applyFont="1" applyNumberFormat="0" applyFill="0" applyBorder="0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27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167" fillId="2" borderId="0" applyFont="1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6" fillId="2" borderId="0" applyFont="1" applyNumberFormat="1" applyFill="0" applyBorder="0" applyAlignment="0">
      <alignment horizontal="general" vertical="bottom" textRotation="0" wrapText="false" shrinkToFit="false"/>
    </xf>
    <xf xfId="0" fontId="28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0" numFmtId="0" fillId="2" borderId="22" applyFont="0" applyNumberFormat="0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1">
      <alignment horizontal="right" vertical="bottom" textRotation="0" wrapText="true" shrinkToFit="false"/>
    </xf>
    <xf xfId="0" fontId="24" numFmtId="167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24" numFmtId="167" fillId="7" borderId="0" applyFont="1" applyNumberFormat="1" applyFill="1" applyBorder="0" applyAlignment="1">
      <alignment horizontal="right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9" borderId="5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24" numFmtId="167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4" quotePrefix="1" numFmtId="44" fillId="2" borderId="0" applyFont="1" applyNumberFormat="1" applyFill="0" applyBorder="0" applyAlignment="1">
      <alignment horizontal="left" vertical="bottom" textRotation="0" wrapText="false" shrinkToFit="false"/>
    </xf>
    <xf xfId="0" fontId="24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4" numFmtId="44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44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numFmtId="0" fillId="2" borderId="0" applyFont="1" applyNumberFormat="0" applyFill="0" applyBorder="0" applyAlignment="1">
      <alignment horizontal="left" vertical="bottom" textRotation="0" wrapText="false" shrinkToFit="false"/>
    </xf>
    <xf xfId="0" fontId="24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2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0" applyFont="1" applyNumberFormat="1" applyFill="0" applyBorder="0" applyAlignment="0">
      <alignment horizontal="general" vertical="bottom" textRotation="0" wrapText="false" shrinkToFit="false"/>
    </xf>
    <xf xfId="0" fontId="13" numFmtId="37" fillId="2" borderId="0" applyFont="1" applyNumberFormat="1" applyFill="0" applyBorder="0" applyAlignment="0">
      <alignment horizontal="general" vertical="bottom" textRotation="0" wrapText="false" shrinkToFit="false"/>
    </xf>
    <xf xfId="0" fontId="25" numFmtId="171" fillId="2" borderId="27" applyFont="1" applyNumberFormat="1" applyFill="0" applyBorder="1" applyAlignment="1">
      <alignment horizontal="right" vertical="bottom" textRotation="0" wrapText="true" shrinkToFit="false"/>
    </xf>
    <xf xfId="0" fontId="0" numFmtId="169" fillId="2" borderId="7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true" shrinkToFit="false"/>
    </xf>
    <xf xfId="0" fontId="0" quotePrefix="1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0">
      <alignment horizontal="general" vertical="bottom" textRotation="0" wrapText="false" shrinkToFit="false"/>
    </xf>
    <xf xfId="0" fontId="29" numFmtId="0" fillId="2" borderId="22" applyFont="1" applyNumberFormat="0" applyFill="0" applyBorder="1" applyAlignment="0">
      <alignment horizontal="general" vertical="bottom" textRotation="0" wrapText="fals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28" applyFont="1" applyNumberFormat="1" applyFill="0" applyBorder="1" applyAlignment="1">
      <alignment horizontal="center" vertical="center" textRotation="0" wrapText="false" shrinkToFit="false"/>
    </xf>
    <xf xfId="0" fontId="2" numFmtId="44" fillId="2" borderId="28" applyFont="1" applyNumberFormat="1" applyFill="0" applyBorder="1" applyAlignment="1">
      <alignment horizontal="center" vertical="center" textRotation="0" wrapText="false" shrinkToFit="false"/>
    </xf>
    <xf xfId="0" fontId="30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44" fillId="3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1" numFmtId="16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16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167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7" numFmtId="0" fillId="4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4" numFmtId="167" fillId="2" borderId="0" applyFont="1" applyNumberFormat="1" applyFill="0" applyBorder="0" applyAlignment="1">
      <alignment horizontal="right" vertical="bottom" textRotation="0" wrapText="false" shrinkToFit="false"/>
    </xf>
    <xf xfId="0" fontId="15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44" fillId="2" borderId="1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7" numFmtId="44" fillId="2" borderId="13" applyFont="1" applyNumberFormat="1" applyFill="0" applyBorder="1" applyAlignment="1">
      <alignment horizontal="center" vertical="bottom" textRotation="0" wrapText="false" shrinkToFit="false"/>
    </xf>
    <xf xfId="0" fontId="0" numFmtId="44" fillId="2" borderId="13" applyFont="0" applyNumberFormat="1" applyFill="0" applyBorder="1" applyAlignment="0">
      <alignment horizontal="general" vertical="bottom" textRotation="0" wrapText="false" shrinkToFit="false"/>
    </xf>
    <xf xfId="0" fontId="0" numFmtId="44" fillId="2" borderId="14" applyFont="0" applyNumberFormat="1" applyFill="0" applyBorder="1" applyAlignment="0">
      <alignment horizontal="general" vertical="bottom" textRotation="0" wrapText="false" shrinkToFit="false"/>
    </xf>
    <xf xfId="0" fontId="6" numFmtId="168" fillId="2" borderId="2" applyFont="1" applyNumberFormat="1" applyFill="0" applyBorder="1" applyAlignment="1">
      <alignment horizontal="center" vertical="bottom" textRotation="0" wrapText="false" shrinkToFit="false"/>
    </xf>
    <xf xfId="0" fontId="17" numFmtId="0" fillId="9" borderId="9" applyFont="1" applyNumberFormat="0" applyFill="1" applyBorder="1" applyAlignment="1">
      <alignment horizontal="center" vertical="center" textRotation="0" wrapText="true" shrinkToFit="false"/>
    </xf>
    <xf xfId="0" fontId="17" numFmtId="0" fillId="9" borderId="18" applyFont="1" applyNumberFormat="0" applyFill="1" applyBorder="1" applyAlignment="1">
      <alignment horizontal="general" vertical="bottom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0" fillId="2" borderId="7" applyFont="1" applyNumberFormat="0" applyFill="0" applyBorder="1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bottom" textRotation="0" wrapText="true" shrinkToFit="false"/>
    </xf>
    <xf xfId="0" fontId="17" numFmtId="0" fillId="4" borderId="4" applyFont="1" applyNumberFormat="0" applyFill="1" applyBorder="1" applyAlignment="1">
      <alignment horizontal="center" vertical="center" textRotation="0" wrapText="true" shrinkToFit="false"/>
    </xf>
    <xf xfId="0" fontId="17" numFmtId="0" fillId="4" borderId="6" applyFont="1" applyNumberFormat="0" applyFill="1" applyBorder="1" applyAlignment="1">
      <alignment horizontal="general" vertical="bottom" textRotation="0" wrapText="true" shrinkToFit="false"/>
    </xf>
    <xf xfId="0" fontId="11" numFmtId="0" fillId="2" borderId="6" applyFont="1" applyNumberFormat="0" applyFill="0" applyBorder="1" applyAlignment="1">
      <alignment horizontal="general" vertical="bottom" textRotation="0" wrapText="true" shrinkToFit="false"/>
    </xf>
    <xf xfId="0" fontId="6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6" quotePrefix="1" numFmtId="168" fillId="2" borderId="2" applyFont="1" applyNumberFormat="1" applyFill="0" applyBorder="1" applyAlignment="1">
      <alignment horizontal="center" vertical="bottom" textRotation="0" wrapText="false" shrinkToFit="false"/>
    </xf>
    <xf xfId="0" fontId="7" numFmtId="0" fillId="2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5" applyFont="1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5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8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general" vertical="bottom" textRotation="0" wrapText="true" shrinkToFit="false"/>
    </xf>
    <xf xfId="0" fontId="13" numFmtId="44" fillId="9" borderId="9" applyFont="1" applyNumberFormat="1" applyFill="1" applyBorder="1" applyAlignment="1">
      <alignment horizontal="center" vertical="center" textRotation="0" wrapText="true" shrinkToFit="false"/>
    </xf>
    <xf xfId="0" fontId="0" numFmtId="0" fillId="9" borderId="9" applyFont="0" applyNumberFormat="0" applyFill="1" applyBorder="1" applyAlignment="1">
      <alignment horizontal="general" vertical="bottom" textRotation="0" wrapText="true" shrinkToFit="false"/>
    </xf>
    <xf xfId="0" fontId="13" numFmtId="0" fillId="12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4" numFmtId="0" fillId="3" borderId="29" applyFont="1" applyNumberFormat="0" applyFill="1" applyBorder="1" applyAlignment="1">
      <alignment horizontal="left" vertical="center" textRotation="0" wrapText="true" shrinkToFit="false"/>
    </xf>
    <xf xfId="0" fontId="0" numFmtId="0" fillId="2" borderId="30" applyFont="0" applyNumberFormat="0" applyFill="0" applyBorder="1" applyAlignment="1">
      <alignment horizontal="left" vertical="bottom" textRotation="0" wrapText="false" shrinkToFit="false"/>
    </xf>
    <xf xfId="0" fontId="0" numFmtId="0" fillId="2" borderId="31" applyFont="0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32" numFmtId="0" fillId="7" borderId="11" applyFont="1" applyNumberFormat="0" applyFill="1" applyBorder="1" applyAlignment="1">
      <alignment horizontal="center" vertical="center" textRotation="0" wrapText="true" shrinkToFit="false"/>
    </xf>
    <xf xfId="0" fontId="15" numFmtId="0" fillId="7" borderId="18" applyFont="1" applyNumberFormat="0" applyFill="1" applyBorder="1" applyAlignment="1">
      <alignment horizontal="center" vertical="center" textRotation="0" wrapText="true" shrinkToFit="false"/>
    </xf>
    <xf xfId="0" fontId="13" numFmtId="0" fillId="9" borderId="11" applyFont="1" applyNumberFormat="0" applyFill="1" applyBorder="1" applyAlignment="1">
      <alignment horizontal="center" vertical="center" textRotation="0" wrapText="true" shrinkToFit="false"/>
    </xf>
    <xf xfId="0" fontId="13" numFmtId="0" fillId="9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2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13" numFmtId="0" fillId="3" borderId="14" applyFont="1" applyNumberFormat="0" applyFill="1" applyBorder="1" applyAlignment="1">
      <alignment horizontal="center" vertical="center" textRotation="0" wrapText="true" shrinkToFit="false"/>
    </xf>
    <xf xfId="0" fontId="13" numFmtId="0" fillId="13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center" vertical="center" textRotation="0" wrapText="true" shrinkToFit="false"/>
    </xf>
    <xf xfId="0" fontId="4" numFmtId="37" fillId="3" borderId="12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3" numFmtId="0" fillId="12" borderId="9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general" vertical="bottom" textRotation="0" wrapText="true" shrinkToFit="false"/>
    </xf>
    <xf xfId="0" fontId="13" numFmtId="0" fillId="13" borderId="9" applyFont="1" applyNumberFormat="0" applyFill="1" applyBorder="1" applyAlignment="1">
      <alignment horizontal="center" vertical="center" textRotation="0" wrapText="true" shrinkToFit="false"/>
    </xf>
    <xf xfId="0" fontId="1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4" numFmtId="167" fillId="11" borderId="25" applyFont="1" applyNumberFormat="1" applyFill="1" applyBorder="1" applyAlignment="1">
      <alignment horizontal="center" vertical="top" textRotation="0" wrapText="true" shrinkToFit="false"/>
    </xf>
    <xf xfId="0" fontId="20" numFmtId="0" fillId="11" borderId="25" applyFont="1" applyNumberFormat="0" applyFill="1" applyBorder="1" applyAlignment="1">
      <alignment horizontal="center" vertical="top" textRotation="0" wrapText="true" shrinkToFit="false"/>
    </xf>
    <xf xfId="0" fontId="33" numFmtId="0" fillId="11" borderId="25" applyFont="1" applyNumberFormat="0" applyFill="1" applyBorder="1" applyAlignment="1">
      <alignment horizontal="center" vertical="center" textRotation="0" wrapText="true" shrinkToFit="false"/>
    </xf>
    <xf xfId="0" fontId="33" numFmtId="0" fillId="2" borderId="25" applyFont="1" applyNumberFormat="0" applyFill="0" applyBorder="1" applyAlignment="1">
      <alignment horizontal="center" vertical="center" textRotation="0" wrapText="true" shrinkToFit="false"/>
    </xf>
    <xf xfId="0" fontId="13" numFmtId="37" fillId="3" borderId="2" applyFont="1" applyNumberFormat="1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true" shrinkToFit="false"/>
    </xf>
    <xf xfId="0" fontId="22" numFmtId="0" fillId="9" borderId="9" applyFont="1" applyNumberFormat="0" applyFill="1" applyBorder="1" applyAlignment="1">
      <alignment horizontal="center" vertical="center" textRotation="0" wrapText="true" shrinkToFit="false"/>
    </xf>
    <xf xfId="0" fontId="22" numFmtId="0" fillId="9" borderId="18" applyFont="1" applyNumberFormat="0" applyFill="1" applyBorder="1" applyAlignment="1">
      <alignment horizontal="center" vertical="center" textRotation="0" wrapText="true" shrinkToFit="false"/>
    </xf>
    <xf xfId="0" fontId="13" numFmtId="166" fillId="3" borderId="20" applyFont="1" applyNumberFormat="1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13" numFmtId="167" fillId="2" borderId="0" applyFont="1" applyNumberFormat="1" applyFill="0" applyBorder="0" applyAlignment="1">
      <alignment horizontal="left" vertical="bottom" textRotation="0" wrapText="true" shrinkToFit="false"/>
    </xf>
    <xf xfId="0" fontId="12" numFmtId="0" fillId="2" borderId="0" applyFont="1" applyNumberFormat="0" applyFill="0" applyBorder="0" applyAlignment="1">
      <alignment horizontal="general" vertical="bottom" textRotation="0" wrapText="true" shrinkToFit="false"/>
    </xf>
    <xf xfId="0" fontId="22" numFmtId="169" fillId="2" borderId="0" applyFont="1" applyNumberFormat="1" applyFill="0" applyBorder="0" applyAlignment="1" applyProtection="true">
      <alignment horizontal="general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173" fillId="2" borderId="0" applyFont="1" applyNumberFormat="1" applyFill="0" applyBorder="0" applyAlignment="1" applyProtection="true">
      <alignment horizontal="left" vertical="bottom" textRotation="0" wrapText="true" shrinkToFit="false"/>
      <protection locked="false"/>
    </xf>
    <xf xfId="0" fontId="20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167" fillId="11" borderId="11" applyFont="1" applyNumberFormat="1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general" vertical="bottom" textRotation="0" wrapText="true" shrinkToFit="false"/>
    </xf>
    <xf xfId="0" fontId="0" numFmtId="0" fillId="2" borderId="18" applyFont="0" applyNumberFormat="0" applyFill="0" applyBorder="1" applyAlignment="1">
      <alignment horizontal="general" vertical="bottom" textRotation="0" wrapText="true" shrinkToFit="false"/>
    </xf>
    <xf xfId="0" fontId="20" numFmtId="0" fillId="2" borderId="0" applyFont="1" applyNumberFormat="0" applyFill="0" applyBorder="0" applyAlignment="1">
      <alignment horizontal="center" vertical="bottom" textRotation="0" wrapText="true" shrinkToFit="false"/>
    </xf>
    <xf xfId="0" fontId="20" numFmtId="0" fillId="2" borderId="32" applyFont="1" applyNumberFormat="0" applyFill="0" applyBorder="1" applyAlignment="1">
      <alignment horizontal="center" vertical="bottom" textRotation="0" wrapText="true" shrinkToFit="false"/>
    </xf>
    <xf xfId="0" fontId="20" quotePrefix="1" numFmtId="0" fillId="2" borderId="13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3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37</xdr:row>
      <xdr:rowOff>38100</xdr:rowOff>
    </xdr:from>
    <xdr:ext cx="1876425" cy="695325"/>
    <xdr:pic>
      <xdr:nvPicPr>
        <xdr:cNvPr id="1" name="Picture 12" descr="Intecare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542925</xdr:colOff>
      <xdr:row>1</xdr:row>
      <xdr:rowOff>0</xdr:rowOff>
    </xdr:from>
    <xdr:ext cx="1333500" cy="523875"/>
    <xdr:pic>
      <xdr:nvPicPr>
        <xdr:cNvPr id="1" name="Picture 32" descr="Intecare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8"/>
  <sheetViews>
    <sheetView tabSelected="0" workbookViewId="0" showGridLines="true" showRowColHeaders="1">
      <selection activeCell="E11" sqref="E11"/>
    </sheetView>
  </sheetViews>
  <sheetFormatPr defaultRowHeight="14.4" defaultColWidth="8.83203125" outlineLevelRow="0" outlineLevelCol="0"/>
  <cols>
    <col min="1" max="1" width="9.6640625" customWidth="true" style="0"/>
    <col min="2" max="2" width="9.6640625" customWidth="true" style="0"/>
    <col min="3" max="3" width="9.6640625" customWidth="true" style="0"/>
    <col min="4" max="4" width="9.6640625" customWidth="true" style="0"/>
    <col min="5" max="5" width="9.6640625" customWidth="true" style="0"/>
    <col min="6" max="6" width="9.6640625" customWidth="true" style="0"/>
    <col min="7" max="7" width="9.6640625" customWidth="true" style="0"/>
  </cols>
  <sheetData>
    <row r="1" spans="1:7" customHeight="1" ht="19">
      <c r="A1" s="317" t="s">
        <v>0</v>
      </c>
      <c r="B1" s="318"/>
      <c r="C1" s="318"/>
      <c r="D1" s="318"/>
      <c r="E1" s="318"/>
      <c r="F1" s="318"/>
      <c r="G1" s="318"/>
    </row>
    <row r="2" spans="1:7" customHeight="1" ht="19">
      <c r="A2" s="318"/>
      <c r="B2" s="318"/>
      <c r="C2" s="318"/>
      <c r="D2" s="318"/>
      <c r="E2" s="318"/>
      <c r="F2" s="318"/>
      <c r="G2" s="318"/>
    </row>
    <row r="3" spans="1:7" customHeight="1" ht="10">
      <c r="A3" s="1"/>
      <c r="B3" s="1"/>
      <c r="C3" s="1"/>
      <c r="D3" s="1"/>
      <c r="E3" s="1"/>
      <c r="F3" s="1"/>
      <c r="G3" s="1"/>
    </row>
    <row r="4" spans="1:7" customHeight="1" ht="16.5" s="3" customFormat="1">
      <c r="A4" s="323"/>
      <c r="B4" s="323"/>
      <c r="C4" s="323"/>
      <c r="D4" s="323"/>
      <c r="E4" s="323"/>
      <c r="F4" s="323"/>
      <c r="G4" s="323"/>
    </row>
    <row r="5" spans="1:7" customHeight="1" ht="16" s="3" customFormat="1">
      <c r="A5" s="6" t="s">
        <v>1</v>
      </c>
      <c r="B5" s="6"/>
      <c r="C5" s="6"/>
      <c r="D5" s="6"/>
      <c r="E5" s="6"/>
      <c r="F5" s="6"/>
      <c r="G5" s="6"/>
    </row>
    <row r="6" spans="1:7" customHeight="1" ht="10" s="3" customFormat="1">
      <c r="A6" s="18"/>
      <c r="B6" s="18"/>
      <c r="C6" s="18"/>
      <c r="D6" s="18"/>
      <c r="E6" s="18"/>
      <c r="F6" s="18"/>
      <c r="G6" s="18"/>
    </row>
    <row r="7" spans="1:7" customHeight="1" ht="17" s="3" customFormat="1">
      <c r="A7" s="322"/>
      <c r="B7" s="322"/>
      <c r="C7" s="322"/>
      <c r="D7" s="322"/>
      <c r="E7" s="322"/>
      <c r="F7" s="322"/>
      <c r="G7" s="322"/>
    </row>
    <row r="8" spans="1:7" customHeight="1" ht="16" s="3" customFormat="1">
      <c r="A8" s="6" t="s">
        <v>2</v>
      </c>
      <c r="B8" s="6"/>
      <c r="C8" s="6"/>
      <c r="D8" s="6"/>
      <c r="E8" s="6"/>
      <c r="F8" s="6"/>
      <c r="G8" s="6"/>
    </row>
    <row r="9" spans="1:7" customHeight="1" ht="10" s="3" customFormat="1">
      <c r="A9" s="18"/>
      <c r="B9" s="18"/>
      <c r="C9" s="18"/>
      <c r="D9" s="18"/>
      <c r="E9" s="18"/>
      <c r="F9" s="18"/>
      <c r="G9" s="18"/>
    </row>
    <row r="10" spans="1:7" customHeight="1" ht="17" s="3" customFormat="1">
      <c r="A10" s="325">
        <v>43374</v>
      </c>
      <c r="B10" s="325"/>
      <c r="C10" s="325"/>
      <c r="D10" s="9"/>
      <c r="E10" s="325">
        <v>43465</v>
      </c>
      <c r="F10" s="325"/>
      <c r="G10" s="325"/>
    </row>
    <row r="11" spans="1:7" customHeight="1" ht="16" s="3" customFormat="1">
      <c r="A11" s="19" t="s">
        <v>3</v>
      </c>
      <c r="B11" s="6"/>
      <c r="C11" s="6"/>
      <c r="D11" s="6"/>
      <c r="E11" s="19" t="s">
        <v>4</v>
      </c>
      <c r="F11" s="6"/>
      <c r="G11" s="6"/>
    </row>
    <row r="12" spans="1:7" customHeight="1" ht="10" s="3" customFormat="1">
      <c r="A12" s="18"/>
      <c r="B12" s="18"/>
      <c r="C12" s="18"/>
      <c r="D12" s="18"/>
      <c r="E12" s="18"/>
      <c r="F12" s="18"/>
      <c r="G12" s="18"/>
    </row>
    <row r="13" spans="1:7" customHeight="1" ht="17" s="3" customFormat="1">
      <c r="A13" s="324"/>
      <c r="B13" s="324"/>
      <c r="C13" s="324"/>
      <c r="D13" s="324"/>
      <c r="E13" s="324"/>
      <c r="F13" s="324"/>
      <c r="G13" s="324"/>
    </row>
    <row r="14" spans="1:7" customHeight="1" ht="16" s="3" customFormat="1">
      <c r="A14" s="6" t="s">
        <v>5</v>
      </c>
      <c r="B14" s="6"/>
      <c r="C14" s="6"/>
      <c r="D14" s="6"/>
      <c r="E14" s="6"/>
      <c r="F14" s="6"/>
      <c r="G14" s="6"/>
    </row>
    <row r="15" spans="1:7" customHeight="1" ht="10" s="3" customFormat="1">
      <c r="A15" s="18"/>
      <c r="B15" s="18"/>
      <c r="C15" s="18"/>
      <c r="D15" s="18"/>
      <c r="E15" s="18"/>
      <c r="F15" s="18"/>
      <c r="G15" s="18"/>
    </row>
    <row r="16" spans="1:7" customHeight="1" ht="17" s="3" customFormat="1">
      <c r="A16" s="324"/>
      <c r="B16" s="324"/>
      <c r="C16" s="324"/>
      <c r="D16" s="324"/>
      <c r="E16" s="324"/>
      <c r="F16" s="324"/>
      <c r="G16" s="324"/>
    </row>
    <row r="17" spans="1:7" customHeight="1" ht="16" s="3" customFormat="1">
      <c r="A17" s="6" t="s">
        <v>6</v>
      </c>
      <c r="B17" s="6"/>
      <c r="C17" s="6"/>
      <c r="D17" s="6"/>
      <c r="E17" s="6"/>
      <c r="F17" s="6"/>
      <c r="G17" s="6"/>
    </row>
    <row r="18" spans="1:7" customHeight="1" ht="10">
      <c r="A18" s="1"/>
      <c r="B18" s="1"/>
      <c r="C18" s="1"/>
      <c r="D18" s="1"/>
      <c r="E18" s="1"/>
      <c r="F18" s="1"/>
      <c r="G18" s="1"/>
    </row>
    <row r="19" spans="1:7" customHeight="1" ht="17" s="5" customFormat="1">
      <c r="A19" s="319"/>
      <c r="B19" s="319"/>
      <c r="C19" s="319"/>
      <c r="D19" s="319"/>
      <c r="E19" s="319"/>
      <c r="F19" s="319"/>
      <c r="G19" s="319"/>
    </row>
    <row r="20" spans="1:7" customHeight="1" ht="16" s="3" customFormat="1">
      <c r="A20" s="6" t="s">
        <v>7</v>
      </c>
      <c r="B20" s="6"/>
      <c r="C20" s="6"/>
      <c r="D20" s="6"/>
      <c r="E20" s="6"/>
      <c r="F20" s="6"/>
      <c r="G20" s="6"/>
    </row>
    <row r="21" spans="1:7" customHeight="1" ht="10" s="5" customFormat="1">
      <c r="A21" s="4"/>
      <c r="B21" s="4"/>
      <c r="C21" s="4"/>
      <c r="D21" s="4"/>
      <c r="E21" s="4"/>
      <c r="F21" s="4"/>
      <c r="G21" s="4"/>
    </row>
    <row r="22" spans="1:7" customHeight="1" ht="17" s="5" customFormat="1">
      <c r="A22" s="319"/>
      <c r="B22" s="319"/>
      <c r="C22" s="319"/>
      <c r="D22" s="319"/>
      <c r="E22" s="319"/>
      <c r="F22" s="319"/>
      <c r="G22" s="319"/>
    </row>
    <row r="23" spans="1:7" customHeight="1" ht="16" s="3" customFormat="1">
      <c r="A23" s="6" t="s">
        <v>8</v>
      </c>
      <c r="B23" s="6"/>
      <c r="C23" s="6"/>
      <c r="D23" s="6"/>
      <c r="E23" s="6"/>
      <c r="F23" s="6"/>
      <c r="G23" s="6"/>
    </row>
    <row r="24" spans="1:7" customHeight="1" ht="10" s="5" customFormat="1">
      <c r="A24" s="272"/>
      <c r="B24" s="7"/>
      <c r="C24" s="7"/>
      <c r="D24" s="7"/>
      <c r="E24" s="7"/>
      <c r="F24" s="7"/>
      <c r="G24" s="7"/>
    </row>
    <row r="25" spans="1:7" customHeight="1" ht="17" s="5" customFormat="1">
      <c r="A25" s="320" t="s">
        <v>9</v>
      </c>
      <c r="B25" s="320"/>
      <c r="C25" s="321"/>
      <c r="D25" s="321"/>
      <c r="E25" s="321"/>
      <c r="F25" s="320"/>
      <c r="G25" s="320"/>
    </row>
    <row r="26" spans="1:7" customHeight="1" ht="17" s="3" customFormat="1">
      <c r="A26" s="6"/>
      <c r="B26" s="127"/>
      <c r="C26" s="315" t="str">
        <f>+FINANCIALS!L64</f>
        <v>0</v>
      </c>
      <c r="D26" s="316"/>
      <c r="E26" s="316"/>
      <c r="F26" s="127"/>
      <c r="G26" s="127"/>
    </row>
    <row r="27" spans="1:7" customHeight="1" ht="17" s="3" customFormat="1">
      <c r="A27" s="6"/>
      <c r="B27" s="6"/>
      <c r="C27" s="6"/>
      <c r="D27" s="6"/>
      <c r="E27" s="6"/>
      <c r="F27" s="6"/>
      <c r="G27" s="6"/>
    </row>
    <row r="28" spans="1:7" customHeight="1" ht="17" s="5" customFormat="1">
      <c r="A28" s="7"/>
      <c r="B28" s="7"/>
      <c r="C28" s="7"/>
      <c r="D28" s="7"/>
      <c r="E28" s="7"/>
      <c r="F28" s="7"/>
      <c r="G28" s="7"/>
    </row>
    <row r="29" spans="1:7" customHeight="1" ht="16" s="8" customFormat="1">
      <c r="A29" s="6" t="s">
        <v>10</v>
      </c>
      <c r="B29" s="6"/>
      <c r="C29" s="6"/>
      <c r="D29" s="6"/>
      <c r="E29" s="6"/>
      <c r="F29" s="6"/>
      <c r="G29" s="6"/>
    </row>
    <row r="30" spans="1:7" s="8" customFormat="1">
      <c r="A30" s="21" t="s">
        <v>11</v>
      </c>
      <c r="B30" s="21"/>
      <c r="C30" s="21"/>
      <c r="D30" s="21"/>
      <c r="E30" s="21"/>
      <c r="F30" s="21"/>
      <c r="G30" s="21"/>
    </row>
    <row r="31" spans="1:7">
      <c r="A31" s="22" t="s">
        <v>12</v>
      </c>
      <c r="B31" s="23"/>
      <c r="C31" s="23"/>
      <c r="D31" s="23"/>
      <c r="E31" s="23"/>
      <c r="F31" s="23"/>
      <c r="G31" s="23"/>
    </row>
    <row r="32" spans="1:7">
      <c r="A32" s="22" t="s">
        <v>13</v>
      </c>
      <c r="B32" s="24"/>
      <c r="C32" s="24"/>
      <c r="D32" s="24"/>
      <c r="E32" s="24"/>
      <c r="F32" s="24"/>
      <c r="G32" s="24"/>
    </row>
    <row r="33" spans="1:7">
      <c r="A33" s="24" t="s">
        <v>14</v>
      </c>
      <c r="B33" s="24"/>
      <c r="C33" s="24"/>
      <c r="D33" s="24"/>
      <c r="E33" s="24"/>
      <c r="F33" s="24"/>
      <c r="G33" s="24"/>
    </row>
    <row r="34" spans="1:7">
      <c r="A34" s="24" t="s">
        <v>15</v>
      </c>
      <c r="B34" s="24"/>
      <c r="C34" s="24"/>
      <c r="D34" s="24"/>
      <c r="E34" s="24"/>
      <c r="F34" s="24"/>
      <c r="G34" s="24"/>
    </row>
    <row r="35" spans="1:7">
      <c r="A35" s="24" t="s">
        <v>16</v>
      </c>
      <c r="B35" s="24"/>
      <c r="C35" s="24"/>
      <c r="D35" s="24"/>
      <c r="E35" s="24"/>
      <c r="F35" s="24"/>
      <c r="G35" s="24"/>
    </row>
    <row r="36" spans="1:7">
      <c r="A36" s="24" t="s">
        <v>17</v>
      </c>
    </row>
    <row r="38" spans="1:7">
      <c r="C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6:E26"/>
    <mergeCell ref="A1:G2"/>
    <mergeCell ref="A19:G19"/>
    <mergeCell ref="A25:G25"/>
    <mergeCell ref="A7:G7"/>
    <mergeCell ref="A4:G4"/>
    <mergeCell ref="A13:G13"/>
    <mergeCell ref="A16:G16"/>
    <mergeCell ref="A10:C10"/>
    <mergeCell ref="E10:G10"/>
    <mergeCell ref="A22:G22"/>
  </mergeCells>
  <printOptions gridLines="false" gridLinesSet="true" horizontalCentered="true"/>
  <pageMargins left="0.25" right="0.2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6.33203125" customWidth="true" style="1"/>
    <col min="3" max="3" width="16.5" customWidth="true" style="1"/>
    <col min="4" max="4" width="18.1640625" customWidth="true" style="1"/>
    <col min="5" max="5" width="13.5" customWidth="true" style="1"/>
    <col min="6" max="6" width="12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45" t="s">
        <v>18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7"/>
      <c r="S1" s="347"/>
      <c r="T1" s="347"/>
      <c r="U1" s="347"/>
      <c r="V1" s="347"/>
      <c r="W1" s="348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19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48</v>
      </c>
      <c r="C8" s="310" t="s">
        <v>49</v>
      </c>
      <c r="D8" s="310">
        <v>1</v>
      </c>
      <c r="E8" s="310">
        <v>401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/>
      <c r="C9" s="310"/>
      <c r="D9" s="310"/>
      <c r="E9" s="310"/>
      <c r="F9" s="310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8"/>
      <c r="C16" s="308"/>
      <c r="D16" s="308"/>
      <c r="E16" s="308"/>
      <c r="F16" s="308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8"/>
      <c r="C17" s="308"/>
      <c r="D17" s="308"/>
      <c r="E17" s="308"/>
      <c r="F17" s="308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86"/>
      <c r="C18" s="286"/>
      <c r="D18" s="287"/>
      <c r="E18" s="288"/>
      <c r="F18" s="288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84"/>
      <c r="C19" s="284"/>
      <c r="D19" s="284"/>
      <c r="E19" s="289"/>
      <c r="F19" s="285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87"/>
      <c r="C20" s="287"/>
      <c r="D20" s="287"/>
      <c r="E20" s="288"/>
      <c r="F20" s="288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84"/>
      <c r="C21" s="284"/>
      <c r="D21" s="284"/>
      <c r="E21" s="285"/>
      <c r="F21" s="285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87"/>
      <c r="C22" s="287"/>
      <c r="D22" s="287"/>
      <c r="E22" s="288"/>
      <c r="F22" s="288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84"/>
      <c r="C23" s="284"/>
      <c r="D23" s="284"/>
      <c r="E23" s="285"/>
      <c r="F23" s="285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87"/>
      <c r="C24" s="287"/>
      <c r="D24" s="287"/>
      <c r="E24" s="288"/>
      <c r="F24" s="288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84"/>
      <c r="C25" s="284"/>
      <c r="D25" s="284"/>
      <c r="E25" s="285"/>
      <c r="F25" s="285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87"/>
      <c r="C26" s="287"/>
      <c r="D26" s="287"/>
      <c r="E26" s="288"/>
      <c r="F26" s="288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84"/>
      <c r="C27" s="284"/>
      <c r="D27" s="284"/>
      <c r="E27" s="285"/>
      <c r="F27" s="285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87"/>
      <c r="C28" s="287"/>
      <c r="D28" s="287"/>
      <c r="E28" s="288"/>
      <c r="F28" s="288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84"/>
      <c r="C29" s="284"/>
      <c r="D29" s="284"/>
      <c r="E29" s="285"/>
      <c r="F29" s="285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87"/>
      <c r="C30" s="287"/>
      <c r="D30" s="287"/>
      <c r="E30" s="288"/>
      <c r="F30" s="288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84"/>
      <c r="C31" s="284"/>
      <c r="D31" s="284"/>
      <c r="E31" s="285"/>
      <c r="F31" s="28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87"/>
      <c r="C32" s="287"/>
      <c r="D32" s="287"/>
      <c r="E32" s="288"/>
      <c r="F32" s="288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84"/>
      <c r="C33" s="284"/>
      <c r="D33" s="284"/>
      <c r="E33" s="285"/>
      <c r="F33" s="285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87"/>
      <c r="C34" s="287"/>
      <c r="D34" s="287"/>
      <c r="E34" s="288"/>
      <c r="F34" s="288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84"/>
      <c r="C35" s="284"/>
      <c r="D35" s="284"/>
      <c r="E35" s="285"/>
      <c r="F35" s="285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87"/>
      <c r="C36" s="287"/>
      <c r="D36" s="287"/>
      <c r="E36" s="288"/>
      <c r="F36" s="288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84"/>
      <c r="C37" s="284"/>
      <c r="D37" s="284"/>
      <c r="E37" s="285"/>
      <c r="F37" s="285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87"/>
      <c r="C38" s="287"/>
      <c r="D38" s="287"/>
      <c r="E38" s="288"/>
      <c r="F38" s="288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84"/>
      <c r="C39" s="284"/>
      <c r="D39" s="284"/>
      <c r="E39" s="285"/>
      <c r="F39" s="285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87"/>
      <c r="C40" s="287"/>
      <c r="D40" s="287"/>
      <c r="E40" s="288"/>
      <c r="F40" s="288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87"/>
      <c r="C41" s="287"/>
      <c r="D41" s="287"/>
      <c r="E41" s="288"/>
      <c r="F41" s="288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87"/>
      <c r="C42" s="287"/>
      <c r="D42" s="287"/>
      <c r="E42" s="288"/>
      <c r="F42" s="288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87"/>
      <c r="C43" s="287"/>
      <c r="D43" s="287"/>
      <c r="E43" s="288"/>
      <c r="F43" s="288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87"/>
      <c r="C44" s="287"/>
      <c r="D44" s="287"/>
      <c r="E44" s="288"/>
      <c r="F44" s="288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87"/>
      <c r="C45" s="287"/>
      <c r="D45" s="287"/>
      <c r="E45" s="288"/>
      <c r="F45" s="288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87"/>
      <c r="C46" s="287"/>
      <c r="D46" s="287"/>
      <c r="E46" s="288"/>
      <c r="F46" s="288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87"/>
      <c r="C47" s="287"/>
      <c r="D47" s="287"/>
      <c r="E47" s="288"/>
      <c r="F47" s="288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87"/>
      <c r="C48" s="287"/>
      <c r="D48" s="287"/>
      <c r="E48" s="288"/>
      <c r="F48" s="288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87"/>
      <c r="C49" s="287"/>
      <c r="D49" s="287"/>
      <c r="E49" s="288"/>
      <c r="F49" s="288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87"/>
      <c r="C50" s="287"/>
      <c r="D50" s="287"/>
      <c r="E50" s="288"/>
      <c r="F50" s="288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87"/>
      <c r="C51" s="287"/>
      <c r="D51" s="287"/>
      <c r="E51" s="288"/>
      <c r="F51" s="288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87"/>
      <c r="C52" s="287"/>
      <c r="D52" s="287"/>
      <c r="E52" s="288"/>
      <c r="F52" s="288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87"/>
      <c r="C53" s="287"/>
      <c r="D53" s="287"/>
      <c r="E53" s="288"/>
      <c r="F53" s="288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87"/>
      <c r="C54" s="287"/>
      <c r="D54" s="287"/>
      <c r="E54" s="288"/>
      <c r="F54" s="288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87"/>
      <c r="C55" s="287"/>
      <c r="D55" s="287"/>
      <c r="E55" s="288"/>
      <c r="F55" s="288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87"/>
      <c r="C56" s="287"/>
      <c r="D56" s="287"/>
      <c r="E56" s="288"/>
      <c r="F56" s="288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87"/>
      <c r="C57" s="287"/>
      <c r="D57" s="287"/>
      <c r="E57" s="288"/>
      <c r="F57" s="288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87"/>
      <c r="C58" s="287"/>
      <c r="D58" s="287"/>
      <c r="E58" s="288"/>
      <c r="F58" s="288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87"/>
      <c r="C59" s="287"/>
      <c r="D59" s="287"/>
      <c r="E59" s="288"/>
      <c r="F59" s="288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87"/>
      <c r="C60" s="287"/>
      <c r="D60" s="287"/>
      <c r="E60" s="288"/>
      <c r="F60" s="288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87"/>
      <c r="C61" s="287"/>
      <c r="D61" s="287"/>
      <c r="E61" s="288"/>
      <c r="F61" s="288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87"/>
      <c r="C62" s="287"/>
      <c r="D62" s="287"/>
      <c r="E62" s="288"/>
      <c r="F62" s="288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87"/>
      <c r="C63" s="287"/>
      <c r="D63" s="287"/>
      <c r="E63" s="288"/>
      <c r="F63" s="288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87"/>
      <c r="C64" s="287"/>
      <c r="D64" s="287"/>
      <c r="E64" s="288"/>
      <c r="F64" s="288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87"/>
      <c r="C65" s="287"/>
      <c r="D65" s="287"/>
      <c r="E65" s="288"/>
      <c r="F65" s="288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87"/>
      <c r="C66" s="287"/>
      <c r="D66" s="287"/>
      <c r="E66" s="288"/>
      <c r="F66" s="288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87"/>
      <c r="C67" s="287"/>
      <c r="D67" s="287"/>
      <c r="E67" s="288"/>
      <c r="F67" s="288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87"/>
      <c r="C68" s="287"/>
      <c r="D68" s="287"/>
      <c r="E68" s="288"/>
      <c r="F68" s="288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87"/>
      <c r="C69" s="287"/>
      <c r="D69" s="287"/>
      <c r="E69" s="288"/>
      <c r="F69" s="288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87"/>
      <c r="C70" s="287"/>
      <c r="D70" s="287"/>
      <c r="E70" s="288"/>
      <c r="F70" s="288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87"/>
      <c r="C71" s="287"/>
      <c r="D71" s="287"/>
      <c r="E71" s="288"/>
      <c r="F71" s="288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87"/>
      <c r="C72" s="287"/>
      <c r="D72" s="287"/>
      <c r="E72" s="288"/>
      <c r="F72" s="288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87"/>
      <c r="C73" s="287"/>
      <c r="D73" s="287"/>
      <c r="E73" s="288"/>
      <c r="F73" s="288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87"/>
      <c r="C74" s="287"/>
      <c r="D74" s="287"/>
      <c r="E74" s="288"/>
      <c r="F74" s="288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87"/>
      <c r="C75" s="287"/>
      <c r="D75" s="287"/>
      <c r="E75" s="288"/>
      <c r="F75" s="288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87"/>
      <c r="C76" s="287"/>
      <c r="D76" s="287"/>
      <c r="E76" s="288"/>
      <c r="F76" s="288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87"/>
      <c r="C77" s="287"/>
      <c r="D77" s="287"/>
      <c r="E77" s="288"/>
      <c r="F77" s="288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87"/>
      <c r="C78" s="287"/>
      <c r="D78" s="287"/>
      <c r="E78" s="288"/>
      <c r="F78" s="288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87"/>
      <c r="C79" s="287"/>
      <c r="D79" s="287"/>
      <c r="E79" s="288"/>
      <c r="F79" s="288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87"/>
      <c r="C80" s="287"/>
      <c r="D80" s="287"/>
      <c r="E80" s="288"/>
      <c r="F80" s="288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87"/>
      <c r="C81" s="287"/>
      <c r="D81" s="287"/>
      <c r="E81" s="288"/>
      <c r="F81" s="288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87"/>
      <c r="C82" s="287"/>
      <c r="D82" s="287"/>
      <c r="E82" s="288"/>
      <c r="F82" s="288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87"/>
      <c r="C83" s="287"/>
      <c r="D83" s="287"/>
      <c r="E83" s="288"/>
      <c r="F83" s="288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87"/>
      <c r="C84" s="287"/>
      <c r="D84" s="287"/>
      <c r="E84" s="288"/>
      <c r="F84" s="288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87"/>
      <c r="C85" s="287"/>
      <c r="D85" s="287"/>
      <c r="E85" s="288"/>
      <c r="F85" s="288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87"/>
      <c r="C86" s="287"/>
      <c r="D86" s="287"/>
      <c r="E86" s="288"/>
      <c r="F86" s="288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87"/>
      <c r="C87" s="287"/>
      <c r="D87" s="287"/>
      <c r="E87" s="288"/>
      <c r="F87" s="288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87"/>
      <c r="C88" s="287"/>
      <c r="D88" s="287"/>
      <c r="E88" s="288"/>
      <c r="F88" s="288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87"/>
      <c r="C89" s="287"/>
      <c r="D89" s="287"/>
      <c r="E89" s="288"/>
      <c r="F89" s="288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87"/>
      <c r="C90" s="287"/>
      <c r="D90" s="287"/>
      <c r="E90" s="288"/>
      <c r="F90" s="288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87"/>
      <c r="C91" s="287"/>
      <c r="D91" s="287"/>
      <c r="E91" s="288"/>
      <c r="F91" s="288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87"/>
      <c r="C92" s="287"/>
      <c r="D92" s="287"/>
      <c r="E92" s="288"/>
      <c r="F92" s="288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87"/>
      <c r="C93" s="287"/>
      <c r="D93" s="287"/>
      <c r="E93" s="288"/>
      <c r="F93" s="288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87"/>
      <c r="C94" s="287"/>
      <c r="D94" s="287"/>
      <c r="E94" s="288"/>
      <c r="F94" s="288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87"/>
      <c r="C95" s="287"/>
      <c r="D95" s="287"/>
      <c r="E95" s="288"/>
      <c r="F95" s="288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87"/>
      <c r="C96" s="287"/>
      <c r="D96" s="287"/>
      <c r="E96" s="288"/>
      <c r="F96" s="288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87"/>
      <c r="C97" s="287"/>
      <c r="D97" s="287"/>
      <c r="E97" s="288"/>
      <c r="F97" s="288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87"/>
      <c r="C98" s="287"/>
      <c r="D98" s="287"/>
      <c r="E98" s="288"/>
      <c r="F98" s="288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87"/>
      <c r="C99" s="287"/>
      <c r="D99" s="287"/>
      <c r="E99" s="288"/>
      <c r="F99" s="288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87"/>
      <c r="C100" s="287"/>
      <c r="D100" s="287"/>
      <c r="E100" s="288"/>
      <c r="F100" s="288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3"/>
      <c r="F101" s="113"/>
      <c r="G101" s="110" t="str">
        <f>SUM(G8:G99)</f>
        <v>0</v>
      </c>
      <c r="H101" s="112" t="str">
        <f>SUM(H8:H99)</f>
        <v>0</v>
      </c>
      <c r="I101" s="112" t="str">
        <f>SUM(I8:I99)</f>
        <v>0</v>
      </c>
      <c r="J101" s="112" t="str">
        <f>SUM(J8:J99)</f>
        <v>0</v>
      </c>
      <c r="K101" s="112" t="str">
        <f>SUM(K8:K99)</f>
        <v>0</v>
      </c>
      <c r="L101" s="112" t="str">
        <f>SUM(L8:L99)</f>
        <v>0</v>
      </c>
      <c r="M101" s="112" t="str">
        <f>SUM(M8:M99)</f>
        <v>0</v>
      </c>
      <c r="N101" s="112" t="str">
        <f>SUM(N8:N99)</f>
        <v>0</v>
      </c>
      <c r="O101" s="112" t="str">
        <f>SUM(O8:O99)</f>
        <v>0</v>
      </c>
      <c r="P101" s="112" t="str">
        <f>SUM(P8:P99)</f>
        <v>0</v>
      </c>
      <c r="Q101" s="112" t="str">
        <f>SUM(G101:P101)</f>
        <v>0</v>
      </c>
      <c r="R101" s="59" t="str">
        <f>SUM(R8:R99)</f>
        <v>0</v>
      </c>
      <c r="S101" s="326"/>
      <c r="T101" s="327"/>
      <c r="U101" s="327"/>
      <c r="V101" s="44"/>
      <c r="W101" s="129" t="str">
        <f>SUM(W8:W99)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2"/>
      <c r="F102" s="62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SUM(Q8:Q99)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61"/>
      <c r="F103" s="61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F6:F7"/>
    <mergeCell ref="G6:G7"/>
    <mergeCell ref="S6:V7"/>
    <mergeCell ref="R6:R7"/>
    <mergeCell ref="Q6:Q7"/>
    <mergeCell ref="S103:U104"/>
    <mergeCell ref="A2:W2"/>
    <mergeCell ref="B5:G5"/>
    <mergeCell ref="H5:N5"/>
    <mergeCell ref="G103:P104"/>
    <mergeCell ref="R5:V5"/>
    <mergeCell ref="E6:E7"/>
    <mergeCell ref="C6:C7"/>
    <mergeCell ref="Q103:Q104"/>
    <mergeCell ref="D6:D7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/>
      <c r="C8" s="310"/>
      <c r="D8" s="310"/>
      <c r="E8" s="310"/>
      <c r="F8" s="31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/>
      <c r="C9" s="310"/>
      <c r="D9" s="310"/>
      <c r="E9" s="310"/>
      <c r="F9" s="310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/>
      <c r="C16" s="310"/>
      <c r="D16" s="310"/>
      <c r="E16" s="310"/>
      <c r="F16" s="310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/>
      <c r="C17" s="310"/>
      <c r="D17" s="310"/>
      <c r="E17" s="310"/>
      <c r="F17" s="310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/>
      <c r="C18" s="310"/>
      <c r="D18" s="310"/>
      <c r="E18" s="310"/>
      <c r="F18" s="310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/>
      <c r="C19" s="310"/>
      <c r="D19" s="310"/>
      <c r="E19" s="310"/>
      <c r="F19" s="310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/>
      <c r="C20" s="310"/>
      <c r="D20" s="310"/>
      <c r="E20" s="310"/>
      <c r="F20" s="310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73"/>
      <c r="C21" s="273"/>
      <c r="D21" s="273"/>
      <c r="E21" s="274"/>
      <c r="F21" s="273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73"/>
      <c r="C22" s="273"/>
      <c r="D22" s="273"/>
      <c r="E22" s="274"/>
      <c r="F22" s="273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73"/>
      <c r="C23" s="273"/>
      <c r="D23" s="273"/>
      <c r="E23" s="274"/>
      <c r="F23" s="273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73"/>
      <c r="C24" s="273"/>
      <c r="D24" s="273"/>
      <c r="E24" s="274"/>
      <c r="F24" s="273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73"/>
      <c r="C25" s="273"/>
      <c r="D25" s="273"/>
      <c r="E25" s="274"/>
      <c r="F25" s="273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73"/>
      <c r="C26" s="273"/>
      <c r="D26" s="273"/>
      <c r="E26" s="274"/>
      <c r="F26" s="273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73"/>
      <c r="C27" s="273"/>
      <c r="D27" s="273"/>
      <c r="E27" s="274"/>
      <c r="F27" s="273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73"/>
      <c r="C28" s="273"/>
      <c r="D28" s="273"/>
      <c r="E28" s="274"/>
      <c r="F28" s="273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73"/>
      <c r="C29" s="273"/>
      <c r="D29" s="273"/>
      <c r="E29" s="283"/>
      <c r="F29" s="273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73"/>
      <c r="C30" s="273"/>
      <c r="D30" s="273"/>
      <c r="E30" s="274"/>
      <c r="F30" s="273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73"/>
      <c r="C31" s="273"/>
      <c r="D31" s="273"/>
      <c r="E31" s="274"/>
      <c r="F31" s="273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73"/>
      <c r="C32" s="273"/>
      <c r="D32" s="273"/>
      <c r="E32" s="274"/>
      <c r="F32" s="273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73"/>
      <c r="C33" s="273"/>
      <c r="D33" s="273"/>
      <c r="E33" s="274"/>
      <c r="F33" s="273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73"/>
      <c r="C34" s="273"/>
      <c r="D34" s="273"/>
      <c r="E34" s="274"/>
      <c r="F34" s="273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73"/>
      <c r="C35" s="273"/>
      <c r="D35" s="273"/>
      <c r="E35" s="274"/>
      <c r="F35" s="273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73"/>
      <c r="C36" s="273"/>
      <c r="D36" s="273"/>
      <c r="E36" s="274"/>
      <c r="F36" s="273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73"/>
      <c r="C37" s="273"/>
      <c r="D37" s="273"/>
      <c r="E37" s="274"/>
      <c r="F37" s="273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73"/>
      <c r="C38" s="273"/>
      <c r="D38" s="273"/>
      <c r="E38" s="274"/>
      <c r="F38" s="273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73"/>
      <c r="C39" s="273"/>
      <c r="D39" s="273"/>
      <c r="E39" s="274"/>
      <c r="F39" s="273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73"/>
      <c r="C40" s="273"/>
      <c r="D40" s="273"/>
      <c r="E40" s="274"/>
      <c r="F40" s="273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73"/>
      <c r="C41" s="273"/>
      <c r="D41" s="273"/>
      <c r="E41" s="301"/>
      <c r="F41" s="273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73"/>
      <c r="C42" s="273"/>
      <c r="D42" s="273"/>
      <c r="E42" s="301"/>
      <c r="F42" s="273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73"/>
      <c r="C43" s="273"/>
      <c r="D43" s="273"/>
      <c r="E43" s="301"/>
      <c r="F43" s="273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73"/>
      <c r="C44" s="273"/>
      <c r="D44" s="273"/>
      <c r="E44" s="301"/>
      <c r="F44" s="273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73"/>
      <c r="C45" s="273"/>
      <c r="D45" s="273"/>
      <c r="E45" s="301"/>
      <c r="F45" s="273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73"/>
      <c r="C46" s="273"/>
      <c r="D46" s="273"/>
      <c r="E46" s="301"/>
      <c r="F46" s="273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73"/>
      <c r="C47" s="273"/>
      <c r="D47" s="273"/>
      <c r="E47" s="301"/>
      <c r="F47" s="273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73"/>
      <c r="C48" s="273"/>
      <c r="D48" s="273"/>
      <c r="E48" s="301"/>
      <c r="F48" s="273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73"/>
      <c r="C49" s="273"/>
      <c r="D49" s="273"/>
      <c r="E49" s="301"/>
      <c r="F49" s="273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73"/>
      <c r="C50" s="273"/>
      <c r="D50" s="273"/>
      <c r="E50" s="301"/>
      <c r="F50" s="273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73"/>
      <c r="C51" s="273"/>
      <c r="D51" s="273"/>
      <c r="E51" s="301"/>
      <c r="F51" s="273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73"/>
      <c r="C52" s="273"/>
      <c r="D52" s="273"/>
      <c r="E52" s="301"/>
      <c r="F52" s="273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73"/>
      <c r="C53" s="273"/>
      <c r="D53" s="273"/>
      <c r="E53" s="301"/>
      <c r="F53" s="273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73"/>
      <c r="C54" s="273"/>
      <c r="D54" s="273"/>
      <c r="E54" s="301"/>
      <c r="F54" s="273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73"/>
      <c r="C55" s="273"/>
      <c r="D55" s="273"/>
      <c r="E55" s="301"/>
      <c r="F55" s="273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73"/>
      <c r="C56" s="273"/>
      <c r="D56" s="273"/>
      <c r="E56" s="301"/>
      <c r="F56" s="273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73"/>
      <c r="C57" s="273"/>
      <c r="D57" s="273"/>
      <c r="E57" s="301"/>
      <c r="F57" s="273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73"/>
      <c r="C58" s="273"/>
      <c r="D58" s="273"/>
      <c r="E58" s="301"/>
      <c r="F58" s="273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73"/>
      <c r="C59" s="273"/>
      <c r="D59" s="273"/>
      <c r="E59" s="301"/>
      <c r="F59" s="273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73"/>
      <c r="C60" s="273"/>
      <c r="D60" s="273"/>
      <c r="E60" s="301"/>
      <c r="F60" s="273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73"/>
      <c r="C61" s="273"/>
      <c r="D61" s="273"/>
      <c r="E61" s="301"/>
      <c r="F61" s="273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73"/>
      <c r="C62" s="273"/>
      <c r="D62" s="273"/>
      <c r="E62" s="301"/>
      <c r="F62" s="273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73"/>
      <c r="C63" s="273"/>
      <c r="D63" s="273"/>
      <c r="E63" s="301"/>
      <c r="F63" s="273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73"/>
      <c r="C64" s="273"/>
      <c r="D64" s="273"/>
      <c r="E64" s="301"/>
      <c r="F64" s="273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73"/>
      <c r="C65" s="273"/>
      <c r="D65" s="273"/>
      <c r="E65" s="301"/>
      <c r="F65" s="273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73"/>
      <c r="C66" s="273"/>
      <c r="D66" s="273"/>
      <c r="E66" s="301"/>
      <c r="F66" s="273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73"/>
      <c r="C67" s="273"/>
      <c r="D67" s="273"/>
      <c r="E67" s="301"/>
      <c r="F67" s="273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73"/>
      <c r="C68" s="273"/>
      <c r="D68" s="273"/>
      <c r="E68" s="301"/>
      <c r="F68" s="273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73"/>
      <c r="C69" s="273"/>
      <c r="D69" s="273"/>
      <c r="E69" s="301"/>
      <c r="F69" s="273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73"/>
      <c r="C70" s="273"/>
      <c r="D70" s="273"/>
      <c r="E70" s="301"/>
      <c r="F70" s="273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73"/>
      <c r="C71" s="273"/>
      <c r="D71" s="273"/>
      <c r="E71" s="301"/>
      <c r="F71" s="273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73"/>
      <c r="C72" s="273"/>
      <c r="D72" s="273"/>
      <c r="E72" s="301"/>
      <c r="F72" s="273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73"/>
      <c r="C73" s="273"/>
      <c r="D73" s="273"/>
      <c r="E73" s="301"/>
      <c r="F73" s="273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73"/>
      <c r="C74" s="273"/>
      <c r="D74" s="273"/>
      <c r="E74" s="301"/>
      <c r="F74" s="273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73"/>
      <c r="C75" s="273"/>
      <c r="D75" s="273"/>
      <c r="E75" s="301"/>
      <c r="F75" s="273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73"/>
      <c r="C76" s="273"/>
      <c r="D76" s="273"/>
      <c r="E76" s="301"/>
      <c r="F76" s="273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73"/>
      <c r="C77" s="273"/>
      <c r="D77" s="273"/>
      <c r="E77" s="301"/>
      <c r="F77" s="273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73"/>
      <c r="C78" s="273"/>
      <c r="D78" s="273"/>
      <c r="E78" s="301"/>
      <c r="F78" s="273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73"/>
      <c r="C79" s="273"/>
      <c r="D79" s="273"/>
      <c r="E79" s="301"/>
      <c r="F79" s="273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73"/>
      <c r="C80" s="273"/>
      <c r="D80" s="273"/>
      <c r="E80" s="301"/>
      <c r="F80" s="273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73"/>
      <c r="C81" s="273"/>
      <c r="D81" s="273"/>
      <c r="E81" s="301"/>
      <c r="F81" s="273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73"/>
      <c r="C82" s="273"/>
      <c r="D82" s="273"/>
      <c r="E82" s="301"/>
      <c r="F82" s="273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73"/>
      <c r="C83" s="273"/>
      <c r="D83" s="273"/>
      <c r="E83" s="301"/>
      <c r="F83" s="273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73"/>
      <c r="C84" s="273"/>
      <c r="D84" s="273"/>
      <c r="E84" s="301"/>
      <c r="F84" s="273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73"/>
      <c r="C85" s="273"/>
      <c r="D85" s="273"/>
      <c r="E85" s="301"/>
      <c r="F85" s="273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73"/>
      <c r="C86" s="273"/>
      <c r="D86" s="273"/>
      <c r="E86" s="301"/>
      <c r="F86" s="273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73"/>
      <c r="C87" s="273"/>
      <c r="D87" s="273"/>
      <c r="E87" s="301"/>
      <c r="F87" s="273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73"/>
      <c r="C88" s="273"/>
      <c r="D88" s="273"/>
      <c r="E88" s="301"/>
      <c r="F88" s="273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73"/>
      <c r="C89" s="273"/>
      <c r="D89" s="273"/>
      <c r="E89" s="301"/>
      <c r="F89" s="273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73"/>
      <c r="C90" s="273"/>
      <c r="D90" s="273"/>
      <c r="E90" s="301"/>
      <c r="F90" s="273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73"/>
      <c r="C91" s="273"/>
      <c r="D91" s="273"/>
      <c r="E91" s="301"/>
      <c r="F91" s="273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73"/>
      <c r="C92" s="273"/>
      <c r="D92" s="273"/>
      <c r="E92" s="301"/>
      <c r="F92" s="273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73"/>
      <c r="C93" s="273"/>
      <c r="D93" s="273"/>
      <c r="E93" s="301"/>
      <c r="F93" s="273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73"/>
      <c r="C94" s="273"/>
      <c r="D94" s="273"/>
      <c r="E94" s="301"/>
      <c r="F94" s="273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73"/>
      <c r="C95" s="273"/>
      <c r="D95" s="273"/>
      <c r="E95" s="301"/>
      <c r="F95" s="273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73"/>
      <c r="C96" s="273"/>
      <c r="D96" s="273"/>
      <c r="E96" s="301"/>
      <c r="F96" s="273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73"/>
      <c r="C97" s="273"/>
      <c r="D97" s="273"/>
      <c r="E97" s="301"/>
      <c r="F97" s="273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73"/>
      <c r="C98" s="273"/>
      <c r="D98" s="273"/>
      <c r="E98" s="301"/>
      <c r="F98" s="273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73"/>
      <c r="C99" s="273"/>
      <c r="D99" s="273"/>
      <c r="E99" s="301"/>
      <c r="F99" s="273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73"/>
      <c r="C100" s="273"/>
      <c r="D100" s="273"/>
      <c r="E100" s="301"/>
      <c r="F100" s="273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SUM(G8:G100)</f>
        <v>0</v>
      </c>
      <c r="H101" s="112" t="str">
        <f>SUM(H8:H100)</f>
        <v>0</v>
      </c>
      <c r="I101" s="112" t="str">
        <f>SUM(I8:I100)</f>
        <v>0</v>
      </c>
      <c r="J101" s="112" t="str">
        <f>SUM(J8:J100)</f>
        <v>0</v>
      </c>
      <c r="K101" s="112" t="str">
        <f>SUM(K8:K100)</f>
        <v>0</v>
      </c>
      <c r="L101" s="112" t="str">
        <f>SUM(L8:L100)</f>
        <v>0</v>
      </c>
      <c r="M101" s="112" t="str">
        <f>SUM(M8:M100)</f>
        <v>0</v>
      </c>
      <c r="N101" s="112" t="str">
        <f>SUM(N8:N100)</f>
        <v>0</v>
      </c>
      <c r="O101" s="112" t="str">
        <f>SUM(O8:O100)</f>
        <v>0</v>
      </c>
      <c r="P101" s="112" t="str">
        <f>SUM(P8:P100)</f>
        <v>0</v>
      </c>
      <c r="Q101" s="112" t="str">
        <f>SUM(G101:P101)</f>
        <v>0</v>
      </c>
      <c r="R101" s="48" t="str">
        <f>SUM(R8:R100)</f>
        <v>0</v>
      </c>
      <c r="S101" s="326"/>
      <c r="T101" s="327"/>
      <c r="U101" s="327"/>
      <c r="V101" s="44"/>
      <c r="W101" s="129" t="str">
        <f>SUM(W8:W100)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SUM(Q8:Q100)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57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58</v>
      </c>
      <c r="C8" s="310" t="s">
        <v>59</v>
      </c>
      <c r="D8" s="310">
        <v>3</v>
      </c>
      <c r="E8" s="310">
        <v>401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/>
      <c r="C9" s="309"/>
      <c r="D9" s="309"/>
      <c r="E9" s="309"/>
      <c r="F9" s="309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/>
      <c r="C10" s="309"/>
      <c r="D10" s="309"/>
      <c r="E10" s="309"/>
      <c r="F10" s="309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/>
      <c r="C11" s="309"/>
      <c r="D11" s="309"/>
      <c r="E11" s="309"/>
      <c r="F11" s="309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/>
      <c r="C12" s="309"/>
      <c r="D12" s="309"/>
      <c r="E12" s="309"/>
      <c r="F12" s="309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9"/>
      <c r="C13" s="309"/>
      <c r="D13" s="309"/>
      <c r="E13" s="309"/>
      <c r="F13" s="309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9"/>
      <c r="C14" s="309"/>
      <c r="D14" s="309"/>
      <c r="E14" s="309"/>
      <c r="F14" s="309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9"/>
      <c r="C15" s="309"/>
      <c r="D15" s="309"/>
      <c r="E15" s="309"/>
      <c r="F15" s="309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9"/>
      <c r="C16" s="309"/>
      <c r="D16" s="309"/>
      <c r="E16" s="309"/>
      <c r="F16" s="309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7"/>
      <c r="C17" s="307"/>
      <c r="D17" s="307"/>
      <c r="E17" s="307"/>
      <c r="F17" s="306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7"/>
      <c r="C18" s="307"/>
      <c r="D18" s="307"/>
      <c r="E18" s="307"/>
      <c r="F18" s="306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7"/>
      <c r="C19" s="307"/>
      <c r="D19" s="307"/>
      <c r="E19" s="307"/>
      <c r="F19" s="306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7"/>
      <c r="C20" s="307"/>
      <c r="D20" s="307"/>
      <c r="E20" s="307"/>
      <c r="F20" s="306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7"/>
      <c r="C21" s="307"/>
      <c r="D21" s="307"/>
      <c r="E21" s="307"/>
      <c r="F21" s="306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7"/>
      <c r="C22" s="307"/>
      <c r="D22" s="307"/>
      <c r="E22" s="307"/>
      <c r="F22" s="306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7"/>
      <c r="C23" s="307"/>
      <c r="D23" s="307"/>
      <c r="E23" s="307"/>
      <c r="F23" s="284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7"/>
      <c r="C24" s="307"/>
      <c r="D24" s="307"/>
      <c r="E24" s="307"/>
      <c r="F24" s="287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7"/>
      <c r="C25" s="307"/>
      <c r="D25" s="307"/>
      <c r="E25" s="307"/>
      <c r="F25" s="284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7"/>
      <c r="C26" s="307"/>
      <c r="D26" s="307"/>
      <c r="E26" s="307"/>
      <c r="F26" s="287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7"/>
      <c r="C27" s="307"/>
      <c r="D27" s="307"/>
      <c r="E27" s="307"/>
      <c r="F27" s="284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7"/>
      <c r="C28" s="307"/>
      <c r="D28" s="307"/>
      <c r="E28" s="307"/>
      <c r="F28" s="287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7"/>
      <c r="C29" s="307"/>
      <c r="D29" s="307"/>
      <c r="E29" s="307"/>
      <c r="F29" s="284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7"/>
      <c r="C30" s="307"/>
      <c r="D30" s="307"/>
      <c r="E30" s="307"/>
      <c r="F30" s="287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7"/>
      <c r="C31" s="307"/>
      <c r="D31" s="307"/>
      <c r="E31" s="307"/>
      <c r="F31" s="284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7"/>
      <c r="C32" s="307"/>
      <c r="D32" s="307"/>
      <c r="E32" s="307"/>
      <c r="F32" s="287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7"/>
      <c r="C33" s="307"/>
      <c r="D33" s="307"/>
      <c r="E33" s="307"/>
      <c r="F33" s="284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7"/>
      <c r="C34" s="307"/>
      <c r="D34" s="307"/>
      <c r="E34" s="307"/>
      <c r="F34" s="287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7"/>
      <c r="C35" s="307"/>
      <c r="D35" s="307"/>
      <c r="E35" s="307"/>
      <c r="F35" s="284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7"/>
      <c r="C36" s="307"/>
      <c r="D36" s="307"/>
      <c r="E36" s="307"/>
      <c r="F36" s="287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7"/>
      <c r="C37" s="307"/>
      <c r="D37" s="307"/>
      <c r="E37" s="307"/>
      <c r="F37" s="284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7"/>
      <c r="C38" s="307"/>
      <c r="D38" s="307"/>
      <c r="E38" s="307"/>
      <c r="F38" s="287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7"/>
      <c r="C39" s="307"/>
      <c r="D39" s="307"/>
      <c r="E39" s="307"/>
      <c r="F39" s="284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7"/>
      <c r="C40" s="307"/>
      <c r="D40" s="307"/>
      <c r="E40" s="307"/>
      <c r="F40" s="287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7"/>
      <c r="C41" s="307"/>
      <c r="D41" s="307"/>
      <c r="E41" s="307"/>
      <c r="F41" s="287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7"/>
      <c r="C42" s="307"/>
      <c r="D42" s="307"/>
      <c r="E42" s="307"/>
      <c r="F42" s="287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7"/>
      <c r="C43" s="307"/>
      <c r="D43" s="307"/>
      <c r="E43" s="307"/>
      <c r="F43" s="287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7"/>
      <c r="C44" s="307"/>
      <c r="D44" s="307"/>
      <c r="E44" s="307"/>
      <c r="F44" s="287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7"/>
      <c r="C45" s="307"/>
      <c r="D45" s="307"/>
      <c r="E45" s="307"/>
      <c r="F45" s="287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7"/>
      <c r="C46" s="307"/>
      <c r="D46" s="307"/>
      <c r="E46" s="307"/>
      <c r="F46" s="287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/>
      <c r="C47" s="307"/>
      <c r="D47" s="307"/>
      <c r="E47" s="307"/>
      <c r="F47" s="287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/>
      <c r="C48" s="307"/>
      <c r="D48" s="307"/>
      <c r="E48" s="307"/>
      <c r="F48" s="287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287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7"/>
      <c r="C50" s="307"/>
      <c r="D50" s="307"/>
      <c r="E50" s="307"/>
      <c r="F50" s="287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7"/>
      <c r="C51" s="307"/>
      <c r="D51" s="307"/>
      <c r="E51" s="307"/>
      <c r="F51" s="287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07"/>
      <c r="C52" s="307"/>
      <c r="D52" s="307"/>
      <c r="E52" s="307"/>
      <c r="F52" s="287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307"/>
      <c r="C53" s="307"/>
      <c r="D53" s="307"/>
      <c r="E53" s="307"/>
      <c r="F53" s="287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2"/>
      <c r="C54" s="312"/>
      <c r="D54" s="312"/>
      <c r="E54" s="312"/>
      <c r="F54" s="287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2"/>
      <c r="C55" s="312"/>
      <c r="D55" s="312"/>
      <c r="E55" s="312"/>
      <c r="F55" s="287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2"/>
      <c r="C56" s="312"/>
      <c r="D56" s="312"/>
      <c r="E56" s="312"/>
      <c r="F56" s="287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2"/>
      <c r="C57" s="312"/>
      <c r="D57" s="312"/>
      <c r="E57" s="312"/>
      <c r="F57" s="287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2"/>
      <c r="C58" s="312"/>
      <c r="D58" s="312"/>
      <c r="E58" s="312"/>
      <c r="F58" s="287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2"/>
      <c r="C59" s="312"/>
      <c r="D59" s="312"/>
      <c r="E59" s="312"/>
      <c r="F59" s="287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2"/>
      <c r="C60" s="312"/>
      <c r="D60" s="312"/>
      <c r="E60" s="312"/>
      <c r="F60" s="287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2"/>
      <c r="C61" s="312"/>
      <c r="D61" s="312"/>
      <c r="E61" s="312"/>
      <c r="F61" s="287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2"/>
      <c r="C62" s="312"/>
      <c r="D62" s="312"/>
      <c r="E62" s="312"/>
      <c r="F62" s="287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2"/>
      <c r="C63" s="312"/>
      <c r="D63" s="312"/>
      <c r="E63" s="312"/>
      <c r="F63" s="287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2"/>
      <c r="C64" s="312"/>
      <c r="D64" s="312"/>
      <c r="E64" s="312"/>
      <c r="F64" s="287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2"/>
      <c r="C65" s="312"/>
      <c r="D65" s="312"/>
      <c r="E65" s="312"/>
      <c r="F65" s="287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2"/>
      <c r="C66" s="312"/>
      <c r="D66" s="312"/>
      <c r="E66" s="312"/>
      <c r="F66" s="287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2"/>
      <c r="C67" s="312"/>
      <c r="D67" s="312"/>
      <c r="E67" s="312"/>
      <c r="F67" s="287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2"/>
      <c r="C68" s="312"/>
      <c r="D68" s="312"/>
      <c r="E68" s="312"/>
      <c r="F68" s="287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2"/>
      <c r="C69" s="312"/>
      <c r="D69" s="312"/>
      <c r="E69" s="312"/>
      <c r="F69" s="287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2"/>
      <c r="C70" s="312"/>
      <c r="D70" s="312"/>
      <c r="E70" s="312"/>
      <c r="F70" s="287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2"/>
      <c r="C71" s="312"/>
      <c r="D71" s="312"/>
      <c r="E71" s="312"/>
      <c r="F71" s="287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2"/>
      <c r="C72" s="312"/>
      <c r="D72" s="312"/>
      <c r="E72" s="312"/>
      <c r="F72" s="287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2"/>
      <c r="C73" s="312"/>
      <c r="D73" s="312"/>
      <c r="E73" s="312"/>
      <c r="F73" s="287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2"/>
      <c r="C74" s="312"/>
      <c r="D74" s="312"/>
      <c r="E74" s="312"/>
      <c r="F74" s="287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2"/>
      <c r="C75" s="312"/>
      <c r="D75" s="312"/>
      <c r="E75" s="312"/>
      <c r="F75" s="287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2"/>
      <c r="C76" s="312"/>
      <c r="D76" s="312"/>
      <c r="E76" s="312"/>
      <c r="F76" s="287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2"/>
      <c r="C77" s="312"/>
      <c r="D77" s="312"/>
      <c r="E77" s="312"/>
      <c r="F77" s="287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2"/>
      <c r="C78" s="312"/>
      <c r="D78" s="312"/>
      <c r="E78" s="312"/>
      <c r="F78" s="287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2"/>
      <c r="C79" s="312"/>
      <c r="D79" s="312"/>
      <c r="E79" s="312"/>
      <c r="F79" s="287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2"/>
      <c r="C80" s="312"/>
      <c r="D80" s="312"/>
      <c r="E80" s="312"/>
      <c r="F80" s="287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2"/>
      <c r="C81" s="312"/>
      <c r="D81" s="312"/>
      <c r="E81" s="312"/>
      <c r="F81" s="287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2"/>
      <c r="C82" s="312"/>
      <c r="D82" s="312"/>
      <c r="E82" s="312"/>
      <c r="F82" s="287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2"/>
      <c r="C83" s="312"/>
      <c r="D83" s="312"/>
      <c r="E83" s="312"/>
      <c r="F83" s="287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2"/>
      <c r="C84" s="312"/>
      <c r="D84" s="312"/>
      <c r="E84" s="312"/>
      <c r="F84" s="287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2"/>
      <c r="C85" s="312"/>
      <c r="D85" s="312"/>
      <c r="E85" s="312"/>
      <c r="F85" s="287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2"/>
      <c r="C86" s="312"/>
      <c r="D86" s="312"/>
      <c r="E86" s="312"/>
      <c r="F86" s="287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2"/>
      <c r="C87" s="312"/>
      <c r="D87" s="312"/>
      <c r="E87" s="312"/>
      <c r="F87" s="287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2"/>
      <c r="C88" s="312"/>
      <c r="D88" s="312"/>
      <c r="E88" s="312"/>
      <c r="F88" s="287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2"/>
      <c r="C89" s="312"/>
      <c r="D89" s="312"/>
      <c r="E89" s="312"/>
      <c r="F89" s="287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2"/>
      <c r="C90" s="312"/>
      <c r="D90" s="312"/>
      <c r="E90" s="312"/>
      <c r="F90" s="287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2"/>
      <c r="C91" s="312"/>
      <c r="D91" s="312"/>
      <c r="E91" s="312"/>
      <c r="F91" s="287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2"/>
      <c r="C92" s="312"/>
      <c r="D92" s="312"/>
      <c r="E92" s="312"/>
      <c r="F92" s="287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2"/>
      <c r="C93" s="312"/>
      <c r="D93" s="312"/>
      <c r="E93" s="312"/>
      <c r="F93" s="287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2"/>
      <c r="C94" s="312"/>
      <c r="D94" s="312"/>
      <c r="E94" s="312"/>
      <c r="F94" s="287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2"/>
      <c r="C95" s="312"/>
      <c r="D95" s="312"/>
      <c r="E95" s="312"/>
      <c r="F95" s="287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2"/>
      <c r="C96" s="312"/>
      <c r="D96" s="312"/>
      <c r="E96" s="312"/>
      <c r="F96" s="287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2"/>
      <c r="C97" s="312"/>
      <c r="D97" s="312"/>
      <c r="E97" s="312"/>
      <c r="F97" s="287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2"/>
      <c r="C98" s="312"/>
      <c r="D98" s="312"/>
      <c r="E98" s="312"/>
      <c r="F98" s="287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2"/>
      <c r="C99" s="312"/>
      <c r="D99" s="312"/>
      <c r="E99" s="312"/>
      <c r="F99" s="287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2"/>
      <c r="C100" s="312"/>
      <c r="D100" s="312"/>
      <c r="E100" s="312"/>
      <c r="F100" s="287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60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 t="s">
        <v>61</v>
      </c>
      <c r="C8" s="309" t="s">
        <v>62</v>
      </c>
      <c r="D8" s="309">
        <v>4</v>
      </c>
      <c r="E8" s="309">
        <v>401</v>
      </c>
      <c r="F8" s="309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63</v>
      </c>
      <c r="C9" s="309" t="s">
        <v>64</v>
      </c>
      <c r="D9" s="309"/>
      <c r="E9" s="309"/>
      <c r="F9" s="309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65</v>
      </c>
      <c r="C10" s="309" t="s">
        <v>66</v>
      </c>
      <c r="D10" s="309">
        <v>4</v>
      </c>
      <c r="E10" s="309">
        <v>401</v>
      </c>
      <c r="F10" s="309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8" t="s">
        <v>67</v>
      </c>
      <c r="C11" s="308" t="s">
        <v>68</v>
      </c>
      <c r="D11" s="308">
        <v>4</v>
      </c>
      <c r="E11" s="308">
        <v>401</v>
      </c>
      <c r="F11" s="308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8" t="s">
        <v>69</v>
      </c>
      <c r="C12" s="308" t="s">
        <v>70</v>
      </c>
      <c r="D12" s="308">
        <v>4</v>
      </c>
      <c r="E12" s="308">
        <v>401</v>
      </c>
      <c r="F12" s="308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8" t="s">
        <v>71</v>
      </c>
      <c r="C13" s="308" t="s">
        <v>72</v>
      </c>
      <c r="D13" s="308">
        <v>4</v>
      </c>
      <c r="E13" s="308">
        <v>401</v>
      </c>
      <c r="F13" s="308"/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8" t="s">
        <v>73</v>
      </c>
      <c r="C14" s="308" t="s">
        <v>74</v>
      </c>
      <c r="D14" s="308">
        <v>4</v>
      </c>
      <c r="E14" s="308">
        <v>401</v>
      </c>
      <c r="F14" s="308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8" t="s">
        <v>75</v>
      </c>
      <c r="C15" s="308" t="s">
        <v>76</v>
      </c>
      <c r="D15" s="308">
        <v>4</v>
      </c>
      <c r="E15" s="308">
        <v>401</v>
      </c>
      <c r="F15" s="308"/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6" t="s">
        <v>77</v>
      </c>
      <c r="C16" s="306" t="s">
        <v>78</v>
      </c>
      <c r="D16" s="306">
        <v>4</v>
      </c>
      <c r="E16" s="306">
        <v>401</v>
      </c>
      <c r="F16" s="306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5" t="s">
        <v>79</v>
      </c>
      <c r="C17" s="305" t="s">
        <v>80</v>
      </c>
      <c r="D17" s="305">
        <v>4</v>
      </c>
      <c r="E17" s="305">
        <v>401</v>
      </c>
      <c r="F17" s="291"/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5" t="s">
        <v>81</v>
      </c>
      <c r="C18" s="305" t="s">
        <v>82</v>
      </c>
      <c r="D18" s="305">
        <v>4</v>
      </c>
      <c r="E18" s="305">
        <v>401</v>
      </c>
      <c r="F18" s="292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5" t="s">
        <v>83</v>
      </c>
      <c r="C19" s="305" t="s">
        <v>84</v>
      </c>
      <c r="D19" s="305"/>
      <c r="E19" s="305"/>
      <c r="F19" s="291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5" t="s">
        <v>83</v>
      </c>
      <c r="C20" s="305" t="s">
        <v>85</v>
      </c>
      <c r="D20" s="305">
        <v>4</v>
      </c>
      <c r="E20" s="305">
        <v>401</v>
      </c>
      <c r="F20" s="292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5" t="s">
        <v>86</v>
      </c>
      <c r="C21" s="305" t="s">
        <v>87</v>
      </c>
      <c r="D21" s="305">
        <v>4</v>
      </c>
      <c r="E21" s="305">
        <v>401</v>
      </c>
      <c r="F21" s="291"/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5" t="s">
        <v>88</v>
      </c>
      <c r="C22" s="305" t="s">
        <v>89</v>
      </c>
      <c r="D22" s="305"/>
      <c r="E22" s="305"/>
      <c r="F22" s="292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73" t="s">
        <v>90</v>
      </c>
      <c r="C23" s="273" t="s">
        <v>91</v>
      </c>
      <c r="D23" s="273">
        <v>4</v>
      </c>
      <c r="E23" s="274">
        <v>401</v>
      </c>
      <c r="F23" s="291"/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 t="s">
        <v>92</v>
      </c>
      <c r="C24" s="292" t="s">
        <v>93</v>
      </c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 t="s">
        <v>94</v>
      </c>
      <c r="C25" s="291" t="s">
        <v>95</v>
      </c>
      <c r="D25" s="291">
        <v>4</v>
      </c>
      <c r="E25" s="291">
        <v>401</v>
      </c>
      <c r="F25" s="291"/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 t="s">
        <v>96</v>
      </c>
      <c r="C26" s="292" t="s">
        <v>97</v>
      </c>
      <c r="D26" s="292">
        <v>4</v>
      </c>
      <c r="E26" s="292">
        <v>401</v>
      </c>
      <c r="F26" s="292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 t="s">
        <v>98</v>
      </c>
      <c r="C27" s="291" t="s">
        <v>99</v>
      </c>
      <c r="D27" s="291">
        <v>4</v>
      </c>
      <c r="E27" s="291">
        <v>401</v>
      </c>
      <c r="F27" s="291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 t="s">
        <v>100</v>
      </c>
      <c r="C28" s="292" t="s">
        <v>101</v>
      </c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 t="s">
        <v>102</v>
      </c>
      <c r="C29" s="291" t="s">
        <v>103</v>
      </c>
      <c r="D29" s="291">
        <v>4</v>
      </c>
      <c r="E29" s="291">
        <v>401</v>
      </c>
      <c r="F29" s="291"/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 t="s">
        <v>104</v>
      </c>
      <c r="C30" s="292" t="s">
        <v>105</v>
      </c>
      <c r="D30" s="292">
        <v>4</v>
      </c>
      <c r="E30" s="292">
        <v>401</v>
      </c>
      <c r="F30" s="292"/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 t="s">
        <v>106</v>
      </c>
      <c r="C31" s="291" t="s">
        <v>107</v>
      </c>
      <c r="D31" s="291">
        <v>4</v>
      </c>
      <c r="E31" s="291">
        <v>401</v>
      </c>
      <c r="F31" s="291"/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 t="s">
        <v>108</v>
      </c>
      <c r="C32" s="292" t="s">
        <v>109</v>
      </c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 t="s">
        <v>110</v>
      </c>
      <c r="C33" s="291" t="s">
        <v>111</v>
      </c>
      <c r="D33" s="291">
        <v>4</v>
      </c>
      <c r="E33" s="291">
        <v>401</v>
      </c>
      <c r="F33" s="291"/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 t="s">
        <v>112</v>
      </c>
      <c r="C34" s="292" t="s">
        <v>113</v>
      </c>
      <c r="D34" s="292">
        <v>4</v>
      </c>
      <c r="E34" s="292">
        <v>401</v>
      </c>
      <c r="F34" s="292"/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 t="s">
        <v>114</v>
      </c>
      <c r="C35" s="291" t="s">
        <v>115</v>
      </c>
      <c r="D35" s="291">
        <v>4</v>
      </c>
      <c r="E35" s="291">
        <v>401</v>
      </c>
      <c r="F35" s="291"/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 t="s">
        <v>116</v>
      </c>
      <c r="C36" s="292" t="s">
        <v>117</v>
      </c>
      <c r="D36" s="292">
        <v>4</v>
      </c>
      <c r="E36" s="292">
        <v>401</v>
      </c>
      <c r="F36" s="292"/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 t="s">
        <v>118</v>
      </c>
      <c r="C37" s="291" t="s">
        <v>119</v>
      </c>
      <c r="D37" s="291">
        <v>4</v>
      </c>
      <c r="E37" s="291">
        <v>401</v>
      </c>
      <c r="F37" s="291"/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 t="s">
        <v>120</v>
      </c>
      <c r="C38" s="292" t="s">
        <v>121</v>
      </c>
      <c r="D38" s="292">
        <v>4</v>
      </c>
      <c r="E38" s="292">
        <v>401</v>
      </c>
      <c r="F38" s="292"/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 t="s">
        <v>122</v>
      </c>
      <c r="C39" s="291" t="s">
        <v>123</v>
      </c>
      <c r="D39" s="291">
        <v>4</v>
      </c>
      <c r="E39" s="291">
        <v>401</v>
      </c>
      <c r="F39" s="291"/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 t="s">
        <v>124</v>
      </c>
      <c r="C40" s="292" t="s">
        <v>125</v>
      </c>
      <c r="D40" s="292">
        <v>4</v>
      </c>
      <c r="E40" s="292">
        <v>401</v>
      </c>
      <c r="F40" s="292"/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126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 t="s">
        <v>127</v>
      </c>
      <c r="C8" s="309" t="s">
        <v>85</v>
      </c>
      <c r="D8" s="309">
        <v>5</v>
      </c>
      <c r="E8" s="309">
        <v>401</v>
      </c>
      <c r="F8" s="309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128</v>
      </c>
      <c r="C9" s="309" t="s">
        <v>129</v>
      </c>
      <c r="D9" s="309"/>
      <c r="E9" s="309"/>
      <c r="F9" s="309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130</v>
      </c>
      <c r="C10" s="309" t="s">
        <v>131</v>
      </c>
      <c r="D10" s="309">
        <v>5</v>
      </c>
      <c r="E10" s="309">
        <v>401</v>
      </c>
      <c r="F10" s="309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 t="s">
        <v>132</v>
      </c>
      <c r="C11" s="309" t="s">
        <v>117</v>
      </c>
      <c r="D11" s="309">
        <v>5</v>
      </c>
      <c r="E11" s="309">
        <v>401</v>
      </c>
      <c r="F11" s="309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 t="s">
        <v>133</v>
      </c>
      <c r="C12" s="309" t="s">
        <v>134</v>
      </c>
      <c r="D12" s="309">
        <v>5</v>
      </c>
      <c r="E12" s="309">
        <v>401</v>
      </c>
      <c r="F12" s="309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7" t="s">
        <v>135</v>
      </c>
      <c r="C13" s="307" t="s">
        <v>136</v>
      </c>
      <c r="D13" s="307"/>
      <c r="E13" s="307"/>
      <c r="F13" s="306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7" t="s">
        <v>137</v>
      </c>
      <c r="C14" s="307" t="s">
        <v>138</v>
      </c>
      <c r="D14" s="307">
        <v>5</v>
      </c>
      <c r="E14" s="307">
        <v>401</v>
      </c>
      <c r="F14" s="306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7" t="s">
        <v>139</v>
      </c>
      <c r="C15" s="307" t="s">
        <v>140</v>
      </c>
      <c r="D15" s="307">
        <v>5</v>
      </c>
      <c r="E15" s="307">
        <v>401</v>
      </c>
      <c r="F15" s="306"/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7" t="s">
        <v>141</v>
      </c>
      <c r="C16" s="307" t="s">
        <v>142</v>
      </c>
      <c r="D16" s="307">
        <v>5</v>
      </c>
      <c r="E16" s="307">
        <v>401</v>
      </c>
      <c r="F16" s="306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7" t="s">
        <v>143</v>
      </c>
      <c r="C17" s="307" t="s">
        <v>144</v>
      </c>
      <c r="D17" s="307">
        <v>5</v>
      </c>
      <c r="E17" s="307">
        <v>401</v>
      </c>
      <c r="F17" s="306"/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7" t="s">
        <v>145</v>
      </c>
      <c r="C18" s="307" t="s">
        <v>146</v>
      </c>
      <c r="D18" s="307">
        <v>5</v>
      </c>
      <c r="E18" s="307">
        <v>401</v>
      </c>
      <c r="F18" s="306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6" t="s">
        <v>147</v>
      </c>
      <c r="C19" s="306" t="s">
        <v>134</v>
      </c>
      <c r="D19" s="306">
        <v>5</v>
      </c>
      <c r="E19" s="306">
        <v>401</v>
      </c>
      <c r="F19" s="306"/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6" t="s">
        <v>148</v>
      </c>
      <c r="C20" s="306" t="s">
        <v>149</v>
      </c>
      <c r="D20" s="306">
        <v>5</v>
      </c>
      <c r="E20" s="306">
        <v>401</v>
      </c>
      <c r="F20" s="306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 t="s">
        <v>150</v>
      </c>
      <c r="C21" s="291" t="s">
        <v>151</v>
      </c>
      <c r="D21" s="291">
        <v>5</v>
      </c>
      <c r="E21" s="291">
        <v>401</v>
      </c>
      <c r="F21" s="291"/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 t="s">
        <v>152</v>
      </c>
      <c r="C22" s="292" t="s">
        <v>153</v>
      </c>
      <c r="D22" s="292">
        <v>5</v>
      </c>
      <c r="E22" s="292">
        <v>401</v>
      </c>
      <c r="F22" s="292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59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24.1640625" customWidth="true" style="1"/>
    <col min="5" max="5" width="13.5" customWidth="true" style="1"/>
    <col min="6" max="6" width="12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154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 t="s">
        <v>155</v>
      </c>
      <c r="C8" s="309" t="s">
        <v>156</v>
      </c>
      <c r="D8" s="309">
        <v>6</v>
      </c>
      <c r="E8" s="309">
        <v>401</v>
      </c>
      <c r="F8" s="309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157</v>
      </c>
      <c r="C9" s="309" t="s">
        <v>158</v>
      </c>
      <c r="D9" s="309">
        <v>6</v>
      </c>
      <c r="E9" s="309">
        <v>401</v>
      </c>
      <c r="F9" s="309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159</v>
      </c>
      <c r="C10" s="309" t="s">
        <v>160</v>
      </c>
      <c r="D10" s="309"/>
      <c r="E10" s="309"/>
      <c r="F10" s="309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 t="s">
        <v>161</v>
      </c>
      <c r="C11" s="309" t="s">
        <v>162</v>
      </c>
      <c r="D11" s="309">
        <v>6</v>
      </c>
      <c r="E11" s="309">
        <v>401</v>
      </c>
      <c r="F11" s="309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 t="s">
        <v>163</v>
      </c>
      <c r="C12" s="309" t="s">
        <v>164</v>
      </c>
      <c r="D12" s="309">
        <v>6</v>
      </c>
      <c r="E12" s="309">
        <v>401</v>
      </c>
      <c r="F12" s="309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9" t="s">
        <v>165</v>
      </c>
      <c r="C13" s="309" t="s">
        <v>166</v>
      </c>
      <c r="D13" s="309"/>
      <c r="E13" s="309"/>
      <c r="F13" s="309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9" t="s">
        <v>167</v>
      </c>
      <c r="C14" s="309" t="s">
        <v>168</v>
      </c>
      <c r="D14" s="309">
        <v>6</v>
      </c>
      <c r="E14" s="309">
        <v>401</v>
      </c>
      <c r="F14" s="309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9" t="s">
        <v>169</v>
      </c>
      <c r="C15" s="309" t="s">
        <v>109</v>
      </c>
      <c r="D15" s="309"/>
      <c r="E15" s="309"/>
      <c r="F15" s="309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9" t="s">
        <v>170</v>
      </c>
      <c r="C16" s="309" t="s">
        <v>171</v>
      </c>
      <c r="D16" s="309">
        <v>6</v>
      </c>
      <c r="E16" s="309">
        <v>401</v>
      </c>
      <c r="F16" s="309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9" t="s">
        <v>172</v>
      </c>
      <c r="C17" s="309" t="s">
        <v>173</v>
      </c>
      <c r="D17" s="309">
        <v>6</v>
      </c>
      <c r="E17" s="309">
        <v>401</v>
      </c>
      <c r="F17" s="309"/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9" t="s">
        <v>174</v>
      </c>
      <c r="C18" s="309" t="s">
        <v>175</v>
      </c>
      <c r="D18" s="309">
        <v>6</v>
      </c>
      <c r="E18" s="309">
        <v>401</v>
      </c>
      <c r="F18" s="309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8" t="s">
        <v>176</v>
      </c>
      <c r="C19" s="308" t="s">
        <v>177</v>
      </c>
      <c r="D19" s="308"/>
      <c r="E19" s="308"/>
      <c r="F19" s="308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8" t="s">
        <v>178</v>
      </c>
      <c r="C20" s="308" t="s">
        <v>179</v>
      </c>
      <c r="D20" s="308">
        <v>6</v>
      </c>
      <c r="E20" s="308">
        <v>401</v>
      </c>
      <c r="F20" s="308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8" t="s">
        <v>180</v>
      </c>
      <c r="C21" s="308" t="s">
        <v>181</v>
      </c>
      <c r="D21" s="308">
        <v>6</v>
      </c>
      <c r="E21" s="308">
        <v>401</v>
      </c>
      <c r="F21" s="308"/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8" t="s">
        <v>182</v>
      </c>
      <c r="C22" s="308" t="s">
        <v>183</v>
      </c>
      <c r="D22" s="308">
        <v>6</v>
      </c>
      <c r="E22" s="308">
        <v>401</v>
      </c>
      <c r="F22" s="308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8" t="s">
        <v>184</v>
      </c>
      <c r="C23" s="308" t="s">
        <v>142</v>
      </c>
      <c r="D23" s="308">
        <v>6</v>
      </c>
      <c r="E23" s="308">
        <v>401</v>
      </c>
      <c r="F23" s="308"/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8" t="s">
        <v>185</v>
      </c>
      <c r="C24" s="308" t="s">
        <v>186</v>
      </c>
      <c r="D24" s="308">
        <v>6</v>
      </c>
      <c r="E24" s="308">
        <v>401</v>
      </c>
      <c r="F24" s="308"/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8" t="s">
        <v>187</v>
      </c>
      <c r="C25" s="308" t="s">
        <v>188</v>
      </c>
      <c r="D25" s="308">
        <v>6</v>
      </c>
      <c r="E25" s="308">
        <v>401</v>
      </c>
      <c r="F25" s="308"/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8" t="s">
        <v>189</v>
      </c>
      <c r="C26" s="308" t="s">
        <v>190</v>
      </c>
      <c r="D26" s="308">
        <v>6</v>
      </c>
      <c r="E26" s="308">
        <v>401</v>
      </c>
      <c r="F26" s="308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8" t="s">
        <v>191</v>
      </c>
      <c r="C27" s="308" t="s">
        <v>192</v>
      </c>
      <c r="D27" s="308">
        <v>6</v>
      </c>
      <c r="E27" s="308">
        <v>401</v>
      </c>
      <c r="F27" s="308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8" t="s">
        <v>193</v>
      </c>
      <c r="C28" s="308" t="s">
        <v>76</v>
      </c>
      <c r="D28" s="308">
        <v>6</v>
      </c>
      <c r="E28" s="308">
        <v>401</v>
      </c>
      <c r="F28" s="308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8" t="s">
        <v>194</v>
      </c>
      <c r="C29" s="308" t="s">
        <v>195</v>
      </c>
      <c r="D29" s="308"/>
      <c r="E29" s="308"/>
      <c r="F29" s="308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8" t="s">
        <v>196</v>
      </c>
      <c r="C30" s="308" t="s">
        <v>197</v>
      </c>
      <c r="D30" s="308">
        <v>11</v>
      </c>
      <c r="E30" s="308">
        <v>401</v>
      </c>
      <c r="F30" s="308"/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8" t="s">
        <v>198</v>
      </c>
      <c r="C31" s="308" t="s">
        <v>199</v>
      </c>
      <c r="D31" s="308">
        <v>6</v>
      </c>
      <c r="E31" s="308">
        <v>401</v>
      </c>
      <c r="F31" s="308"/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8" t="s">
        <v>200</v>
      </c>
      <c r="C32" s="308" t="s">
        <v>201</v>
      </c>
      <c r="D32" s="308">
        <v>6</v>
      </c>
      <c r="E32" s="308">
        <v>401</v>
      </c>
      <c r="F32" s="308"/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8" t="s">
        <v>202</v>
      </c>
      <c r="C33" s="308" t="s">
        <v>203</v>
      </c>
      <c r="D33" s="308">
        <v>6</v>
      </c>
      <c r="E33" s="308">
        <v>401</v>
      </c>
      <c r="F33" s="308"/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8" t="s">
        <v>204</v>
      </c>
      <c r="C34" s="308" t="s">
        <v>205</v>
      </c>
      <c r="D34" s="308">
        <v>6</v>
      </c>
      <c r="E34" s="308">
        <v>401</v>
      </c>
      <c r="F34" s="308"/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5" t="s">
        <v>206</v>
      </c>
      <c r="C35" s="305" t="s">
        <v>207</v>
      </c>
      <c r="D35" s="305">
        <v>6</v>
      </c>
      <c r="E35" s="305">
        <v>401</v>
      </c>
      <c r="F35" s="291"/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5" t="s">
        <v>208</v>
      </c>
      <c r="C36" s="305" t="s">
        <v>209</v>
      </c>
      <c r="D36" s="305">
        <v>6</v>
      </c>
      <c r="E36" s="305">
        <v>401</v>
      </c>
      <c r="F36" s="292"/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5" t="s">
        <v>210</v>
      </c>
      <c r="C37" s="305" t="s">
        <v>211</v>
      </c>
      <c r="D37" s="305">
        <v>6</v>
      </c>
      <c r="E37" s="305">
        <v>401</v>
      </c>
      <c r="F37" s="291"/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5" t="s">
        <v>212</v>
      </c>
      <c r="C38" s="305" t="s">
        <v>213</v>
      </c>
      <c r="D38" s="305">
        <v>6</v>
      </c>
      <c r="E38" s="305">
        <v>401</v>
      </c>
      <c r="F38" s="292"/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 t="s">
        <v>214</v>
      </c>
      <c r="C39" s="291" t="s">
        <v>215</v>
      </c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 t="s">
        <v>141</v>
      </c>
      <c r="C40" s="292" t="s">
        <v>216</v>
      </c>
      <c r="D40" s="292">
        <v>6</v>
      </c>
      <c r="E40" s="292">
        <v>401</v>
      </c>
      <c r="F40" s="292"/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 t="s">
        <v>217</v>
      </c>
      <c r="C41" s="292" t="s">
        <v>218</v>
      </c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 t="s">
        <v>219</v>
      </c>
      <c r="C42" s="292" t="s">
        <v>220</v>
      </c>
      <c r="D42" s="292">
        <v>6</v>
      </c>
      <c r="E42" s="292">
        <v>401</v>
      </c>
      <c r="F42" s="292"/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 t="s">
        <v>221</v>
      </c>
      <c r="C43" s="292" t="s">
        <v>222</v>
      </c>
      <c r="D43" s="292">
        <v>6</v>
      </c>
      <c r="E43" s="292">
        <v>401</v>
      </c>
      <c r="F43" s="292"/>
      <c r="G43" s="275">
        <v>0</v>
      </c>
      <c r="H43" s="275">
        <v>0</v>
      </c>
      <c r="I43" s="275">
        <v>0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275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 t="s">
        <v>223</v>
      </c>
      <c r="C44" s="292" t="s">
        <v>224</v>
      </c>
      <c r="D44" s="292">
        <v>6</v>
      </c>
      <c r="E44" s="292">
        <v>401</v>
      </c>
      <c r="F44" s="292"/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 t="s">
        <v>225</v>
      </c>
      <c r="C45" s="292" t="s">
        <v>226</v>
      </c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 t="s">
        <v>227</v>
      </c>
      <c r="C46" s="292" t="s">
        <v>113</v>
      </c>
      <c r="D46" s="292">
        <v>6</v>
      </c>
      <c r="E46" s="292">
        <v>401</v>
      </c>
      <c r="F46" s="292"/>
      <c r="G46" s="275">
        <v>0</v>
      </c>
      <c r="H46" s="275">
        <v>0</v>
      </c>
      <c r="I46" s="275">
        <v>0</v>
      </c>
      <c r="J46" s="275">
        <v>0</v>
      </c>
      <c r="K46" s="275">
        <v>0</v>
      </c>
      <c r="L46" s="275">
        <v>0</v>
      </c>
      <c r="M46" s="275">
        <v>0</v>
      </c>
      <c r="N46" s="275">
        <v>0</v>
      </c>
      <c r="O46" s="275">
        <v>0</v>
      </c>
      <c r="P46" s="275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 t="s">
        <v>228</v>
      </c>
      <c r="C47" s="292" t="s">
        <v>229</v>
      </c>
      <c r="D47" s="292">
        <v>6</v>
      </c>
      <c r="E47" s="292">
        <v>401</v>
      </c>
      <c r="F47" s="292"/>
      <c r="G47" s="275">
        <v>0</v>
      </c>
      <c r="H47" s="275">
        <v>0</v>
      </c>
      <c r="I47" s="275">
        <v>0</v>
      </c>
      <c r="J47" s="275">
        <v>0</v>
      </c>
      <c r="K47" s="275">
        <v>0</v>
      </c>
      <c r="L47" s="275">
        <v>0</v>
      </c>
      <c r="M47" s="275">
        <v>0</v>
      </c>
      <c r="N47" s="275">
        <v>0</v>
      </c>
      <c r="O47" s="275">
        <v>0</v>
      </c>
      <c r="P47" s="275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 t="s">
        <v>230</v>
      </c>
      <c r="C48" s="292" t="s">
        <v>231</v>
      </c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 t="s">
        <v>232</v>
      </c>
      <c r="C49" s="292" t="s">
        <v>233</v>
      </c>
      <c r="D49" s="292">
        <v>6</v>
      </c>
      <c r="E49" s="292">
        <v>401</v>
      </c>
      <c r="F49" s="292"/>
      <c r="G49" s="275">
        <v>0</v>
      </c>
      <c r="H49" s="275">
        <v>0</v>
      </c>
      <c r="I49" s="275">
        <v>0</v>
      </c>
      <c r="J49" s="275">
        <v>0</v>
      </c>
      <c r="K49" s="275">
        <v>0</v>
      </c>
      <c r="L49" s="275">
        <v>0</v>
      </c>
      <c r="M49" s="275">
        <v>0</v>
      </c>
      <c r="N49" s="275">
        <v>0</v>
      </c>
      <c r="O49" s="275">
        <v>0</v>
      </c>
      <c r="P49" s="275">
        <v>0</v>
      </c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 t="s">
        <v>234</v>
      </c>
      <c r="C50" s="292" t="s">
        <v>235</v>
      </c>
      <c r="D50" s="292">
        <v>6</v>
      </c>
      <c r="E50" s="292">
        <v>401</v>
      </c>
      <c r="F50" s="292"/>
      <c r="G50" s="275">
        <v>0</v>
      </c>
      <c r="H50" s="275">
        <v>0</v>
      </c>
      <c r="I50" s="275">
        <v>0</v>
      </c>
      <c r="J50" s="275">
        <v>0</v>
      </c>
      <c r="K50" s="275">
        <v>0</v>
      </c>
      <c r="L50" s="275">
        <v>0</v>
      </c>
      <c r="M50" s="275">
        <v>0</v>
      </c>
      <c r="N50" s="275">
        <v>0</v>
      </c>
      <c r="O50" s="275">
        <v>0</v>
      </c>
      <c r="P50" s="275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 t="s">
        <v>236</v>
      </c>
      <c r="C51" s="292" t="s">
        <v>237</v>
      </c>
      <c r="D51" s="292">
        <v>6</v>
      </c>
      <c r="E51" s="292">
        <v>401</v>
      </c>
      <c r="F51" s="292"/>
      <c r="G51" s="275">
        <v>0</v>
      </c>
      <c r="H51" s="275">
        <v>0</v>
      </c>
      <c r="I51" s="275">
        <v>0</v>
      </c>
      <c r="J51" s="275">
        <v>0</v>
      </c>
      <c r="K51" s="275">
        <v>0</v>
      </c>
      <c r="L51" s="275">
        <v>0</v>
      </c>
      <c r="M51" s="275">
        <v>0</v>
      </c>
      <c r="N51" s="275">
        <v>0</v>
      </c>
      <c r="O51" s="275">
        <v>0</v>
      </c>
      <c r="P51" s="275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 t="s">
        <v>238</v>
      </c>
      <c r="C52" s="292" t="s">
        <v>239</v>
      </c>
      <c r="D52" s="292">
        <v>6</v>
      </c>
      <c r="E52" s="292">
        <v>401</v>
      </c>
      <c r="F52" s="292"/>
      <c r="G52" s="275">
        <v>0</v>
      </c>
      <c r="H52" s="275">
        <v>0</v>
      </c>
      <c r="I52" s="275">
        <v>0</v>
      </c>
      <c r="J52" s="275">
        <v>0</v>
      </c>
      <c r="K52" s="275">
        <v>0</v>
      </c>
      <c r="L52" s="275">
        <v>0</v>
      </c>
      <c r="M52" s="275">
        <v>0</v>
      </c>
      <c r="N52" s="275">
        <v>0</v>
      </c>
      <c r="O52" s="275">
        <v>0</v>
      </c>
      <c r="P52" s="275">
        <v>0</v>
      </c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 t="s">
        <v>150</v>
      </c>
      <c r="C53" s="291" t="s">
        <v>240</v>
      </c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 t="s">
        <v>241</v>
      </c>
      <c r="C54" s="291" t="s">
        <v>242</v>
      </c>
      <c r="D54" s="291">
        <v>6</v>
      </c>
      <c r="E54" s="291">
        <v>401</v>
      </c>
      <c r="F54" s="291"/>
      <c r="G54" s="227">
        <v>0</v>
      </c>
      <c r="H54" s="227">
        <v>0</v>
      </c>
      <c r="I54" s="227">
        <v>0</v>
      </c>
      <c r="J54" s="227">
        <v>0</v>
      </c>
      <c r="K54" s="227">
        <v>0</v>
      </c>
      <c r="L54" s="227">
        <v>0</v>
      </c>
      <c r="M54" s="227">
        <v>0</v>
      </c>
      <c r="N54" s="227">
        <v>0</v>
      </c>
      <c r="O54" s="227">
        <v>0</v>
      </c>
      <c r="P54" s="227">
        <v>0</v>
      </c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 t="s">
        <v>243</v>
      </c>
      <c r="C55" s="291" t="s">
        <v>244</v>
      </c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 t="s">
        <v>171</v>
      </c>
      <c r="C56" s="291" t="s">
        <v>179</v>
      </c>
      <c r="D56" s="291">
        <v>6</v>
      </c>
      <c r="E56" s="291">
        <v>401</v>
      </c>
      <c r="F56" s="291"/>
      <c r="G56" s="227">
        <v>0</v>
      </c>
      <c r="H56" s="227">
        <v>0</v>
      </c>
      <c r="I56" s="227">
        <v>0</v>
      </c>
      <c r="J56" s="227">
        <v>0</v>
      </c>
      <c r="K56" s="227">
        <v>0</v>
      </c>
      <c r="L56" s="227">
        <v>0</v>
      </c>
      <c r="M56" s="227">
        <v>0</v>
      </c>
      <c r="N56" s="227">
        <v>0</v>
      </c>
      <c r="O56" s="227">
        <v>0</v>
      </c>
      <c r="P56" s="227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 t="s">
        <v>245</v>
      </c>
      <c r="C57" s="291" t="s">
        <v>246</v>
      </c>
      <c r="D57" s="291">
        <v>6</v>
      </c>
      <c r="E57" s="291">
        <v>401</v>
      </c>
      <c r="F57" s="291"/>
      <c r="G57" s="227">
        <v>0</v>
      </c>
      <c r="H57" s="227">
        <v>0</v>
      </c>
      <c r="I57" s="227">
        <v>0</v>
      </c>
      <c r="J57" s="227">
        <v>0</v>
      </c>
      <c r="K57" s="227">
        <v>0</v>
      </c>
      <c r="L57" s="227">
        <v>0</v>
      </c>
      <c r="M57" s="227">
        <v>0</v>
      </c>
      <c r="N57" s="227">
        <v>0</v>
      </c>
      <c r="O57" s="227">
        <v>0</v>
      </c>
      <c r="P57" s="227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 t="s">
        <v>247</v>
      </c>
      <c r="C58" s="291" t="s">
        <v>248</v>
      </c>
      <c r="D58" s="291">
        <v>6</v>
      </c>
      <c r="E58" s="291">
        <v>401</v>
      </c>
      <c r="F58" s="291"/>
      <c r="G58" s="227">
        <v>0</v>
      </c>
      <c r="H58" s="227">
        <v>0</v>
      </c>
      <c r="I58" s="227">
        <v>0</v>
      </c>
      <c r="J58" s="227">
        <v>0</v>
      </c>
      <c r="K58" s="227">
        <v>0</v>
      </c>
      <c r="L58" s="227">
        <v>0</v>
      </c>
      <c r="M58" s="227">
        <v>0</v>
      </c>
      <c r="N58" s="227">
        <v>0</v>
      </c>
      <c r="O58" s="227">
        <v>0</v>
      </c>
      <c r="P58" s="227">
        <v>0</v>
      </c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 t="s">
        <v>249</v>
      </c>
      <c r="C59" s="291" t="s">
        <v>250</v>
      </c>
      <c r="D59" s="291">
        <v>6</v>
      </c>
      <c r="E59" s="291">
        <v>401</v>
      </c>
      <c r="F59" s="291"/>
      <c r="G59" s="227">
        <v>0</v>
      </c>
      <c r="H59" s="227">
        <v>0</v>
      </c>
      <c r="I59" s="227">
        <v>0</v>
      </c>
      <c r="J59" s="227">
        <v>0</v>
      </c>
      <c r="K59" s="227">
        <v>0</v>
      </c>
      <c r="L59" s="227">
        <v>0</v>
      </c>
      <c r="M59" s="227">
        <v>0</v>
      </c>
      <c r="N59" s="227">
        <v>0</v>
      </c>
      <c r="O59" s="227">
        <v>0</v>
      </c>
      <c r="P59" s="227">
        <v>0</v>
      </c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 t="s">
        <v>251</v>
      </c>
      <c r="C60" s="291" t="s">
        <v>252</v>
      </c>
      <c r="D60" s="291">
        <v>6</v>
      </c>
      <c r="E60" s="291">
        <v>401</v>
      </c>
      <c r="F60" s="291"/>
      <c r="G60" s="227">
        <v>0</v>
      </c>
      <c r="H60" s="227">
        <v>0</v>
      </c>
      <c r="I60" s="227">
        <v>0</v>
      </c>
      <c r="J60" s="227">
        <v>0</v>
      </c>
      <c r="K60" s="227">
        <v>0</v>
      </c>
      <c r="L60" s="227">
        <v>0</v>
      </c>
      <c r="M60" s="227">
        <v>0</v>
      </c>
      <c r="N60" s="227">
        <v>0</v>
      </c>
      <c r="O60" s="227">
        <v>0</v>
      </c>
      <c r="P60" s="227">
        <v>0</v>
      </c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 t="s">
        <v>253</v>
      </c>
      <c r="C61" s="291" t="s">
        <v>254</v>
      </c>
      <c r="D61" s="291">
        <v>6</v>
      </c>
      <c r="E61" s="291">
        <v>401</v>
      </c>
      <c r="F61" s="291"/>
      <c r="G61" s="227">
        <v>0</v>
      </c>
      <c r="H61" s="227">
        <v>0</v>
      </c>
      <c r="I61" s="227">
        <v>0</v>
      </c>
      <c r="J61" s="227">
        <v>0</v>
      </c>
      <c r="K61" s="227">
        <v>0</v>
      </c>
      <c r="L61" s="227">
        <v>0</v>
      </c>
      <c r="M61" s="227">
        <v>0</v>
      </c>
      <c r="N61" s="227">
        <v>0</v>
      </c>
      <c r="O61" s="227">
        <v>0</v>
      </c>
      <c r="P61" s="227">
        <v>0</v>
      </c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 t="s">
        <v>255</v>
      </c>
      <c r="C62" s="291" t="s">
        <v>256</v>
      </c>
      <c r="D62" s="291">
        <v>6</v>
      </c>
      <c r="E62" s="291">
        <v>401</v>
      </c>
      <c r="F62" s="291"/>
      <c r="G62" s="227">
        <v>0</v>
      </c>
      <c r="H62" s="227">
        <v>0</v>
      </c>
      <c r="I62" s="227">
        <v>0</v>
      </c>
      <c r="J62" s="227">
        <v>0</v>
      </c>
      <c r="K62" s="227">
        <v>0</v>
      </c>
      <c r="L62" s="227">
        <v>0</v>
      </c>
      <c r="M62" s="227">
        <v>0</v>
      </c>
      <c r="N62" s="227">
        <v>0</v>
      </c>
      <c r="O62" s="227">
        <v>0</v>
      </c>
      <c r="P62" s="227">
        <v>0</v>
      </c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46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46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55" zoomScaleNormal="5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4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257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8" t="s">
        <v>258</v>
      </c>
      <c r="C8" s="308" t="s">
        <v>93</v>
      </c>
      <c r="D8" s="308">
        <v>7</v>
      </c>
      <c r="E8" s="308">
        <v>401</v>
      </c>
      <c r="F8" s="308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8" t="s">
        <v>259</v>
      </c>
      <c r="C9" s="308" t="s">
        <v>260</v>
      </c>
      <c r="D9" s="308">
        <v>7</v>
      </c>
      <c r="E9" s="308">
        <v>401</v>
      </c>
      <c r="F9" s="308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8"/>
      <c r="C10" s="308"/>
      <c r="D10" s="308"/>
      <c r="E10" s="308"/>
      <c r="F10" s="308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8"/>
      <c r="C11" s="308"/>
      <c r="D11" s="308"/>
      <c r="E11" s="308"/>
      <c r="F11" s="308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8"/>
      <c r="C12" s="308"/>
      <c r="D12" s="308"/>
      <c r="E12" s="308"/>
      <c r="F12" s="308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8"/>
      <c r="C13" s="308"/>
      <c r="D13" s="308"/>
      <c r="E13" s="308"/>
      <c r="F13" s="308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8"/>
      <c r="C14" s="308"/>
      <c r="D14" s="308"/>
      <c r="E14" s="308"/>
      <c r="F14" s="308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6"/>
      <c r="C15" s="306"/>
      <c r="D15" s="306"/>
      <c r="E15" s="306"/>
      <c r="F15" s="306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5"/>
      <c r="C16" s="35"/>
      <c r="D16" s="199"/>
      <c r="E16" s="302"/>
      <c r="F16" s="303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291"/>
      <c r="C17" s="291"/>
      <c r="D17" s="291"/>
      <c r="E17" s="291"/>
      <c r="F17" s="293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92"/>
      <c r="C18" s="292"/>
      <c r="D18" s="292"/>
      <c r="E18" s="292"/>
      <c r="F18" s="292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91"/>
      <c r="C19" s="291"/>
      <c r="D19" s="291"/>
      <c r="E19" s="291"/>
      <c r="F19" s="291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92"/>
      <c r="C20" s="292"/>
      <c r="D20" s="292"/>
      <c r="E20" s="292"/>
      <c r="F20" s="292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55</v>
      </c>
      <c r="J21" s="227"/>
      <c r="K21" s="294"/>
      <c r="L21" s="294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8.1640625" customWidth="true" style="1"/>
    <col min="5" max="5" width="13.5" customWidth="true" style="1"/>
    <col min="6" max="6" width="13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261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262</v>
      </c>
      <c r="C8" s="310" t="s">
        <v>115</v>
      </c>
      <c r="D8" s="310">
        <v>8</v>
      </c>
      <c r="E8" s="310">
        <v>401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263</v>
      </c>
      <c r="C9" s="310" t="s">
        <v>264</v>
      </c>
      <c r="D9" s="310">
        <v>8</v>
      </c>
      <c r="E9" s="310">
        <v>401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265</v>
      </c>
      <c r="C10" s="310" t="s">
        <v>266</v>
      </c>
      <c r="D10" s="310">
        <v>8</v>
      </c>
      <c r="E10" s="310">
        <v>401</v>
      </c>
      <c r="F10" s="310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267</v>
      </c>
      <c r="C11" s="310" t="s">
        <v>268</v>
      </c>
      <c r="D11" s="310">
        <v>8</v>
      </c>
      <c r="E11" s="310">
        <v>401</v>
      </c>
      <c r="F11" s="310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269</v>
      </c>
      <c r="C12" s="310" t="s">
        <v>270</v>
      </c>
      <c r="D12" s="310">
        <v>8</v>
      </c>
      <c r="E12" s="310">
        <v>401</v>
      </c>
      <c r="F12" s="310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271</v>
      </c>
      <c r="C13" s="310" t="s">
        <v>136</v>
      </c>
      <c r="D13" s="310">
        <v>8</v>
      </c>
      <c r="E13" s="310">
        <v>401</v>
      </c>
      <c r="F13" s="310"/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272</v>
      </c>
      <c r="C14" s="310" t="s">
        <v>273</v>
      </c>
      <c r="D14" s="310">
        <v>8</v>
      </c>
      <c r="E14" s="310">
        <v>401</v>
      </c>
      <c r="F14" s="310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6" t="s">
        <v>274</v>
      </c>
      <c r="C15" s="306" t="s">
        <v>275</v>
      </c>
      <c r="D15" s="306">
        <v>8</v>
      </c>
      <c r="E15" s="306">
        <v>401</v>
      </c>
      <c r="F15" s="306"/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6" t="s">
        <v>274</v>
      </c>
      <c r="C16" s="306" t="s">
        <v>276</v>
      </c>
      <c r="D16" s="306">
        <v>8</v>
      </c>
      <c r="E16" s="306">
        <v>401</v>
      </c>
      <c r="F16" s="306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6" t="s">
        <v>277</v>
      </c>
      <c r="C17" s="306" t="s">
        <v>278</v>
      </c>
      <c r="D17" s="306"/>
      <c r="E17" s="306"/>
      <c r="F17" s="306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6" t="s">
        <v>279</v>
      </c>
      <c r="C18" s="306" t="s">
        <v>280</v>
      </c>
      <c r="D18" s="306">
        <v>8</v>
      </c>
      <c r="E18" s="306">
        <v>401</v>
      </c>
      <c r="F18" s="306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6" t="s">
        <v>281</v>
      </c>
      <c r="C19" s="306" t="s">
        <v>282</v>
      </c>
      <c r="D19" s="306"/>
      <c r="E19" s="306"/>
      <c r="F19" s="306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6" t="s">
        <v>283</v>
      </c>
      <c r="C20" s="306" t="s">
        <v>284</v>
      </c>
      <c r="D20" s="306"/>
      <c r="E20" s="306"/>
      <c r="F20" s="306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6" t="s">
        <v>285</v>
      </c>
      <c r="C21" s="306" t="s">
        <v>286</v>
      </c>
      <c r="D21" s="306">
        <v>8</v>
      </c>
      <c r="E21" s="306">
        <v>401</v>
      </c>
      <c r="F21" s="306"/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6" t="s">
        <v>212</v>
      </c>
      <c r="C22" s="306" t="s">
        <v>287</v>
      </c>
      <c r="D22" s="306"/>
      <c r="E22" s="306"/>
      <c r="F22" s="306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6" t="s">
        <v>288</v>
      </c>
      <c r="C23" s="306" t="s">
        <v>289</v>
      </c>
      <c r="D23" s="306">
        <v>8</v>
      </c>
      <c r="E23" s="306">
        <v>401</v>
      </c>
      <c r="F23" s="306"/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6" t="s">
        <v>290</v>
      </c>
      <c r="C24" s="306" t="s">
        <v>291</v>
      </c>
      <c r="D24" s="306">
        <v>8</v>
      </c>
      <c r="E24" s="306">
        <v>401</v>
      </c>
      <c r="F24" s="306"/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6" t="s">
        <v>292</v>
      </c>
      <c r="C25" s="306" t="s">
        <v>293</v>
      </c>
      <c r="D25" s="306"/>
      <c r="E25" s="306"/>
      <c r="F25" s="306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6" t="s">
        <v>294</v>
      </c>
      <c r="C26" s="306" t="s">
        <v>295</v>
      </c>
      <c r="D26" s="306">
        <v>8</v>
      </c>
      <c r="E26" s="306">
        <v>401</v>
      </c>
      <c r="F26" s="306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6" t="s">
        <v>296</v>
      </c>
      <c r="C27" s="306" t="s">
        <v>297</v>
      </c>
      <c r="D27" s="306">
        <v>8</v>
      </c>
      <c r="E27" s="306">
        <v>401</v>
      </c>
      <c r="F27" s="306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6" t="s">
        <v>298</v>
      </c>
      <c r="C28" s="306" t="s">
        <v>109</v>
      </c>
      <c r="D28" s="306">
        <v>8</v>
      </c>
      <c r="E28" s="306">
        <v>401</v>
      </c>
      <c r="F28" s="306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6" t="s">
        <v>299</v>
      </c>
      <c r="C29" s="306" t="s">
        <v>300</v>
      </c>
      <c r="D29" s="306">
        <v>8</v>
      </c>
      <c r="E29" s="306">
        <v>401</v>
      </c>
      <c r="F29" s="306"/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73" t="s">
        <v>301</v>
      </c>
      <c r="C30" s="273" t="s">
        <v>302</v>
      </c>
      <c r="D30" s="273">
        <v>8</v>
      </c>
      <c r="E30" s="274">
        <v>401</v>
      </c>
      <c r="F30" s="273"/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 t="s">
        <v>303</v>
      </c>
      <c r="C31" s="291" t="s">
        <v>304</v>
      </c>
      <c r="D31" s="291">
        <v>8</v>
      </c>
      <c r="E31" s="291">
        <v>401</v>
      </c>
      <c r="F31" s="291"/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 t="s">
        <v>236</v>
      </c>
      <c r="C32" s="292" t="s">
        <v>305</v>
      </c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 t="s">
        <v>306</v>
      </c>
      <c r="C33" s="291" t="s">
        <v>275</v>
      </c>
      <c r="D33" s="291">
        <v>8</v>
      </c>
      <c r="E33" s="291">
        <v>401</v>
      </c>
      <c r="F33" s="291"/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 t="s">
        <v>307</v>
      </c>
      <c r="C34" s="292" t="s">
        <v>308</v>
      </c>
      <c r="D34" s="292">
        <v>8</v>
      </c>
      <c r="E34" s="292">
        <v>401</v>
      </c>
      <c r="F34" s="292"/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 t="s">
        <v>309</v>
      </c>
      <c r="C35" s="291" t="s">
        <v>293</v>
      </c>
      <c r="D35" s="291">
        <v>8</v>
      </c>
      <c r="E35" s="291">
        <v>401</v>
      </c>
      <c r="F35" s="291"/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 t="s">
        <v>310</v>
      </c>
      <c r="C36" s="292" t="s">
        <v>311</v>
      </c>
      <c r="D36" s="292">
        <v>8</v>
      </c>
      <c r="E36" s="292">
        <v>401</v>
      </c>
      <c r="F36" s="292"/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 t="s">
        <v>312</v>
      </c>
      <c r="C37" s="291" t="s">
        <v>313</v>
      </c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 t="s">
        <v>314</v>
      </c>
      <c r="C38" s="292" t="s">
        <v>315</v>
      </c>
      <c r="D38" s="292">
        <v>8</v>
      </c>
      <c r="E38" s="292">
        <v>401</v>
      </c>
      <c r="F38" s="292"/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 t="s">
        <v>316</v>
      </c>
      <c r="C39" s="291" t="s">
        <v>317</v>
      </c>
      <c r="D39" s="291">
        <v>8</v>
      </c>
      <c r="E39" s="291">
        <v>401</v>
      </c>
      <c r="F39" s="291"/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 t="s">
        <v>318</v>
      </c>
      <c r="C40" s="292" t="s">
        <v>319</v>
      </c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 t="s">
        <v>320</v>
      </c>
      <c r="C41" s="292" t="s">
        <v>142</v>
      </c>
      <c r="D41" s="292">
        <v>8</v>
      </c>
      <c r="E41" s="292">
        <v>401</v>
      </c>
      <c r="F41" s="292"/>
      <c r="G41" s="275">
        <v>0</v>
      </c>
      <c r="H41" s="275">
        <v>0</v>
      </c>
      <c r="I41" s="275">
        <v>0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275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 t="s">
        <v>321</v>
      </c>
      <c r="C42" s="292" t="s">
        <v>322</v>
      </c>
      <c r="D42" s="292">
        <v>8</v>
      </c>
      <c r="E42" s="292">
        <v>401</v>
      </c>
      <c r="F42" s="292"/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 t="s">
        <v>323</v>
      </c>
      <c r="C43" s="292" t="s">
        <v>324</v>
      </c>
      <c r="D43" s="292">
        <v>8</v>
      </c>
      <c r="E43" s="292">
        <v>401</v>
      </c>
      <c r="F43" s="292"/>
      <c r="G43" s="275">
        <v>0</v>
      </c>
      <c r="H43" s="275">
        <v>0</v>
      </c>
      <c r="I43" s="275">
        <v>0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275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 t="s">
        <v>255</v>
      </c>
      <c r="C44" s="292" t="s">
        <v>325</v>
      </c>
      <c r="D44" s="292">
        <v>8</v>
      </c>
      <c r="E44" s="292">
        <v>401</v>
      </c>
      <c r="F44" s="292"/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/>
      <c r="C53" s="292"/>
      <c r="D53" s="292"/>
      <c r="E53" s="292"/>
      <c r="F53" s="292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/>
      <c r="C54" s="292"/>
      <c r="D54" s="292"/>
      <c r="E54" s="292"/>
      <c r="F54" s="292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/>
      <c r="C55" s="292"/>
      <c r="D55" s="292"/>
      <c r="E55" s="292"/>
      <c r="F55" s="292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/>
      <c r="C56" s="292"/>
      <c r="D56" s="292"/>
      <c r="E56" s="292"/>
      <c r="F56" s="292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/>
      <c r="C57" s="292"/>
      <c r="D57" s="292"/>
      <c r="E57" s="292"/>
      <c r="F57" s="292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/>
      <c r="C58" s="292"/>
      <c r="D58" s="292"/>
      <c r="E58" s="292"/>
      <c r="F58" s="292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/>
      <c r="C59" s="292"/>
      <c r="D59" s="292"/>
      <c r="E59" s="292"/>
      <c r="F59" s="292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/>
      <c r="C60" s="292"/>
      <c r="D60" s="292"/>
      <c r="E60" s="292"/>
      <c r="F60" s="292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/>
      <c r="C61" s="292"/>
      <c r="D61" s="292"/>
      <c r="E61" s="292"/>
      <c r="F61" s="292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/>
      <c r="C62" s="292"/>
      <c r="D62" s="292"/>
      <c r="E62" s="292"/>
      <c r="F62" s="292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/>
      <c r="C63" s="292"/>
      <c r="D63" s="292"/>
      <c r="E63" s="292"/>
      <c r="F63" s="292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/>
      <c r="C64" s="292"/>
      <c r="D64" s="292"/>
      <c r="E64" s="292"/>
      <c r="F64" s="292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/>
      <c r="C65" s="292"/>
      <c r="D65" s="292"/>
      <c r="E65" s="292"/>
      <c r="F65" s="292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/>
      <c r="C66" s="292"/>
      <c r="D66" s="292"/>
      <c r="E66" s="292"/>
      <c r="F66" s="292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/>
      <c r="C67" s="292"/>
      <c r="D67" s="292"/>
      <c r="E67" s="292"/>
      <c r="F67" s="292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/>
      <c r="C68" s="292"/>
      <c r="D68" s="292"/>
      <c r="E68" s="292"/>
      <c r="F68" s="292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/>
      <c r="C69" s="292"/>
      <c r="D69" s="292"/>
      <c r="E69" s="292"/>
      <c r="F69" s="292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/>
      <c r="C70" s="292"/>
      <c r="D70" s="292"/>
      <c r="E70" s="292"/>
      <c r="F70" s="292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/>
      <c r="C71" s="292"/>
      <c r="D71" s="292"/>
      <c r="E71" s="292"/>
      <c r="F71" s="292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/>
      <c r="C72" s="292"/>
      <c r="D72" s="292"/>
      <c r="E72" s="292"/>
      <c r="F72" s="292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/>
      <c r="C73" s="292"/>
      <c r="D73" s="292"/>
      <c r="E73" s="292"/>
      <c r="F73" s="292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/>
      <c r="C74" s="292"/>
      <c r="D74" s="292"/>
      <c r="E74" s="292"/>
      <c r="F74" s="292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/>
      <c r="C75" s="292"/>
      <c r="D75" s="292"/>
      <c r="E75" s="292"/>
      <c r="F75" s="292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/>
      <c r="C76" s="292"/>
      <c r="D76" s="292"/>
      <c r="E76" s="292"/>
      <c r="F76" s="292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/>
      <c r="C77" s="292"/>
      <c r="D77" s="292"/>
      <c r="E77" s="292"/>
      <c r="F77" s="292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/>
      <c r="C78" s="292"/>
      <c r="D78" s="292"/>
      <c r="E78" s="292"/>
      <c r="F78" s="292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/>
      <c r="C79" s="292"/>
      <c r="D79" s="292"/>
      <c r="E79" s="292"/>
      <c r="F79" s="292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/>
      <c r="C80" s="292"/>
      <c r="D80" s="292"/>
      <c r="E80" s="292"/>
      <c r="F80" s="292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/>
      <c r="C81" s="292"/>
      <c r="D81" s="292"/>
      <c r="E81" s="292"/>
      <c r="F81" s="29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/>
      <c r="C82" s="292"/>
      <c r="D82" s="292"/>
      <c r="E82" s="292"/>
      <c r="F82" s="292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/>
      <c r="C83" s="292"/>
      <c r="D83" s="292"/>
      <c r="E83" s="292"/>
      <c r="F83" s="292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48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1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23.33203125" customWidth="true" style="1"/>
    <col min="5" max="5" width="13.5" customWidth="true" style="1"/>
    <col min="6" max="6" width="12.8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326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327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328</v>
      </c>
      <c r="C8" s="310" t="s">
        <v>305</v>
      </c>
      <c r="D8" s="310">
        <v>9</v>
      </c>
      <c r="E8" s="310">
        <v>401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329</v>
      </c>
      <c r="C9" s="310" t="s">
        <v>330</v>
      </c>
      <c r="D9" s="310">
        <v>9</v>
      </c>
      <c r="E9" s="310">
        <v>401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331</v>
      </c>
      <c r="C10" s="310" t="s">
        <v>332</v>
      </c>
      <c r="D10" s="310">
        <v>9</v>
      </c>
      <c r="E10" s="310">
        <v>401</v>
      </c>
      <c r="F10" s="310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333</v>
      </c>
      <c r="C11" s="310" t="s">
        <v>231</v>
      </c>
      <c r="D11" s="310">
        <v>9</v>
      </c>
      <c r="E11" s="310">
        <v>401</v>
      </c>
      <c r="F11" s="310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334</v>
      </c>
      <c r="C12" s="310" t="s">
        <v>335</v>
      </c>
      <c r="D12" s="310">
        <v>9</v>
      </c>
      <c r="E12" s="310">
        <v>401</v>
      </c>
      <c r="F12" s="310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336</v>
      </c>
      <c r="C13" s="310" t="s">
        <v>337</v>
      </c>
      <c r="D13" s="310">
        <v>9</v>
      </c>
      <c r="E13" s="310">
        <v>401</v>
      </c>
      <c r="F13" s="310"/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338</v>
      </c>
      <c r="C14" s="310" t="s">
        <v>339</v>
      </c>
      <c r="D14" s="310">
        <v>9</v>
      </c>
      <c r="E14" s="310">
        <v>401</v>
      </c>
      <c r="F14" s="310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 t="s">
        <v>340</v>
      </c>
      <c r="C15" s="310" t="s">
        <v>341</v>
      </c>
      <c r="D15" s="310">
        <v>9</v>
      </c>
      <c r="E15" s="310">
        <v>401</v>
      </c>
      <c r="F15" s="310"/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>
        <v>0</v>
      </c>
      <c r="M15" s="227">
        <v>0</v>
      </c>
      <c r="N15" s="227">
        <v>0</v>
      </c>
      <c r="O15" s="227">
        <v>0</v>
      </c>
      <c r="P15" s="227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 t="s">
        <v>342</v>
      </c>
      <c r="C16" s="310" t="s">
        <v>343</v>
      </c>
      <c r="D16" s="310">
        <v>9</v>
      </c>
      <c r="E16" s="310">
        <v>401</v>
      </c>
      <c r="F16" s="310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 t="s">
        <v>344</v>
      </c>
      <c r="C17" s="310" t="s">
        <v>268</v>
      </c>
      <c r="D17" s="310">
        <v>9</v>
      </c>
      <c r="E17" s="310">
        <v>401</v>
      </c>
      <c r="F17" s="310"/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9" t="s">
        <v>345</v>
      </c>
      <c r="C18" s="309" t="s">
        <v>346</v>
      </c>
      <c r="D18" s="309">
        <v>9</v>
      </c>
      <c r="E18" s="309">
        <v>401</v>
      </c>
      <c r="F18" s="309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9" t="s">
        <v>347</v>
      </c>
      <c r="C19" s="309" t="s">
        <v>179</v>
      </c>
      <c r="D19" s="309">
        <v>9</v>
      </c>
      <c r="E19" s="309">
        <v>401</v>
      </c>
      <c r="F19" s="309"/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9" t="s">
        <v>348</v>
      </c>
      <c r="C20" s="309" t="s">
        <v>305</v>
      </c>
      <c r="D20" s="309">
        <v>9</v>
      </c>
      <c r="E20" s="309">
        <v>401</v>
      </c>
      <c r="F20" s="309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9" t="s">
        <v>349</v>
      </c>
      <c r="C21" s="309" t="s">
        <v>350</v>
      </c>
      <c r="D21" s="309">
        <v>9</v>
      </c>
      <c r="E21" s="309">
        <v>401</v>
      </c>
      <c r="F21" s="309"/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9" t="s">
        <v>351</v>
      </c>
      <c r="C22" s="309" t="s">
        <v>352</v>
      </c>
      <c r="D22" s="309">
        <v>9</v>
      </c>
      <c r="E22" s="309">
        <v>401</v>
      </c>
      <c r="F22" s="309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9" t="s">
        <v>353</v>
      </c>
      <c r="C23" s="309" t="s">
        <v>354</v>
      </c>
      <c r="D23" s="309">
        <v>9</v>
      </c>
      <c r="E23" s="309">
        <v>401</v>
      </c>
      <c r="F23" s="309"/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9" t="s">
        <v>355</v>
      </c>
      <c r="C24" s="309" t="s">
        <v>356</v>
      </c>
      <c r="D24" s="309">
        <v>9</v>
      </c>
      <c r="E24" s="309">
        <v>401</v>
      </c>
      <c r="F24" s="309"/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9" t="s">
        <v>357</v>
      </c>
      <c r="C25" s="309" t="s">
        <v>358</v>
      </c>
      <c r="D25" s="309">
        <v>9</v>
      </c>
      <c r="E25" s="309">
        <v>401</v>
      </c>
      <c r="F25" s="309"/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>
        <v>0</v>
      </c>
      <c r="M25" s="227">
        <v>0</v>
      </c>
      <c r="N25" s="227">
        <v>0</v>
      </c>
      <c r="O25" s="227">
        <v>0</v>
      </c>
      <c r="P25" s="227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9" t="s">
        <v>359</v>
      </c>
      <c r="C26" s="309" t="s">
        <v>99</v>
      </c>
      <c r="D26" s="309">
        <v>9</v>
      </c>
      <c r="E26" s="309">
        <v>401</v>
      </c>
      <c r="F26" s="309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9" t="s">
        <v>212</v>
      </c>
      <c r="C27" s="309" t="s">
        <v>360</v>
      </c>
      <c r="D27" s="309">
        <v>9</v>
      </c>
      <c r="E27" s="309">
        <v>401</v>
      </c>
      <c r="F27" s="309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9" t="s">
        <v>361</v>
      </c>
      <c r="C28" s="309" t="s">
        <v>237</v>
      </c>
      <c r="D28" s="309">
        <v>9</v>
      </c>
      <c r="E28" s="309">
        <v>401</v>
      </c>
      <c r="F28" s="309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9" t="s">
        <v>362</v>
      </c>
      <c r="C29" s="309" t="s">
        <v>363</v>
      </c>
      <c r="D29" s="309">
        <v>9</v>
      </c>
      <c r="E29" s="309">
        <v>401</v>
      </c>
      <c r="F29" s="309"/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9" t="s">
        <v>288</v>
      </c>
      <c r="C30" s="309" t="s">
        <v>364</v>
      </c>
      <c r="D30" s="309">
        <v>9</v>
      </c>
      <c r="E30" s="309">
        <v>401</v>
      </c>
      <c r="F30" s="309"/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9" t="s">
        <v>365</v>
      </c>
      <c r="C31" s="309" t="s">
        <v>49</v>
      </c>
      <c r="D31" s="309">
        <v>9</v>
      </c>
      <c r="E31" s="309">
        <v>401</v>
      </c>
      <c r="F31" s="309"/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9" t="s">
        <v>366</v>
      </c>
      <c r="C32" s="309" t="s">
        <v>367</v>
      </c>
      <c r="D32" s="309">
        <v>9</v>
      </c>
      <c r="E32" s="309">
        <v>401</v>
      </c>
      <c r="F32" s="309"/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9" t="s">
        <v>368</v>
      </c>
      <c r="C33" s="309" t="s">
        <v>356</v>
      </c>
      <c r="D33" s="309">
        <v>9</v>
      </c>
      <c r="E33" s="309">
        <v>401</v>
      </c>
      <c r="F33" s="309"/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9" t="s">
        <v>369</v>
      </c>
      <c r="C34" s="309" t="s">
        <v>370</v>
      </c>
      <c r="D34" s="309">
        <v>9</v>
      </c>
      <c r="E34" s="309">
        <v>401</v>
      </c>
      <c r="F34" s="309"/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9" t="s">
        <v>371</v>
      </c>
      <c r="C35" s="309" t="s">
        <v>302</v>
      </c>
      <c r="D35" s="309">
        <v>9</v>
      </c>
      <c r="E35" s="309">
        <v>401</v>
      </c>
      <c r="F35" s="309"/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9" t="s">
        <v>372</v>
      </c>
      <c r="C36" s="309" t="s">
        <v>373</v>
      </c>
      <c r="D36" s="309">
        <v>9</v>
      </c>
      <c r="E36" s="309">
        <v>401</v>
      </c>
      <c r="F36" s="309"/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9" t="s">
        <v>374</v>
      </c>
      <c r="C37" s="309" t="s">
        <v>375</v>
      </c>
      <c r="D37" s="309">
        <v>9</v>
      </c>
      <c r="E37" s="309">
        <v>401</v>
      </c>
      <c r="F37" s="309"/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9" t="s">
        <v>376</v>
      </c>
      <c r="C38" s="309" t="s">
        <v>166</v>
      </c>
      <c r="D38" s="309">
        <v>9</v>
      </c>
      <c r="E38" s="309">
        <v>401</v>
      </c>
      <c r="F38" s="309"/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9" t="s">
        <v>377</v>
      </c>
      <c r="C39" s="309" t="s">
        <v>378</v>
      </c>
      <c r="D39" s="309">
        <v>8</v>
      </c>
      <c r="E39" s="309">
        <v>401</v>
      </c>
      <c r="F39" s="309"/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7"/>
      <c r="C40" s="307"/>
      <c r="D40" s="307"/>
      <c r="E40" s="307"/>
      <c r="F40" s="306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7"/>
      <c r="C41" s="307"/>
      <c r="D41" s="307"/>
      <c r="E41" s="307"/>
      <c r="F41" s="306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7"/>
      <c r="C42" s="307"/>
      <c r="D42" s="307"/>
      <c r="E42" s="307"/>
      <c r="F42" s="306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7"/>
      <c r="C43" s="307"/>
      <c r="D43" s="307"/>
      <c r="E43" s="307"/>
      <c r="F43" s="306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7"/>
      <c r="C44" s="307"/>
      <c r="D44" s="307"/>
      <c r="E44" s="307"/>
      <c r="F44" s="306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7"/>
      <c r="C45" s="307"/>
      <c r="D45" s="307"/>
      <c r="E45" s="307"/>
      <c r="F45" s="306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7"/>
      <c r="C46" s="307"/>
      <c r="D46" s="307"/>
      <c r="E46" s="307"/>
      <c r="F46" s="306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/>
      <c r="C47" s="307"/>
      <c r="D47" s="307"/>
      <c r="E47" s="307"/>
      <c r="F47" s="306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/>
      <c r="C48" s="307"/>
      <c r="D48" s="307"/>
      <c r="E48" s="307"/>
      <c r="F48" s="306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306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6"/>
      <c r="C50" s="306"/>
      <c r="D50" s="306"/>
      <c r="E50" s="306"/>
      <c r="F50" s="306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/>
      <c r="C53" s="292"/>
      <c r="D53" s="292"/>
      <c r="E53" s="292"/>
      <c r="F53" s="292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/>
      <c r="C54" s="292"/>
      <c r="D54" s="292"/>
      <c r="E54" s="292"/>
      <c r="F54" s="292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/>
      <c r="C55" s="292"/>
      <c r="D55" s="292"/>
      <c r="E55" s="292"/>
      <c r="F55" s="292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/>
      <c r="C56" s="292"/>
      <c r="D56" s="292"/>
      <c r="E56" s="292"/>
      <c r="F56" s="292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/>
      <c r="C57" s="292"/>
      <c r="D57" s="292"/>
      <c r="E57" s="292"/>
      <c r="F57" s="292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/>
      <c r="C58" s="292"/>
      <c r="D58" s="292"/>
      <c r="E58" s="292"/>
      <c r="F58" s="292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/>
      <c r="C59" s="292"/>
      <c r="D59" s="292"/>
      <c r="E59" s="292"/>
      <c r="F59" s="292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/>
      <c r="C60" s="292"/>
      <c r="D60" s="292"/>
      <c r="E60" s="292"/>
      <c r="F60" s="292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/>
      <c r="C61" s="292"/>
      <c r="D61" s="292"/>
      <c r="E61" s="292"/>
      <c r="F61" s="292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/>
      <c r="C62" s="292"/>
      <c r="D62" s="292"/>
      <c r="E62" s="292"/>
      <c r="F62" s="292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/>
      <c r="C63" s="292"/>
      <c r="D63" s="292"/>
      <c r="E63" s="292"/>
      <c r="F63" s="292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/>
      <c r="C64" s="292"/>
      <c r="D64" s="292"/>
      <c r="E64" s="292"/>
      <c r="F64" s="292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/>
      <c r="C65" s="292"/>
      <c r="D65" s="292"/>
      <c r="E65" s="292"/>
      <c r="F65" s="292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/>
      <c r="C66" s="292"/>
      <c r="D66" s="292"/>
      <c r="E66" s="292"/>
      <c r="F66" s="292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/>
      <c r="C67" s="292"/>
      <c r="D67" s="292"/>
      <c r="E67" s="292"/>
      <c r="F67" s="292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/>
      <c r="C68" s="292"/>
      <c r="D68" s="292"/>
      <c r="E68" s="292"/>
      <c r="F68" s="292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/>
      <c r="C69" s="292"/>
      <c r="D69" s="292"/>
      <c r="E69" s="292"/>
      <c r="F69" s="292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/>
      <c r="C70" s="292"/>
      <c r="D70" s="292"/>
      <c r="E70" s="292"/>
      <c r="F70" s="292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/>
      <c r="C71" s="292"/>
      <c r="D71" s="292"/>
      <c r="E71" s="292"/>
      <c r="F71" s="292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/>
      <c r="C72" s="292"/>
      <c r="D72" s="292"/>
      <c r="E72" s="292"/>
      <c r="F72" s="292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/>
      <c r="C73" s="292"/>
      <c r="D73" s="292"/>
      <c r="E73" s="292"/>
      <c r="F73" s="292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/>
      <c r="C74" s="292"/>
      <c r="D74" s="292"/>
      <c r="E74" s="292"/>
      <c r="F74" s="292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/>
      <c r="C75" s="292"/>
      <c r="D75" s="292"/>
      <c r="E75" s="292"/>
      <c r="F75" s="292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/>
      <c r="C76" s="292"/>
      <c r="D76" s="292"/>
      <c r="E76" s="292"/>
      <c r="F76" s="292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/>
      <c r="C77" s="292"/>
      <c r="D77" s="292"/>
      <c r="E77" s="292"/>
      <c r="F77" s="292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/>
      <c r="C78" s="292"/>
      <c r="D78" s="292"/>
      <c r="E78" s="292"/>
      <c r="F78" s="292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/>
      <c r="C79" s="292"/>
      <c r="D79" s="292"/>
      <c r="E79" s="292"/>
      <c r="F79" s="292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/>
      <c r="C80" s="292"/>
      <c r="D80" s="292"/>
      <c r="E80" s="292"/>
      <c r="F80" s="292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/>
      <c r="C81" s="292"/>
      <c r="D81" s="292"/>
      <c r="E81" s="292"/>
      <c r="F81" s="29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/>
      <c r="C82" s="292"/>
      <c r="D82" s="292"/>
      <c r="E82" s="292"/>
      <c r="F82" s="292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/>
      <c r="C83" s="292"/>
      <c r="D83" s="292"/>
      <c r="E83" s="292"/>
      <c r="F83" s="292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48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3"/>
  <sheetViews>
    <sheetView tabSelected="0" workbookViewId="0" zoomScale="55" zoomScaleNormal="55" showGridLines="true" showRowColHeaders="1">
      <selection activeCell="W90" sqref="W90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379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380</v>
      </c>
      <c r="C8" s="310" t="s">
        <v>381</v>
      </c>
      <c r="D8" s="310">
        <v>10</v>
      </c>
      <c r="E8" s="310">
        <v>401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382</v>
      </c>
      <c r="C9" s="310" t="s">
        <v>383</v>
      </c>
      <c r="D9" s="310">
        <v>10</v>
      </c>
      <c r="E9" s="310">
        <v>401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384</v>
      </c>
      <c r="C10" s="310" t="s">
        <v>381</v>
      </c>
      <c r="D10" s="310">
        <v>10</v>
      </c>
      <c r="E10" s="310">
        <v>401</v>
      </c>
      <c r="F10" s="310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385</v>
      </c>
      <c r="C11" s="310" t="s">
        <v>386</v>
      </c>
      <c r="D11" s="310">
        <v>10</v>
      </c>
      <c r="E11" s="310">
        <v>401</v>
      </c>
      <c r="F11" s="310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387</v>
      </c>
      <c r="C12" s="310" t="s">
        <v>388</v>
      </c>
      <c r="D12" s="310">
        <v>10</v>
      </c>
      <c r="E12" s="310">
        <v>401</v>
      </c>
      <c r="F12" s="310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389</v>
      </c>
      <c r="C13" s="310" t="s">
        <v>390</v>
      </c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67</v>
      </c>
      <c r="C14" s="310" t="s">
        <v>391</v>
      </c>
      <c r="D14" s="310">
        <v>10</v>
      </c>
      <c r="E14" s="310">
        <v>401</v>
      </c>
      <c r="F14" s="310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 t="s">
        <v>392</v>
      </c>
      <c r="C15" s="310" t="s">
        <v>192</v>
      </c>
      <c r="D15" s="310"/>
      <c r="E15" s="310"/>
      <c r="F15" s="310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 t="s">
        <v>393</v>
      </c>
      <c r="C16" s="310" t="s">
        <v>305</v>
      </c>
      <c r="D16" s="310">
        <v>3</v>
      </c>
      <c r="E16" s="310">
        <v>401</v>
      </c>
      <c r="F16" s="310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 t="s">
        <v>394</v>
      </c>
      <c r="C17" s="310" t="s">
        <v>302</v>
      </c>
      <c r="D17" s="310">
        <v>3</v>
      </c>
      <c r="E17" s="310">
        <v>401</v>
      </c>
      <c r="F17" s="310"/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>
        <v>0</v>
      </c>
      <c r="M17" s="227">
        <v>0</v>
      </c>
      <c r="N17" s="227">
        <v>0</v>
      </c>
      <c r="O17" s="227">
        <v>0</v>
      </c>
      <c r="P17" s="227">
        <v>0</v>
      </c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 t="s">
        <v>395</v>
      </c>
      <c r="C18" s="310" t="s">
        <v>304</v>
      </c>
      <c r="D18" s="310">
        <v>3</v>
      </c>
      <c r="E18" s="310">
        <v>401</v>
      </c>
      <c r="F18" s="310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 t="s">
        <v>396</v>
      </c>
      <c r="C19" s="310" t="s">
        <v>397</v>
      </c>
      <c r="D19" s="310">
        <v>3</v>
      </c>
      <c r="E19" s="310">
        <v>401</v>
      </c>
      <c r="F19" s="310"/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 t="s">
        <v>398</v>
      </c>
      <c r="C20" s="310" t="s">
        <v>399</v>
      </c>
      <c r="D20" s="310">
        <v>10</v>
      </c>
      <c r="E20" s="310">
        <v>401</v>
      </c>
      <c r="F20" s="310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10" t="s">
        <v>176</v>
      </c>
      <c r="C21" s="310" t="s">
        <v>400</v>
      </c>
      <c r="D21" s="310">
        <v>3</v>
      </c>
      <c r="E21" s="310">
        <v>401</v>
      </c>
      <c r="F21" s="310"/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>
        <v>0</v>
      </c>
      <c r="M21" s="227">
        <v>0</v>
      </c>
      <c r="N21" s="227">
        <v>0</v>
      </c>
      <c r="O21" s="227">
        <v>0</v>
      </c>
      <c r="P21" s="227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10" t="s">
        <v>176</v>
      </c>
      <c r="C22" s="310" t="s">
        <v>401</v>
      </c>
      <c r="D22" s="310">
        <v>10</v>
      </c>
      <c r="E22" s="310">
        <v>401</v>
      </c>
      <c r="F22" s="310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10" t="s">
        <v>271</v>
      </c>
      <c r="C23" s="310" t="s">
        <v>402</v>
      </c>
      <c r="D23" s="310">
        <v>10</v>
      </c>
      <c r="E23" s="310">
        <v>401</v>
      </c>
      <c r="F23" s="310"/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>
        <v>0</v>
      </c>
      <c r="M23" s="227">
        <v>0</v>
      </c>
      <c r="N23" s="227">
        <v>0</v>
      </c>
      <c r="O23" s="227">
        <v>0</v>
      </c>
      <c r="P23" s="227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10" t="s">
        <v>403</v>
      </c>
      <c r="C24" s="310" t="s">
        <v>404</v>
      </c>
      <c r="D24" s="310"/>
      <c r="E24" s="310"/>
      <c r="F24" s="310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10" t="s">
        <v>218</v>
      </c>
      <c r="C25" s="310" t="s">
        <v>136</v>
      </c>
      <c r="D25" s="310"/>
      <c r="E25" s="310"/>
      <c r="F25" s="310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10" t="s">
        <v>405</v>
      </c>
      <c r="C26" s="310" t="s">
        <v>406</v>
      </c>
      <c r="D26" s="310">
        <v>10</v>
      </c>
      <c r="E26" s="310">
        <v>401</v>
      </c>
      <c r="F26" s="310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8" t="s">
        <v>407</v>
      </c>
      <c r="C27" s="308" t="s">
        <v>408</v>
      </c>
      <c r="D27" s="308">
        <v>3</v>
      </c>
      <c r="E27" s="308">
        <v>401</v>
      </c>
      <c r="F27" s="308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8" t="s">
        <v>409</v>
      </c>
      <c r="C28" s="308" t="s">
        <v>410</v>
      </c>
      <c r="D28" s="308">
        <v>10</v>
      </c>
      <c r="E28" s="308">
        <v>401</v>
      </c>
      <c r="F28" s="308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8" t="s">
        <v>411</v>
      </c>
      <c r="C29" s="308" t="s">
        <v>373</v>
      </c>
      <c r="D29" s="308">
        <v>3</v>
      </c>
      <c r="E29" s="308">
        <v>401</v>
      </c>
      <c r="F29" s="308"/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8" t="s">
        <v>412</v>
      </c>
      <c r="C30" s="308" t="s">
        <v>413</v>
      </c>
      <c r="D30" s="308"/>
      <c r="E30" s="308"/>
      <c r="F30" s="308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8" t="s">
        <v>414</v>
      </c>
      <c r="C31" s="308" t="s">
        <v>415</v>
      </c>
      <c r="D31" s="308">
        <v>10</v>
      </c>
      <c r="E31" s="308">
        <v>401</v>
      </c>
      <c r="F31" s="308"/>
      <c r="G31" s="227">
        <v>0</v>
      </c>
      <c r="H31" s="227">
        <v>0</v>
      </c>
      <c r="I31" s="227">
        <v>0</v>
      </c>
      <c r="J31" s="227">
        <v>0</v>
      </c>
      <c r="K31" s="227">
        <v>0</v>
      </c>
      <c r="L31" s="227">
        <v>0</v>
      </c>
      <c r="M31" s="227">
        <v>0</v>
      </c>
      <c r="N31" s="227">
        <v>0</v>
      </c>
      <c r="O31" s="227">
        <v>0</v>
      </c>
      <c r="P31" s="227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8" t="s">
        <v>98</v>
      </c>
      <c r="C32" s="308" t="s">
        <v>416</v>
      </c>
      <c r="D32" s="308">
        <v>10</v>
      </c>
      <c r="E32" s="308">
        <v>401</v>
      </c>
      <c r="F32" s="308"/>
      <c r="G32" s="227">
        <v>0</v>
      </c>
      <c r="H32" s="227">
        <v>0</v>
      </c>
      <c r="I32" s="227">
        <v>0</v>
      </c>
      <c r="J32" s="227">
        <v>0</v>
      </c>
      <c r="K32" s="227">
        <v>0</v>
      </c>
      <c r="L32" s="227">
        <v>0</v>
      </c>
      <c r="M32" s="227">
        <v>0</v>
      </c>
      <c r="N32" s="227">
        <v>0</v>
      </c>
      <c r="O32" s="227">
        <v>0</v>
      </c>
      <c r="P32" s="227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8" t="s">
        <v>417</v>
      </c>
      <c r="C33" s="308" t="s">
        <v>418</v>
      </c>
      <c r="D33" s="308"/>
      <c r="E33" s="308"/>
      <c r="F33" s="308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8" t="s">
        <v>419</v>
      </c>
      <c r="C34" s="308" t="s">
        <v>420</v>
      </c>
      <c r="D34" s="308">
        <v>10</v>
      </c>
      <c r="E34" s="308">
        <v>401</v>
      </c>
      <c r="F34" s="308"/>
      <c r="G34" s="227">
        <v>0</v>
      </c>
      <c r="H34" s="227">
        <v>0</v>
      </c>
      <c r="I34" s="227">
        <v>0</v>
      </c>
      <c r="J34" s="227">
        <v>0</v>
      </c>
      <c r="K34" s="227">
        <v>0</v>
      </c>
      <c r="L34" s="227">
        <v>0</v>
      </c>
      <c r="M34" s="227">
        <v>0</v>
      </c>
      <c r="N34" s="227">
        <v>0</v>
      </c>
      <c r="O34" s="227">
        <v>0</v>
      </c>
      <c r="P34" s="227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8" t="s">
        <v>421</v>
      </c>
      <c r="C35" s="308" t="s">
        <v>422</v>
      </c>
      <c r="D35" s="308">
        <v>10</v>
      </c>
      <c r="E35" s="308">
        <v>401</v>
      </c>
      <c r="F35" s="308"/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7">
        <v>0</v>
      </c>
      <c r="N35" s="227">
        <v>0</v>
      </c>
      <c r="O35" s="227">
        <v>0</v>
      </c>
      <c r="P35" s="227">
        <v>0</v>
      </c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8" t="s">
        <v>423</v>
      </c>
      <c r="C36" s="308" t="s">
        <v>424</v>
      </c>
      <c r="D36" s="308">
        <v>3</v>
      </c>
      <c r="E36" s="308">
        <v>401</v>
      </c>
      <c r="F36" s="308"/>
      <c r="G36" s="227">
        <v>0</v>
      </c>
      <c r="H36" s="227">
        <v>0</v>
      </c>
      <c r="I36" s="227">
        <v>0</v>
      </c>
      <c r="J36" s="227">
        <v>0</v>
      </c>
      <c r="K36" s="227">
        <v>0</v>
      </c>
      <c r="L36" s="227">
        <v>0</v>
      </c>
      <c r="M36" s="227">
        <v>0</v>
      </c>
      <c r="N36" s="227">
        <v>0</v>
      </c>
      <c r="O36" s="227">
        <v>0</v>
      </c>
      <c r="P36" s="227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8" t="s">
        <v>425</v>
      </c>
      <c r="C37" s="308" t="s">
        <v>426</v>
      </c>
      <c r="D37" s="308"/>
      <c r="E37" s="308"/>
      <c r="F37" s="308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8" t="s">
        <v>427</v>
      </c>
      <c r="C38" s="308" t="s">
        <v>428</v>
      </c>
      <c r="D38" s="308">
        <v>10</v>
      </c>
      <c r="E38" s="308">
        <v>401</v>
      </c>
      <c r="F38" s="308"/>
      <c r="G38" s="227">
        <v>0</v>
      </c>
      <c r="H38" s="227">
        <v>0</v>
      </c>
      <c r="I38" s="227">
        <v>0</v>
      </c>
      <c r="J38" s="227">
        <v>0</v>
      </c>
      <c r="K38" s="227">
        <v>0</v>
      </c>
      <c r="L38" s="227">
        <v>0</v>
      </c>
      <c r="M38" s="227">
        <v>0</v>
      </c>
      <c r="N38" s="227">
        <v>0</v>
      </c>
      <c r="O38" s="227">
        <v>0</v>
      </c>
      <c r="P38" s="227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8" t="s">
        <v>429</v>
      </c>
      <c r="C39" s="308" t="s">
        <v>430</v>
      </c>
      <c r="D39" s="308">
        <v>3</v>
      </c>
      <c r="E39" s="308">
        <v>401</v>
      </c>
      <c r="F39" s="308"/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8" t="s">
        <v>431</v>
      </c>
      <c r="C40" s="308" t="s">
        <v>192</v>
      </c>
      <c r="D40" s="308">
        <v>10</v>
      </c>
      <c r="E40" s="308">
        <v>401</v>
      </c>
      <c r="F40" s="308"/>
      <c r="G40" s="227">
        <v>0</v>
      </c>
      <c r="H40" s="227">
        <v>0</v>
      </c>
      <c r="I40" s="227">
        <v>0</v>
      </c>
      <c r="J40" s="227">
        <v>0</v>
      </c>
      <c r="K40" s="227">
        <v>0</v>
      </c>
      <c r="L40" s="227">
        <v>0</v>
      </c>
      <c r="M40" s="227">
        <v>0</v>
      </c>
      <c r="N40" s="227">
        <v>0</v>
      </c>
      <c r="O40" s="227">
        <v>0</v>
      </c>
      <c r="P40" s="227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8" t="s">
        <v>432</v>
      </c>
      <c r="C41" s="308" t="s">
        <v>339</v>
      </c>
      <c r="D41" s="308">
        <v>3</v>
      </c>
      <c r="E41" s="308">
        <v>401</v>
      </c>
      <c r="F41" s="308"/>
      <c r="G41" s="227">
        <v>0</v>
      </c>
      <c r="H41" s="227">
        <v>0</v>
      </c>
      <c r="I41" s="227">
        <v>0</v>
      </c>
      <c r="J41" s="227">
        <v>0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8" t="s">
        <v>433</v>
      </c>
      <c r="C42" s="308" t="s">
        <v>434</v>
      </c>
      <c r="D42" s="308"/>
      <c r="E42" s="308"/>
      <c r="F42" s="308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 t="s">
        <v>228</v>
      </c>
      <c r="C43" s="308" t="s">
        <v>435</v>
      </c>
      <c r="D43" s="308">
        <v>10</v>
      </c>
      <c r="E43" s="308">
        <v>401</v>
      </c>
      <c r="F43" s="308"/>
      <c r="G43" s="227">
        <v>0</v>
      </c>
      <c r="H43" s="227">
        <v>0</v>
      </c>
      <c r="I43" s="227">
        <v>0</v>
      </c>
      <c r="J43" s="227">
        <v>0</v>
      </c>
      <c r="K43" s="227">
        <v>0</v>
      </c>
      <c r="L43" s="227">
        <v>0</v>
      </c>
      <c r="M43" s="227">
        <v>0</v>
      </c>
      <c r="N43" s="227">
        <v>0</v>
      </c>
      <c r="O43" s="227">
        <v>0</v>
      </c>
      <c r="P43" s="227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 t="s">
        <v>215</v>
      </c>
      <c r="C44" s="308" t="s">
        <v>436</v>
      </c>
      <c r="D44" s="308">
        <v>3</v>
      </c>
      <c r="E44" s="308">
        <v>401</v>
      </c>
      <c r="F44" s="308"/>
      <c r="G44" s="227">
        <v>0</v>
      </c>
      <c r="H44" s="227">
        <v>0</v>
      </c>
      <c r="I44" s="227">
        <v>0</v>
      </c>
      <c r="J44" s="227">
        <v>0</v>
      </c>
      <c r="K44" s="227">
        <v>0</v>
      </c>
      <c r="L44" s="227">
        <v>0</v>
      </c>
      <c r="M44" s="227">
        <v>0</v>
      </c>
      <c r="N44" s="227">
        <v>0</v>
      </c>
      <c r="O44" s="227">
        <v>0</v>
      </c>
      <c r="P44" s="227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8" t="s">
        <v>437</v>
      </c>
      <c r="C45" s="308" t="s">
        <v>438</v>
      </c>
      <c r="D45" s="308"/>
      <c r="E45" s="308"/>
      <c r="F45" s="308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8" t="s">
        <v>150</v>
      </c>
      <c r="C46" s="308" t="s">
        <v>134</v>
      </c>
      <c r="D46" s="308">
        <v>3</v>
      </c>
      <c r="E46" s="308">
        <v>401</v>
      </c>
      <c r="F46" s="308"/>
      <c r="G46" s="227">
        <v>0</v>
      </c>
      <c r="H46" s="227">
        <v>0</v>
      </c>
      <c r="I46" s="227">
        <v>0</v>
      </c>
      <c r="J46" s="227">
        <v>0</v>
      </c>
      <c r="K46" s="227">
        <v>0</v>
      </c>
      <c r="L46" s="227">
        <v>0</v>
      </c>
      <c r="M46" s="227">
        <v>0</v>
      </c>
      <c r="N46" s="227">
        <v>0</v>
      </c>
      <c r="O46" s="227">
        <v>0</v>
      </c>
      <c r="P46" s="227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8" t="s">
        <v>150</v>
      </c>
      <c r="C47" s="308" t="s">
        <v>439</v>
      </c>
      <c r="D47" s="308">
        <v>10</v>
      </c>
      <c r="E47" s="308">
        <v>401</v>
      </c>
      <c r="F47" s="308"/>
      <c r="G47" s="227">
        <v>0</v>
      </c>
      <c r="H47" s="227">
        <v>0</v>
      </c>
      <c r="I47" s="227">
        <v>0</v>
      </c>
      <c r="J47" s="227">
        <v>0</v>
      </c>
      <c r="K47" s="227">
        <v>0</v>
      </c>
      <c r="L47" s="227">
        <v>0</v>
      </c>
      <c r="M47" s="227">
        <v>0</v>
      </c>
      <c r="N47" s="227">
        <v>0</v>
      </c>
      <c r="O47" s="227">
        <v>0</v>
      </c>
      <c r="P47" s="227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8" t="s">
        <v>440</v>
      </c>
      <c r="C48" s="308" t="s">
        <v>179</v>
      </c>
      <c r="D48" s="308"/>
      <c r="E48" s="308"/>
      <c r="F48" s="308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8" t="s">
        <v>310</v>
      </c>
      <c r="C49" s="308" t="s">
        <v>115</v>
      </c>
      <c r="D49" s="308">
        <v>3</v>
      </c>
      <c r="E49" s="308">
        <v>401</v>
      </c>
      <c r="F49" s="308"/>
      <c r="G49" s="227">
        <v>0</v>
      </c>
      <c r="H49" s="227">
        <v>0</v>
      </c>
      <c r="I49" s="227">
        <v>0</v>
      </c>
      <c r="J49" s="227">
        <v>0</v>
      </c>
      <c r="K49" s="227">
        <v>0</v>
      </c>
      <c r="L49" s="227">
        <v>0</v>
      </c>
      <c r="M49" s="227">
        <v>0</v>
      </c>
      <c r="N49" s="227">
        <v>0</v>
      </c>
      <c r="O49" s="227">
        <v>0</v>
      </c>
      <c r="P49" s="227">
        <v>0</v>
      </c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8" t="s">
        <v>441</v>
      </c>
      <c r="C50" s="308" t="s">
        <v>442</v>
      </c>
      <c r="D50" s="308">
        <v>10</v>
      </c>
      <c r="E50" s="308">
        <v>401</v>
      </c>
      <c r="F50" s="308"/>
      <c r="G50" s="227">
        <v>0</v>
      </c>
      <c r="H50" s="227">
        <v>0</v>
      </c>
      <c r="I50" s="227">
        <v>0</v>
      </c>
      <c r="J50" s="227">
        <v>0</v>
      </c>
      <c r="K50" s="227">
        <v>0</v>
      </c>
      <c r="L50" s="227">
        <v>0</v>
      </c>
      <c r="M50" s="227">
        <v>0</v>
      </c>
      <c r="N50" s="227">
        <v>0</v>
      </c>
      <c r="O50" s="227">
        <v>0</v>
      </c>
      <c r="P50" s="227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8" t="s">
        <v>171</v>
      </c>
      <c r="C51" s="308" t="s">
        <v>68</v>
      </c>
      <c r="D51" s="308">
        <v>10</v>
      </c>
      <c r="E51" s="308">
        <v>401</v>
      </c>
      <c r="F51" s="308"/>
      <c r="G51" s="227">
        <v>0</v>
      </c>
      <c r="H51" s="227">
        <v>0</v>
      </c>
      <c r="I51" s="227">
        <v>0</v>
      </c>
      <c r="J51" s="227">
        <v>0</v>
      </c>
      <c r="K51" s="227">
        <v>0</v>
      </c>
      <c r="L51" s="227">
        <v>0</v>
      </c>
      <c r="M51" s="227">
        <v>0</v>
      </c>
      <c r="N51" s="227">
        <v>0</v>
      </c>
      <c r="O51" s="227">
        <v>0</v>
      </c>
      <c r="P51" s="227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/>
      <c r="B52" s="308" t="s">
        <v>171</v>
      </c>
      <c r="C52" s="308" t="s">
        <v>443</v>
      </c>
      <c r="D52" s="308">
        <v>3</v>
      </c>
      <c r="E52" s="308">
        <v>401</v>
      </c>
      <c r="F52" s="311"/>
      <c r="G52" s="227">
        <v>0</v>
      </c>
      <c r="H52" s="227">
        <v>0</v>
      </c>
      <c r="I52" s="227">
        <v>0</v>
      </c>
      <c r="J52" s="227">
        <v>0</v>
      </c>
      <c r="K52" s="227">
        <v>0</v>
      </c>
      <c r="L52" s="227">
        <v>0</v>
      </c>
      <c r="M52" s="227">
        <v>0</v>
      </c>
      <c r="N52" s="227">
        <v>0</v>
      </c>
      <c r="O52" s="227">
        <v>0</v>
      </c>
      <c r="P52" s="227">
        <v>0</v>
      </c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08" t="s">
        <v>444</v>
      </c>
      <c r="C53" s="308" t="s">
        <v>445</v>
      </c>
      <c r="D53" s="308">
        <v>10</v>
      </c>
      <c r="E53" s="308">
        <v>401</v>
      </c>
      <c r="F53" s="311"/>
      <c r="G53" s="227">
        <v>0</v>
      </c>
      <c r="H53" s="227">
        <v>0</v>
      </c>
      <c r="I53" s="227">
        <v>0</v>
      </c>
      <c r="J53" s="227">
        <v>0</v>
      </c>
      <c r="K53" s="227">
        <v>0</v>
      </c>
      <c r="L53" s="227">
        <v>0</v>
      </c>
      <c r="M53" s="227">
        <v>0</v>
      </c>
      <c r="N53" s="227">
        <v>0</v>
      </c>
      <c r="O53" s="227">
        <v>0</v>
      </c>
      <c r="P53" s="227">
        <v>0</v>
      </c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08" t="s">
        <v>446</v>
      </c>
      <c r="C54" s="308" t="s">
        <v>447</v>
      </c>
      <c r="D54" s="308"/>
      <c r="E54" s="308"/>
      <c r="F54" s="31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08" t="s">
        <v>448</v>
      </c>
      <c r="C55" s="308" t="s">
        <v>449</v>
      </c>
      <c r="D55" s="308">
        <v>10</v>
      </c>
      <c r="E55" s="308">
        <v>401</v>
      </c>
      <c r="F55" s="311"/>
      <c r="G55" s="227">
        <v>0</v>
      </c>
      <c r="H55" s="227">
        <v>0</v>
      </c>
      <c r="I55" s="227">
        <v>0</v>
      </c>
      <c r="J55" s="227">
        <v>0</v>
      </c>
      <c r="K55" s="227">
        <v>0</v>
      </c>
      <c r="L55" s="227">
        <v>0</v>
      </c>
      <c r="M55" s="227">
        <v>0</v>
      </c>
      <c r="N55" s="227">
        <v>0</v>
      </c>
      <c r="O55" s="227">
        <v>0</v>
      </c>
      <c r="P55" s="227">
        <v>0</v>
      </c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08" t="s">
        <v>450</v>
      </c>
      <c r="C56" s="308" t="s">
        <v>305</v>
      </c>
      <c r="D56" s="308">
        <v>3</v>
      </c>
      <c r="E56" s="308">
        <v>401</v>
      </c>
      <c r="F56" s="311"/>
      <c r="G56" s="227">
        <v>0</v>
      </c>
      <c r="H56" s="227">
        <v>0</v>
      </c>
      <c r="I56" s="227">
        <v>0</v>
      </c>
      <c r="J56" s="227">
        <v>0</v>
      </c>
      <c r="K56" s="227">
        <v>0</v>
      </c>
      <c r="L56" s="227">
        <v>0</v>
      </c>
      <c r="M56" s="227">
        <v>0</v>
      </c>
      <c r="N56" s="227">
        <v>0</v>
      </c>
      <c r="O56" s="227">
        <v>0</v>
      </c>
      <c r="P56" s="227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08" t="s">
        <v>315</v>
      </c>
      <c r="C57" s="308" t="s">
        <v>451</v>
      </c>
      <c r="D57" s="308">
        <v>10</v>
      </c>
      <c r="E57" s="308">
        <v>401</v>
      </c>
      <c r="F57" s="311"/>
      <c r="G57" s="227">
        <v>0</v>
      </c>
      <c r="H57" s="227">
        <v>0</v>
      </c>
      <c r="I57" s="227">
        <v>0</v>
      </c>
      <c r="J57" s="227">
        <v>0</v>
      </c>
      <c r="K57" s="227">
        <v>0</v>
      </c>
      <c r="L57" s="227">
        <v>0</v>
      </c>
      <c r="M57" s="227">
        <v>0</v>
      </c>
      <c r="N57" s="227">
        <v>0</v>
      </c>
      <c r="O57" s="227">
        <v>0</v>
      </c>
      <c r="P57" s="227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08"/>
      <c r="C58" s="308"/>
      <c r="D58" s="308"/>
      <c r="E58" s="308"/>
      <c r="F58" s="31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08"/>
      <c r="C59" s="308"/>
      <c r="D59" s="308"/>
      <c r="E59" s="308"/>
      <c r="F59" s="31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08"/>
      <c r="C60" s="308"/>
      <c r="D60" s="308"/>
      <c r="E60" s="308"/>
      <c r="F60" s="31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08"/>
      <c r="C61" s="308"/>
      <c r="D61" s="308"/>
      <c r="E61" s="308"/>
      <c r="F61" s="31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08"/>
      <c r="C62" s="308"/>
      <c r="D62" s="308"/>
      <c r="E62" s="308"/>
      <c r="F62" s="31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08"/>
      <c r="C63" s="308"/>
      <c r="D63" s="308"/>
      <c r="E63" s="308"/>
      <c r="F63" s="31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08"/>
      <c r="C64" s="308"/>
      <c r="D64" s="308"/>
      <c r="E64" s="308"/>
      <c r="F64" s="31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08"/>
      <c r="C65" s="308"/>
      <c r="D65" s="308"/>
      <c r="E65" s="308"/>
      <c r="F65" s="31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08"/>
      <c r="C66" s="308"/>
      <c r="D66" s="308"/>
      <c r="E66" s="308"/>
      <c r="F66" s="31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08"/>
      <c r="C67" s="308"/>
      <c r="D67" s="308"/>
      <c r="E67" s="308"/>
      <c r="F67" s="31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08"/>
      <c r="C68" s="308"/>
      <c r="D68" s="308"/>
      <c r="E68" s="308"/>
      <c r="F68" s="31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08"/>
      <c r="C69" s="308"/>
      <c r="D69" s="308"/>
      <c r="E69" s="308"/>
      <c r="F69" s="31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08"/>
      <c r="C70" s="308"/>
      <c r="D70" s="308"/>
      <c r="E70" s="308"/>
      <c r="F70" s="31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08"/>
      <c r="C71" s="308"/>
      <c r="D71" s="308"/>
      <c r="E71" s="308"/>
      <c r="F71" s="31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08"/>
      <c r="C72" s="308"/>
      <c r="D72" s="308"/>
      <c r="E72" s="308"/>
      <c r="F72" s="31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08"/>
      <c r="C73" s="308"/>
      <c r="D73" s="308"/>
      <c r="E73" s="308"/>
      <c r="F73" s="31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08"/>
      <c r="C74" s="308"/>
      <c r="D74" s="308"/>
      <c r="E74" s="308"/>
      <c r="F74" s="31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08"/>
      <c r="C75" s="308"/>
      <c r="D75" s="308"/>
      <c r="E75" s="308"/>
      <c r="F75" s="31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08"/>
      <c r="C76" s="308"/>
      <c r="D76" s="308"/>
      <c r="E76" s="308"/>
      <c r="F76" s="31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08"/>
      <c r="C77" s="308"/>
      <c r="D77" s="308"/>
      <c r="E77" s="308"/>
      <c r="F77" s="31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08"/>
      <c r="C78" s="308"/>
      <c r="D78" s="308"/>
      <c r="E78" s="308"/>
      <c r="F78" s="31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08"/>
      <c r="C79" s="308"/>
      <c r="D79" s="308"/>
      <c r="E79" s="308"/>
      <c r="F79" s="31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08"/>
      <c r="C80" s="308"/>
      <c r="D80" s="308"/>
      <c r="E80" s="308"/>
      <c r="F80" s="31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08"/>
      <c r="C81" s="308"/>
      <c r="D81" s="308"/>
      <c r="E81" s="308"/>
      <c r="F81" s="31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08"/>
      <c r="C82" s="308"/>
      <c r="D82" s="308"/>
      <c r="E82" s="308"/>
      <c r="F82" s="31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08"/>
      <c r="C83" s="308"/>
      <c r="D83" s="308"/>
      <c r="E83" s="308"/>
      <c r="F83" s="31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08"/>
      <c r="C84" s="308"/>
      <c r="D84" s="308"/>
      <c r="E84" s="308"/>
      <c r="F84" s="31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08"/>
      <c r="C85" s="308"/>
      <c r="D85" s="308"/>
      <c r="E85" s="308"/>
      <c r="F85" s="31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08"/>
      <c r="C86" s="308"/>
      <c r="D86" s="308"/>
      <c r="E86" s="308"/>
      <c r="F86" s="31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08"/>
      <c r="C87" s="308"/>
      <c r="D87" s="308"/>
      <c r="E87" s="308"/>
      <c r="F87" s="31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08"/>
      <c r="C88" s="308"/>
      <c r="D88" s="308"/>
      <c r="E88" s="308"/>
      <c r="F88" s="31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08"/>
      <c r="C89" s="308"/>
      <c r="D89" s="308"/>
      <c r="E89" s="308"/>
      <c r="F89" s="31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08"/>
      <c r="C90" s="308"/>
      <c r="D90" s="308"/>
      <c r="E90" s="308"/>
      <c r="F90" s="31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08"/>
      <c r="C91" s="308"/>
      <c r="D91" s="308"/>
      <c r="E91" s="308"/>
      <c r="F91" s="31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08"/>
      <c r="C92" s="308"/>
      <c r="D92" s="308"/>
      <c r="E92" s="308"/>
      <c r="F92" s="31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08"/>
      <c r="C93" s="308"/>
      <c r="D93" s="308"/>
      <c r="E93" s="308"/>
      <c r="F93" s="31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08"/>
      <c r="C94" s="308"/>
      <c r="D94" s="308"/>
      <c r="E94" s="308"/>
      <c r="F94" s="31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08"/>
      <c r="C95" s="308"/>
      <c r="D95" s="308"/>
      <c r="E95" s="308"/>
      <c r="F95" s="31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08"/>
      <c r="C96" s="308"/>
      <c r="D96" s="308"/>
      <c r="E96" s="308"/>
      <c r="F96" s="31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08"/>
      <c r="C97" s="308"/>
      <c r="D97" s="308"/>
      <c r="E97" s="308"/>
      <c r="F97" s="31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08"/>
      <c r="C98" s="308"/>
      <c r="D98" s="308"/>
      <c r="E98" s="308"/>
      <c r="F98" s="31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08"/>
      <c r="C99" s="308"/>
      <c r="D99" s="308"/>
      <c r="E99" s="308"/>
      <c r="F99" s="31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08"/>
      <c r="C100" s="308"/>
      <c r="D100" s="308"/>
      <c r="E100" s="308"/>
      <c r="F100" s="31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42"/>
      <c r="B101" s="304"/>
      <c r="C101" s="304"/>
      <c r="D101" s="304"/>
      <c r="E101" s="304"/>
      <c r="F101" s="229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6" t="str">
        <f>SUM(G101:P101)</f>
        <v>0</v>
      </c>
      <c r="R101" s="280"/>
      <c r="S101" s="282"/>
      <c r="T101" s="282"/>
      <c r="U101" s="282"/>
      <c r="V101" s="282"/>
      <c r="W101" s="279" t="str">
        <f>+Q101-R101</f>
        <v>0</v>
      </c>
    </row>
    <row r="102" spans="1:24" customHeight="1" ht="20" s="2" customFormat="1">
      <c r="A102" s="38"/>
      <c r="B102" s="111" t="s">
        <v>50</v>
      </c>
      <c r="C102" s="111"/>
      <c r="D102" s="111"/>
      <c r="E102" s="111"/>
      <c r="F102" s="111"/>
      <c r="G102" s="110" t="str">
        <f>SUM(G8:G101)</f>
        <v>0</v>
      </c>
      <c r="H102" s="112" t="str">
        <f>SUM(H8:H101)</f>
        <v>0</v>
      </c>
      <c r="I102" s="112" t="str">
        <f>SUM(I8:I101)</f>
        <v>0</v>
      </c>
      <c r="J102" s="112" t="str">
        <f>SUM(J8:J101)</f>
        <v>0</v>
      </c>
      <c r="K102" s="112" t="str">
        <f>SUM(K8:K101)</f>
        <v>0</v>
      </c>
      <c r="L102" s="112" t="str">
        <f>SUM(L8:L101)</f>
        <v>0</v>
      </c>
      <c r="M102" s="112" t="str">
        <f>SUM(M8:M101)</f>
        <v>0</v>
      </c>
      <c r="N102" s="112" t="str">
        <f>SUM(N8:N101)</f>
        <v>0</v>
      </c>
      <c r="O102" s="112" t="str">
        <f>SUM(O8:O101)</f>
        <v>0</v>
      </c>
      <c r="P102" s="112" t="str">
        <f>SUM(P8:P101)</f>
        <v>0</v>
      </c>
      <c r="Q102" s="112" t="str">
        <f>SUM(G102:P102)</f>
        <v>0</v>
      </c>
      <c r="R102" s="59" t="str">
        <f>SUM(R8:R101)</f>
        <v>0</v>
      </c>
      <c r="S102" s="326"/>
      <c r="T102" s="327"/>
      <c r="U102" s="327"/>
      <c r="V102" s="44"/>
      <c r="W102" s="129" t="str">
        <f>SUM(W8:W101)</f>
        <v>0</v>
      </c>
    </row>
    <row r="103" spans="1:24" customHeight="1" ht="20" s="2" customFormat="1">
      <c r="A103" s="38"/>
      <c r="B103" s="63" t="str">
        <f>+A3</f>
        <v>0</v>
      </c>
      <c r="C103" s="63"/>
      <c r="D103" s="63"/>
      <c r="E103" s="63"/>
      <c r="F103" s="63"/>
      <c r="G103" s="57"/>
      <c r="H103" s="58"/>
      <c r="I103" s="58"/>
      <c r="J103" s="58"/>
      <c r="K103" s="58"/>
      <c r="L103" s="58"/>
      <c r="M103" s="58"/>
      <c r="N103" s="58"/>
      <c r="O103" s="58"/>
      <c r="P103" s="58" t="s">
        <v>51</v>
      </c>
      <c r="Q103" s="58" t="str">
        <f>SUM(Q8:Q101)</f>
        <v>0</v>
      </c>
      <c r="R103" s="60"/>
      <c r="S103" s="328"/>
      <c r="T103" s="328"/>
      <c r="U103" s="328"/>
      <c r="V103" s="45"/>
      <c r="W103" s="130"/>
    </row>
    <row r="104" spans="1:24" customHeight="1" ht="20">
      <c r="A104" s="15"/>
      <c r="B104" s="12"/>
      <c r="C104" s="12"/>
      <c r="D104" s="12"/>
      <c r="E104" s="12"/>
      <c r="F104" s="12"/>
      <c r="G104" s="336" t="s">
        <v>52</v>
      </c>
      <c r="H104" s="337"/>
      <c r="I104" s="337"/>
      <c r="J104" s="337"/>
      <c r="K104" s="337"/>
      <c r="L104" s="337"/>
      <c r="M104" s="337"/>
      <c r="N104" s="337"/>
      <c r="O104" s="337"/>
      <c r="P104" s="327"/>
      <c r="Q104" s="343" t="str">
        <f>+Q103</f>
        <v>0</v>
      </c>
      <c r="R104" s="59"/>
      <c r="S104" s="326"/>
      <c r="T104" s="327"/>
      <c r="U104" s="327"/>
      <c r="V104" s="44"/>
      <c r="W104" s="131"/>
    </row>
    <row r="105" spans="1:24" customHeight="1" ht="20">
      <c r="A105" s="36"/>
      <c r="B105" s="37"/>
      <c r="C105" s="37"/>
      <c r="D105" s="37"/>
      <c r="E105" s="37"/>
      <c r="F105" s="37"/>
      <c r="G105" s="338"/>
      <c r="H105" s="338"/>
      <c r="I105" s="338"/>
      <c r="J105" s="338"/>
      <c r="K105" s="338"/>
      <c r="L105" s="338"/>
      <c r="M105" s="338"/>
      <c r="N105" s="338"/>
      <c r="O105" s="338"/>
      <c r="P105" s="328"/>
      <c r="Q105" s="344"/>
      <c r="R105" s="60" t="str">
        <f>+R102</f>
        <v>0</v>
      </c>
      <c r="S105" s="328"/>
      <c r="T105" s="328"/>
      <c r="U105" s="328"/>
      <c r="V105" s="45"/>
      <c r="W105" s="130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S137" s="35"/>
    </row>
    <row r="138" spans="1:24">
      <c r="B138" s="1" t="s">
        <v>53</v>
      </c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  <row r="143" spans="1:24">
      <c r="S14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4:Q105"/>
    <mergeCell ref="S104:U105"/>
    <mergeCell ref="S6:V7"/>
    <mergeCell ref="D6:D7"/>
    <mergeCell ref="G104:P105"/>
    <mergeCell ref="S102:U103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4.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452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453</v>
      </c>
      <c r="C8" s="310" t="s">
        <v>454</v>
      </c>
      <c r="D8" s="310"/>
      <c r="E8" s="310"/>
      <c r="F8" s="31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455</v>
      </c>
      <c r="C9" s="310" t="s">
        <v>72</v>
      </c>
      <c r="D9" s="310">
        <v>11</v>
      </c>
      <c r="E9" s="310">
        <v>401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67</v>
      </c>
      <c r="C10" s="310" t="s">
        <v>456</v>
      </c>
      <c r="D10" s="310">
        <v>11</v>
      </c>
      <c r="E10" s="310">
        <v>401</v>
      </c>
      <c r="F10" s="310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67</v>
      </c>
      <c r="C11" s="310" t="s">
        <v>356</v>
      </c>
      <c r="D11" s="310"/>
      <c r="E11" s="310"/>
      <c r="F11" s="310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 t="s">
        <v>457</v>
      </c>
      <c r="C12" s="310" t="s">
        <v>458</v>
      </c>
      <c r="D12" s="310">
        <v>11</v>
      </c>
      <c r="E12" s="310">
        <v>401</v>
      </c>
      <c r="F12" s="310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 t="s">
        <v>459</v>
      </c>
      <c r="C13" s="310" t="s">
        <v>460</v>
      </c>
      <c r="D13" s="310">
        <v>11</v>
      </c>
      <c r="E13" s="310">
        <v>401</v>
      </c>
      <c r="F13" s="310"/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 t="s">
        <v>461</v>
      </c>
      <c r="C14" s="310" t="s">
        <v>356</v>
      </c>
      <c r="D14" s="310">
        <v>11</v>
      </c>
      <c r="E14" s="310">
        <v>401</v>
      </c>
      <c r="F14" s="310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 t="s">
        <v>462</v>
      </c>
      <c r="C15" s="310" t="s">
        <v>463</v>
      </c>
      <c r="D15" s="310">
        <v>11</v>
      </c>
      <c r="E15" s="310">
        <v>401</v>
      </c>
      <c r="F15" s="310"/>
      <c r="G15" s="275">
        <v>0</v>
      </c>
      <c r="H15" s="275">
        <v>0</v>
      </c>
      <c r="I15" s="275">
        <v>0</v>
      </c>
      <c r="J15" s="275">
        <v>0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275">
        <v>0</v>
      </c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 t="s">
        <v>464</v>
      </c>
      <c r="C16" s="310" t="s">
        <v>465</v>
      </c>
      <c r="D16" s="310">
        <v>11</v>
      </c>
      <c r="E16" s="310">
        <v>401</v>
      </c>
      <c r="F16" s="310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 t="s">
        <v>466</v>
      </c>
      <c r="C17" s="310" t="s">
        <v>467</v>
      </c>
      <c r="D17" s="310"/>
      <c r="E17" s="310"/>
      <c r="F17" s="310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 t="s">
        <v>468</v>
      </c>
      <c r="C18" s="310" t="s">
        <v>291</v>
      </c>
      <c r="D18" s="310">
        <v>11</v>
      </c>
      <c r="E18" s="310">
        <v>401</v>
      </c>
      <c r="F18" s="310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 t="s">
        <v>469</v>
      </c>
      <c r="C19" s="310" t="s">
        <v>470</v>
      </c>
      <c r="D19" s="310">
        <v>11</v>
      </c>
      <c r="E19" s="310">
        <v>401</v>
      </c>
      <c r="F19" s="310"/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 t="s">
        <v>471</v>
      </c>
      <c r="C20" s="310" t="s">
        <v>472</v>
      </c>
      <c r="D20" s="310">
        <v>11</v>
      </c>
      <c r="E20" s="310">
        <v>401</v>
      </c>
      <c r="F20" s="310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10" t="s">
        <v>473</v>
      </c>
      <c r="C21" s="310" t="s">
        <v>109</v>
      </c>
      <c r="D21" s="310">
        <v>11</v>
      </c>
      <c r="E21" s="310">
        <v>401</v>
      </c>
      <c r="F21" s="310"/>
      <c r="G21" s="275">
        <v>0</v>
      </c>
      <c r="H21" s="275">
        <v>0</v>
      </c>
      <c r="I21" s="275">
        <v>0</v>
      </c>
      <c r="J21" s="275">
        <v>0</v>
      </c>
      <c r="K21" s="275">
        <v>0</v>
      </c>
      <c r="L21" s="275">
        <v>0</v>
      </c>
      <c r="M21" s="275">
        <v>0</v>
      </c>
      <c r="N21" s="275">
        <v>0</v>
      </c>
      <c r="O21" s="275">
        <v>0</v>
      </c>
      <c r="P21" s="275">
        <v>0</v>
      </c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10" t="s">
        <v>474</v>
      </c>
      <c r="C22" s="310" t="s">
        <v>475</v>
      </c>
      <c r="D22" s="310"/>
      <c r="E22" s="310"/>
      <c r="F22" s="310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10" t="s">
        <v>476</v>
      </c>
      <c r="C23" s="310" t="s">
        <v>477</v>
      </c>
      <c r="D23" s="310">
        <v>11</v>
      </c>
      <c r="E23" s="310">
        <v>401</v>
      </c>
      <c r="F23" s="310"/>
      <c r="G23" s="275">
        <v>0</v>
      </c>
      <c r="H23" s="275">
        <v>0</v>
      </c>
      <c r="I23" s="275">
        <v>0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275">
        <v>0</v>
      </c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10" t="s">
        <v>478</v>
      </c>
      <c r="C24" s="310" t="s">
        <v>479</v>
      </c>
      <c r="D24" s="310">
        <v>11</v>
      </c>
      <c r="E24" s="310">
        <v>401</v>
      </c>
      <c r="F24" s="310"/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10" t="s">
        <v>277</v>
      </c>
      <c r="C25" s="310" t="s">
        <v>278</v>
      </c>
      <c r="D25" s="310">
        <v>11</v>
      </c>
      <c r="E25" s="310">
        <v>401</v>
      </c>
      <c r="F25" s="310"/>
      <c r="G25" s="275">
        <v>0</v>
      </c>
      <c r="H25" s="275">
        <v>0</v>
      </c>
      <c r="I25" s="275">
        <v>0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275">
        <v>0</v>
      </c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10" t="s">
        <v>480</v>
      </c>
      <c r="C26" s="310" t="s">
        <v>142</v>
      </c>
      <c r="D26" s="310">
        <v>6</v>
      </c>
      <c r="E26" s="310">
        <v>401</v>
      </c>
      <c r="F26" s="310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10" t="s">
        <v>218</v>
      </c>
      <c r="C27" s="310" t="s">
        <v>481</v>
      </c>
      <c r="D27" s="310">
        <v>11</v>
      </c>
      <c r="E27" s="310">
        <v>401</v>
      </c>
      <c r="F27" s="310"/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>
        <v>0</v>
      </c>
      <c r="M27" s="227">
        <v>0</v>
      </c>
      <c r="N27" s="227">
        <v>0</v>
      </c>
      <c r="O27" s="227">
        <v>0</v>
      </c>
      <c r="P27" s="227">
        <v>0</v>
      </c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10" t="s">
        <v>482</v>
      </c>
      <c r="C28" s="310" t="s">
        <v>483</v>
      </c>
      <c r="D28" s="310">
        <v>11</v>
      </c>
      <c r="E28" s="310">
        <v>401</v>
      </c>
      <c r="F28" s="310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10" t="s">
        <v>484</v>
      </c>
      <c r="C29" s="310" t="s">
        <v>485</v>
      </c>
      <c r="D29" s="310">
        <v>11</v>
      </c>
      <c r="E29" s="310">
        <v>401</v>
      </c>
      <c r="F29" s="310"/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>
        <v>0</v>
      </c>
      <c r="M29" s="227">
        <v>0</v>
      </c>
      <c r="N29" s="227">
        <v>0</v>
      </c>
      <c r="O29" s="227">
        <v>0</v>
      </c>
      <c r="P29" s="227">
        <v>0</v>
      </c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10" t="s">
        <v>486</v>
      </c>
      <c r="C30" s="310" t="s">
        <v>487</v>
      </c>
      <c r="D30" s="310"/>
      <c r="E30" s="310"/>
      <c r="F30" s="310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10" t="s">
        <v>488</v>
      </c>
      <c r="C31" s="310" t="s">
        <v>339</v>
      </c>
      <c r="D31" s="310">
        <v>11</v>
      </c>
      <c r="E31" s="310">
        <v>401</v>
      </c>
      <c r="F31" s="310"/>
      <c r="G31" s="275">
        <v>0</v>
      </c>
      <c r="H31" s="275">
        <v>0</v>
      </c>
      <c r="I31" s="275">
        <v>0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275">
        <v>0</v>
      </c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10" t="s">
        <v>489</v>
      </c>
      <c r="C32" s="310" t="s">
        <v>164</v>
      </c>
      <c r="D32" s="310">
        <v>11</v>
      </c>
      <c r="E32" s="310">
        <v>401</v>
      </c>
      <c r="F32" s="310"/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10" t="s">
        <v>490</v>
      </c>
      <c r="C33" s="310" t="s">
        <v>491</v>
      </c>
      <c r="D33" s="310">
        <v>11</v>
      </c>
      <c r="E33" s="310">
        <v>401</v>
      </c>
      <c r="F33" s="310"/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>
        <v>0</v>
      </c>
      <c r="M33" s="227">
        <v>0</v>
      </c>
      <c r="N33" s="227">
        <v>0</v>
      </c>
      <c r="O33" s="227">
        <v>0</v>
      </c>
      <c r="P33" s="227">
        <v>0</v>
      </c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10" t="s">
        <v>492</v>
      </c>
      <c r="C34" s="310" t="s">
        <v>456</v>
      </c>
      <c r="D34" s="310">
        <v>11</v>
      </c>
      <c r="E34" s="310">
        <v>401</v>
      </c>
      <c r="F34" s="310"/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10" t="s">
        <v>493</v>
      </c>
      <c r="C35" s="310" t="s">
        <v>494</v>
      </c>
      <c r="D35" s="310"/>
      <c r="E35" s="310"/>
      <c r="F35" s="310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10" t="s">
        <v>495</v>
      </c>
      <c r="C36" s="310" t="s">
        <v>291</v>
      </c>
      <c r="D36" s="310">
        <v>11</v>
      </c>
      <c r="E36" s="310">
        <v>401</v>
      </c>
      <c r="F36" s="310"/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10" t="s">
        <v>496</v>
      </c>
      <c r="C37" s="310" t="s">
        <v>497</v>
      </c>
      <c r="D37" s="310">
        <v>11</v>
      </c>
      <c r="E37" s="310">
        <v>401</v>
      </c>
      <c r="F37" s="310"/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>
        <v>0</v>
      </c>
      <c r="M37" s="227">
        <v>0</v>
      </c>
      <c r="N37" s="227">
        <v>0</v>
      </c>
      <c r="O37" s="227">
        <v>0</v>
      </c>
      <c r="P37" s="227">
        <v>0</v>
      </c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10" t="s">
        <v>498</v>
      </c>
      <c r="C38" s="310" t="s">
        <v>499</v>
      </c>
      <c r="D38" s="310">
        <v>11</v>
      </c>
      <c r="E38" s="310">
        <v>401</v>
      </c>
      <c r="F38" s="310"/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10" t="s">
        <v>500</v>
      </c>
      <c r="C39" s="310" t="s">
        <v>501</v>
      </c>
      <c r="D39" s="310">
        <v>11</v>
      </c>
      <c r="E39" s="310">
        <v>401</v>
      </c>
      <c r="F39" s="310"/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>
        <v>0</v>
      </c>
      <c r="M39" s="227">
        <v>0</v>
      </c>
      <c r="N39" s="227">
        <v>0</v>
      </c>
      <c r="O39" s="227">
        <v>0</v>
      </c>
      <c r="P39" s="227">
        <v>0</v>
      </c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10" t="s">
        <v>502</v>
      </c>
      <c r="C40" s="310" t="s">
        <v>503</v>
      </c>
      <c r="D40" s="310">
        <v>11</v>
      </c>
      <c r="E40" s="310">
        <v>401</v>
      </c>
      <c r="F40" s="310"/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10" t="s">
        <v>504</v>
      </c>
      <c r="C41" s="310" t="s">
        <v>505</v>
      </c>
      <c r="D41" s="310">
        <v>11</v>
      </c>
      <c r="E41" s="310">
        <v>401</v>
      </c>
      <c r="F41" s="310"/>
      <c r="G41" s="227">
        <v>0</v>
      </c>
      <c r="H41" s="227">
        <v>0</v>
      </c>
      <c r="I41" s="227">
        <v>0</v>
      </c>
      <c r="J41" s="227">
        <v>0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10" t="s">
        <v>506</v>
      </c>
      <c r="C42" s="310" t="s">
        <v>507</v>
      </c>
      <c r="D42" s="310">
        <v>11</v>
      </c>
      <c r="E42" s="310">
        <v>401</v>
      </c>
      <c r="F42" s="310"/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10" t="s">
        <v>508</v>
      </c>
      <c r="C43" s="310" t="s">
        <v>509</v>
      </c>
      <c r="D43" s="310">
        <v>11</v>
      </c>
      <c r="E43" s="310">
        <v>401</v>
      </c>
      <c r="F43" s="310"/>
      <c r="G43" s="275">
        <v>0</v>
      </c>
      <c r="H43" s="275">
        <v>0</v>
      </c>
      <c r="I43" s="275">
        <v>0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275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10" t="s">
        <v>510</v>
      </c>
      <c r="C44" s="310" t="s">
        <v>105</v>
      </c>
      <c r="D44" s="310">
        <v>11</v>
      </c>
      <c r="E44" s="310">
        <v>401</v>
      </c>
      <c r="F44" s="310"/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10" t="s">
        <v>511</v>
      </c>
      <c r="C45" s="310" t="s">
        <v>512</v>
      </c>
      <c r="D45" s="310">
        <v>11</v>
      </c>
      <c r="E45" s="310">
        <v>401</v>
      </c>
      <c r="F45" s="310"/>
      <c r="G45" s="275">
        <v>0</v>
      </c>
      <c r="H45" s="275">
        <v>0</v>
      </c>
      <c r="I45" s="275">
        <v>0</v>
      </c>
      <c r="J45" s="275">
        <v>0</v>
      </c>
      <c r="K45" s="275">
        <v>0</v>
      </c>
      <c r="L45" s="275">
        <v>0</v>
      </c>
      <c r="M45" s="275">
        <v>0</v>
      </c>
      <c r="N45" s="275">
        <v>0</v>
      </c>
      <c r="O45" s="275">
        <v>0</v>
      </c>
      <c r="P45" s="275">
        <v>0</v>
      </c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10" t="s">
        <v>513</v>
      </c>
      <c r="C46" s="310" t="s">
        <v>514</v>
      </c>
      <c r="D46" s="310">
        <v>11</v>
      </c>
      <c r="E46" s="310">
        <v>401</v>
      </c>
      <c r="F46" s="310"/>
      <c r="G46" s="275">
        <v>0</v>
      </c>
      <c r="H46" s="275">
        <v>0</v>
      </c>
      <c r="I46" s="275">
        <v>0</v>
      </c>
      <c r="J46" s="275">
        <v>0</v>
      </c>
      <c r="K46" s="275">
        <v>0</v>
      </c>
      <c r="L46" s="275">
        <v>0</v>
      </c>
      <c r="M46" s="275">
        <v>0</v>
      </c>
      <c r="N46" s="275">
        <v>0</v>
      </c>
      <c r="O46" s="275">
        <v>0</v>
      </c>
      <c r="P46" s="275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10" t="s">
        <v>515</v>
      </c>
      <c r="C47" s="310" t="s">
        <v>224</v>
      </c>
      <c r="D47" s="310">
        <v>11</v>
      </c>
      <c r="E47" s="310">
        <v>401</v>
      </c>
      <c r="F47" s="310"/>
      <c r="G47" s="275">
        <v>0</v>
      </c>
      <c r="H47" s="275">
        <v>0</v>
      </c>
      <c r="I47" s="275">
        <v>0</v>
      </c>
      <c r="J47" s="275">
        <v>0</v>
      </c>
      <c r="K47" s="275">
        <v>0</v>
      </c>
      <c r="L47" s="275">
        <v>0</v>
      </c>
      <c r="M47" s="275">
        <v>0</v>
      </c>
      <c r="N47" s="275">
        <v>0</v>
      </c>
      <c r="O47" s="275">
        <v>0</v>
      </c>
      <c r="P47" s="275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10" t="s">
        <v>228</v>
      </c>
      <c r="C48" s="310" t="s">
        <v>203</v>
      </c>
      <c r="D48" s="310">
        <v>11</v>
      </c>
      <c r="E48" s="310">
        <v>401</v>
      </c>
      <c r="F48" s="310"/>
      <c r="G48" s="275">
        <v>0</v>
      </c>
      <c r="H48" s="275">
        <v>0</v>
      </c>
      <c r="I48" s="275">
        <v>0</v>
      </c>
      <c r="J48" s="275">
        <v>0</v>
      </c>
      <c r="K48" s="275">
        <v>0</v>
      </c>
      <c r="L48" s="275">
        <v>0</v>
      </c>
      <c r="M48" s="275">
        <v>0</v>
      </c>
      <c r="N48" s="275">
        <v>0</v>
      </c>
      <c r="O48" s="275">
        <v>0</v>
      </c>
      <c r="P48" s="275">
        <v>0</v>
      </c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10" t="s">
        <v>516</v>
      </c>
      <c r="C49" s="310" t="s">
        <v>517</v>
      </c>
      <c r="D49" s="310">
        <v>11</v>
      </c>
      <c r="E49" s="310">
        <v>401</v>
      </c>
      <c r="F49" s="310"/>
      <c r="G49" s="275">
        <v>0</v>
      </c>
      <c r="H49" s="275">
        <v>0</v>
      </c>
      <c r="I49" s="275">
        <v>0</v>
      </c>
      <c r="J49" s="275">
        <v>0</v>
      </c>
      <c r="K49" s="275">
        <v>0</v>
      </c>
      <c r="L49" s="275">
        <v>0</v>
      </c>
      <c r="M49" s="275">
        <v>0</v>
      </c>
      <c r="N49" s="275">
        <v>0</v>
      </c>
      <c r="O49" s="275">
        <v>0</v>
      </c>
      <c r="P49" s="275">
        <v>0</v>
      </c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10" t="s">
        <v>518</v>
      </c>
      <c r="C50" s="310" t="s">
        <v>491</v>
      </c>
      <c r="D50" s="310">
        <v>11</v>
      </c>
      <c r="E50" s="310">
        <v>401</v>
      </c>
      <c r="F50" s="310"/>
      <c r="G50" s="275">
        <v>0</v>
      </c>
      <c r="H50" s="275">
        <v>0</v>
      </c>
      <c r="I50" s="275">
        <v>0</v>
      </c>
      <c r="J50" s="275">
        <v>0</v>
      </c>
      <c r="K50" s="275">
        <v>0</v>
      </c>
      <c r="L50" s="275">
        <v>0</v>
      </c>
      <c r="M50" s="275">
        <v>0</v>
      </c>
      <c r="N50" s="275">
        <v>0</v>
      </c>
      <c r="O50" s="275">
        <v>0</v>
      </c>
      <c r="P50" s="275">
        <v>0</v>
      </c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10" t="s">
        <v>519</v>
      </c>
      <c r="C51" s="310" t="s">
        <v>520</v>
      </c>
      <c r="D51" s="310">
        <v>11</v>
      </c>
      <c r="E51" s="310">
        <v>401</v>
      </c>
      <c r="F51" s="310"/>
      <c r="G51" s="275">
        <v>0</v>
      </c>
      <c r="H51" s="275">
        <v>0</v>
      </c>
      <c r="I51" s="275">
        <v>0</v>
      </c>
      <c r="J51" s="275">
        <v>0</v>
      </c>
      <c r="K51" s="275">
        <v>0</v>
      </c>
      <c r="L51" s="275">
        <v>0</v>
      </c>
      <c r="M51" s="275">
        <v>0</v>
      </c>
      <c r="N51" s="275">
        <v>0</v>
      </c>
      <c r="O51" s="275">
        <v>0</v>
      </c>
      <c r="P51" s="275">
        <v>0</v>
      </c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10" t="s">
        <v>236</v>
      </c>
      <c r="C52" s="310" t="s">
        <v>521</v>
      </c>
      <c r="D52" s="310">
        <v>11</v>
      </c>
      <c r="E52" s="310">
        <v>401</v>
      </c>
      <c r="F52" s="310"/>
      <c r="G52" s="275">
        <v>0</v>
      </c>
      <c r="H52" s="275">
        <v>0</v>
      </c>
      <c r="I52" s="275">
        <v>0</v>
      </c>
      <c r="J52" s="275">
        <v>0</v>
      </c>
      <c r="K52" s="275">
        <v>0</v>
      </c>
      <c r="L52" s="275">
        <v>0</v>
      </c>
      <c r="M52" s="275">
        <v>0</v>
      </c>
      <c r="N52" s="275">
        <v>0</v>
      </c>
      <c r="O52" s="275">
        <v>0</v>
      </c>
      <c r="P52" s="275">
        <v>0</v>
      </c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13" t="s">
        <v>522</v>
      </c>
      <c r="C53" s="313" t="s">
        <v>523</v>
      </c>
      <c r="D53" s="313">
        <v>11</v>
      </c>
      <c r="E53" s="313">
        <v>401</v>
      </c>
      <c r="F53" s="313"/>
      <c r="G53" s="275">
        <v>0</v>
      </c>
      <c r="H53" s="275">
        <v>0</v>
      </c>
      <c r="I53" s="275">
        <v>0</v>
      </c>
      <c r="J53" s="275">
        <v>0</v>
      </c>
      <c r="K53" s="275">
        <v>0</v>
      </c>
      <c r="L53" s="275">
        <v>0</v>
      </c>
      <c r="M53" s="275">
        <v>0</v>
      </c>
      <c r="N53" s="275">
        <v>0</v>
      </c>
      <c r="O53" s="275">
        <v>0</v>
      </c>
      <c r="P53" s="275">
        <v>0</v>
      </c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3" t="s">
        <v>150</v>
      </c>
      <c r="C54" s="313" t="s">
        <v>524</v>
      </c>
      <c r="D54" s="313">
        <v>11</v>
      </c>
      <c r="E54" s="313">
        <v>401</v>
      </c>
      <c r="F54" s="313"/>
      <c r="G54" s="275">
        <v>0</v>
      </c>
      <c r="H54" s="275">
        <v>0</v>
      </c>
      <c r="I54" s="275">
        <v>0</v>
      </c>
      <c r="J54" s="275">
        <v>0</v>
      </c>
      <c r="K54" s="275">
        <v>0</v>
      </c>
      <c r="L54" s="275">
        <v>0</v>
      </c>
      <c r="M54" s="275">
        <v>0</v>
      </c>
      <c r="N54" s="275">
        <v>0</v>
      </c>
      <c r="O54" s="275">
        <v>0</v>
      </c>
      <c r="P54" s="275">
        <v>0</v>
      </c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3" t="s">
        <v>150</v>
      </c>
      <c r="C55" s="313" t="s">
        <v>136</v>
      </c>
      <c r="D55" s="313">
        <v>11</v>
      </c>
      <c r="E55" s="313">
        <v>401</v>
      </c>
      <c r="F55" s="313"/>
      <c r="G55" s="275">
        <v>0</v>
      </c>
      <c r="H55" s="275">
        <v>0</v>
      </c>
      <c r="I55" s="275">
        <v>0</v>
      </c>
      <c r="J55" s="275">
        <v>0</v>
      </c>
      <c r="K55" s="275">
        <v>0</v>
      </c>
      <c r="L55" s="275">
        <v>0</v>
      </c>
      <c r="M55" s="275">
        <v>0</v>
      </c>
      <c r="N55" s="275">
        <v>0</v>
      </c>
      <c r="O55" s="275">
        <v>0</v>
      </c>
      <c r="P55" s="275">
        <v>0</v>
      </c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3" t="s">
        <v>525</v>
      </c>
      <c r="C56" s="313" t="s">
        <v>458</v>
      </c>
      <c r="D56" s="313">
        <v>11</v>
      </c>
      <c r="E56" s="313">
        <v>401</v>
      </c>
      <c r="F56" s="313"/>
      <c r="G56" s="275">
        <v>0</v>
      </c>
      <c r="H56" s="275">
        <v>0</v>
      </c>
      <c r="I56" s="275">
        <v>0</v>
      </c>
      <c r="J56" s="275">
        <v>0</v>
      </c>
      <c r="K56" s="275">
        <v>0</v>
      </c>
      <c r="L56" s="275">
        <v>0</v>
      </c>
      <c r="M56" s="275">
        <v>0</v>
      </c>
      <c r="N56" s="275">
        <v>0</v>
      </c>
      <c r="O56" s="275">
        <v>0</v>
      </c>
      <c r="P56" s="275">
        <v>0</v>
      </c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3" t="s">
        <v>526</v>
      </c>
      <c r="C57" s="313" t="s">
        <v>456</v>
      </c>
      <c r="D57" s="313">
        <v>11</v>
      </c>
      <c r="E57" s="313">
        <v>401</v>
      </c>
      <c r="F57" s="313"/>
      <c r="G57" s="275">
        <v>0</v>
      </c>
      <c r="H57" s="275">
        <v>0</v>
      </c>
      <c r="I57" s="275">
        <v>0</v>
      </c>
      <c r="J57" s="275">
        <v>0</v>
      </c>
      <c r="K57" s="275">
        <v>0</v>
      </c>
      <c r="L57" s="275">
        <v>0</v>
      </c>
      <c r="M57" s="275">
        <v>0</v>
      </c>
      <c r="N57" s="275">
        <v>0</v>
      </c>
      <c r="O57" s="275">
        <v>0</v>
      </c>
      <c r="P57" s="275">
        <v>0</v>
      </c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3" t="s">
        <v>527</v>
      </c>
      <c r="C58" s="313" t="s">
        <v>528</v>
      </c>
      <c r="D58" s="313">
        <v>11</v>
      </c>
      <c r="E58" s="313">
        <v>401</v>
      </c>
      <c r="F58" s="313"/>
      <c r="G58" s="275">
        <v>0</v>
      </c>
      <c r="H58" s="275">
        <v>0</v>
      </c>
      <c r="I58" s="275">
        <v>0</v>
      </c>
      <c r="J58" s="275">
        <v>0</v>
      </c>
      <c r="K58" s="275">
        <v>0</v>
      </c>
      <c r="L58" s="275">
        <v>0</v>
      </c>
      <c r="M58" s="275">
        <v>0</v>
      </c>
      <c r="N58" s="275">
        <v>0</v>
      </c>
      <c r="O58" s="275">
        <v>0</v>
      </c>
      <c r="P58" s="275">
        <v>0</v>
      </c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3" t="s">
        <v>529</v>
      </c>
      <c r="C59" s="313" t="s">
        <v>530</v>
      </c>
      <c r="D59" s="313">
        <v>11</v>
      </c>
      <c r="E59" s="313">
        <v>401</v>
      </c>
      <c r="F59" s="313"/>
      <c r="G59" s="275">
        <v>0</v>
      </c>
      <c r="H59" s="275">
        <v>0</v>
      </c>
      <c r="I59" s="275">
        <v>0</v>
      </c>
      <c r="J59" s="275">
        <v>0</v>
      </c>
      <c r="K59" s="275">
        <v>0</v>
      </c>
      <c r="L59" s="275">
        <v>0</v>
      </c>
      <c r="M59" s="275">
        <v>0</v>
      </c>
      <c r="N59" s="275">
        <v>0</v>
      </c>
      <c r="O59" s="275">
        <v>0</v>
      </c>
      <c r="P59" s="275">
        <v>0</v>
      </c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3" t="s">
        <v>531</v>
      </c>
      <c r="C60" s="313" t="s">
        <v>337</v>
      </c>
      <c r="D60" s="313">
        <v>11</v>
      </c>
      <c r="E60" s="313">
        <v>401</v>
      </c>
      <c r="F60" s="313"/>
      <c r="G60" s="275">
        <v>0</v>
      </c>
      <c r="H60" s="275">
        <v>0</v>
      </c>
      <c r="I60" s="275">
        <v>0</v>
      </c>
      <c r="J60" s="275">
        <v>0</v>
      </c>
      <c r="K60" s="275">
        <v>0</v>
      </c>
      <c r="L60" s="275">
        <v>0</v>
      </c>
      <c r="M60" s="275">
        <v>0</v>
      </c>
      <c r="N60" s="275">
        <v>0</v>
      </c>
      <c r="O60" s="275">
        <v>0</v>
      </c>
      <c r="P60" s="275">
        <v>0</v>
      </c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3" t="s">
        <v>532</v>
      </c>
      <c r="C61" s="313" t="s">
        <v>533</v>
      </c>
      <c r="D61" s="313">
        <v>11</v>
      </c>
      <c r="E61" s="313">
        <v>401</v>
      </c>
      <c r="F61" s="313"/>
      <c r="G61" s="275">
        <v>0</v>
      </c>
      <c r="H61" s="275">
        <v>0</v>
      </c>
      <c r="I61" s="275">
        <v>0</v>
      </c>
      <c r="J61" s="275">
        <v>0</v>
      </c>
      <c r="K61" s="275">
        <v>0</v>
      </c>
      <c r="L61" s="275">
        <v>0</v>
      </c>
      <c r="M61" s="275">
        <v>0</v>
      </c>
      <c r="N61" s="275">
        <v>0</v>
      </c>
      <c r="O61" s="275">
        <v>0</v>
      </c>
      <c r="P61" s="275">
        <v>0</v>
      </c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3"/>
      <c r="C62" s="313"/>
      <c r="D62" s="313"/>
      <c r="E62" s="313"/>
      <c r="F62" s="313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3"/>
      <c r="C63" s="313"/>
      <c r="D63" s="313"/>
      <c r="E63" s="313"/>
      <c r="F63" s="313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3"/>
      <c r="C64" s="313"/>
      <c r="D64" s="313"/>
      <c r="E64" s="313"/>
      <c r="F64" s="313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3"/>
      <c r="C65" s="313"/>
      <c r="D65" s="313"/>
      <c r="E65" s="313"/>
      <c r="F65" s="313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3"/>
      <c r="C66" s="313"/>
      <c r="D66" s="313"/>
      <c r="E66" s="313"/>
      <c r="F66" s="313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3"/>
      <c r="C67" s="313"/>
      <c r="D67" s="313"/>
      <c r="E67" s="313"/>
      <c r="F67" s="313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3"/>
      <c r="C68" s="313"/>
      <c r="D68" s="313"/>
      <c r="E68" s="313"/>
      <c r="F68" s="313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3"/>
      <c r="C69" s="313"/>
      <c r="D69" s="313"/>
      <c r="E69" s="313"/>
      <c r="F69" s="313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3"/>
      <c r="C70" s="313"/>
      <c r="D70" s="313"/>
      <c r="E70" s="313"/>
      <c r="F70" s="313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3"/>
      <c r="C71" s="313"/>
      <c r="D71" s="313"/>
      <c r="E71" s="313"/>
      <c r="F71" s="313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3"/>
      <c r="C72" s="313"/>
      <c r="D72" s="313"/>
      <c r="E72" s="313"/>
      <c r="F72" s="313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3"/>
      <c r="C73" s="313"/>
      <c r="D73" s="313"/>
      <c r="E73" s="313"/>
      <c r="F73" s="313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3"/>
      <c r="C74" s="313"/>
      <c r="D74" s="313"/>
      <c r="E74" s="313"/>
      <c r="F74" s="313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3"/>
      <c r="C75" s="313"/>
      <c r="D75" s="313"/>
      <c r="E75" s="313"/>
      <c r="F75" s="313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3"/>
      <c r="C76" s="313"/>
      <c r="D76" s="313"/>
      <c r="E76" s="313"/>
      <c r="F76" s="313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3"/>
      <c r="C77" s="313"/>
      <c r="D77" s="313"/>
      <c r="E77" s="313"/>
      <c r="F77" s="313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3"/>
      <c r="C78" s="313"/>
      <c r="D78" s="313"/>
      <c r="E78" s="313"/>
      <c r="F78" s="313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3"/>
      <c r="C79" s="313"/>
      <c r="D79" s="313"/>
      <c r="E79" s="313"/>
      <c r="F79" s="313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3"/>
      <c r="C80" s="313"/>
      <c r="D80" s="313"/>
      <c r="E80" s="313"/>
      <c r="F80" s="313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3"/>
      <c r="C81" s="313"/>
      <c r="D81" s="313"/>
      <c r="E81" s="313"/>
      <c r="F81" s="313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3"/>
      <c r="C82" s="313"/>
      <c r="D82" s="313"/>
      <c r="E82" s="313"/>
      <c r="F82" s="313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3"/>
      <c r="C83" s="313"/>
      <c r="D83" s="313"/>
      <c r="E83" s="313"/>
      <c r="F83" s="313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3"/>
      <c r="C84" s="313"/>
      <c r="D84" s="313"/>
      <c r="E84" s="313"/>
      <c r="F84" s="313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3"/>
      <c r="C85" s="313"/>
      <c r="D85" s="313"/>
      <c r="E85" s="313"/>
      <c r="F85" s="313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3"/>
      <c r="C86" s="313"/>
      <c r="D86" s="313"/>
      <c r="E86" s="313"/>
      <c r="F86" s="313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3"/>
      <c r="C87" s="313"/>
      <c r="D87" s="313"/>
      <c r="E87" s="313"/>
      <c r="F87" s="313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3"/>
      <c r="C88" s="313"/>
      <c r="D88" s="313"/>
      <c r="E88" s="313"/>
      <c r="F88" s="313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3"/>
      <c r="C89" s="313"/>
      <c r="D89" s="313"/>
      <c r="E89" s="313"/>
      <c r="F89" s="313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3"/>
      <c r="C90" s="313"/>
      <c r="D90" s="313"/>
      <c r="E90" s="313"/>
      <c r="F90" s="313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3"/>
      <c r="C91" s="313"/>
      <c r="D91" s="313"/>
      <c r="E91" s="313"/>
      <c r="F91" s="313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3"/>
      <c r="C92" s="313"/>
      <c r="D92" s="313"/>
      <c r="E92" s="313"/>
      <c r="F92" s="313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3"/>
      <c r="C93" s="313"/>
      <c r="D93" s="313"/>
      <c r="E93" s="313"/>
      <c r="F93" s="313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3"/>
      <c r="C94" s="313"/>
      <c r="D94" s="313"/>
      <c r="E94" s="313"/>
      <c r="F94" s="313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3"/>
      <c r="C95" s="313"/>
      <c r="D95" s="313"/>
      <c r="E95" s="313"/>
      <c r="F95" s="313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3"/>
      <c r="C96" s="313"/>
      <c r="D96" s="313"/>
      <c r="E96" s="313"/>
      <c r="F96" s="313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3"/>
      <c r="C97" s="313"/>
      <c r="D97" s="313"/>
      <c r="E97" s="313"/>
      <c r="F97" s="313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3"/>
      <c r="C98" s="313"/>
      <c r="D98" s="313"/>
      <c r="E98" s="313"/>
      <c r="F98" s="313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3"/>
      <c r="C99" s="313"/>
      <c r="D99" s="313"/>
      <c r="E99" s="313"/>
      <c r="F99" s="313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3"/>
      <c r="C100" s="313"/>
      <c r="D100" s="313"/>
      <c r="E100" s="313"/>
      <c r="F100" s="313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534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8" t="s">
        <v>535</v>
      </c>
      <c r="C8" s="308" t="s">
        <v>536</v>
      </c>
      <c r="D8" s="308">
        <v>12</v>
      </c>
      <c r="E8" s="308">
        <v>401</v>
      </c>
      <c r="F8" s="308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8" t="s">
        <v>537</v>
      </c>
      <c r="C9" s="308" t="s">
        <v>100</v>
      </c>
      <c r="D9" s="308">
        <v>12</v>
      </c>
      <c r="E9" s="308">
        <v>401</v>
      </c>
      <c r="F9" s="308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8" t="s">
        <v>394</v>
      </c>
      <c r="C10" s="308" t="s">
        <v>538</v>
      </c>
      <c r="D10" s="308">
        <v>12</v>
      </c>
      <c r="E10" s="308">
        <v>401</v>
      </c>
      <c r="F10" s="308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>
      <c r="A11" s="42" t="str">
        <f>1+A10</f>
        <v>0</v>
      </c>
      <c r="B11" s="308" t="s">
        <v>539</v>
      </c>
      <c r="C11" s="308" t="s">
        <v>540</v>
      </c>
      <c r="D11" s="308">
        <v>12</v>
      </c>
      <c r="E11" s="308">
        <v>401</v>
      </c>
      <c r="F11" s="308"/>
      <c r="G11" s="275">
        <v>0</v>
      </c>
      <c r="H11" s="275">
        <v>0</v>
      </c>
      <c r="I11" s="275">
        <v>0</v>
      </c>
      <c r="J11" s="275">
        <v>0</v>
      </c>
      <c r="K11" s="275">
        <v>0</v>
      </c>
      <c r="L11" s="275">
        <v>0</v>
      </c>
      <c r="M11" s="275">
        <v>0</v>
      </c>
      <c r="N11" s="275">
        <v>0</v>
      </c>
      <c r="O11" s="275">
        <v>0</v>
      </c>
      <c r="P11" s="275">
        <v>0</v>
      </c>
      <c r="Q11" s="276" t="str">
        <f>SUM(G11:P11)</f>
        <v>0</v>
      </c>
      <c r="R11" s="280"/>
      <c r="S11" s="278"/>
      <c r="T11" s="278"/>
      <c r="U11" s="278"/>
      <c r="V11" s="278"/>
      <c r="W11" s="279" t="str">
        <f>+Q11-R11</f>
        <v>0</v>
      </c>
    </row>
    <row r="12" spans="1:24" customHeight="1" ht="20">
      <c r="A12" s="42" t="str">
        <f>1+A11</f>
        <v>0</v>
      </c>
      <c r="B12" s="308" t="s">
        <v>541</v>
      </c>
      <c r="C12" s="308" t="s">
        <v>542</v>
      </c>
      <c r="D12" s="308">
        <v>12</v>
      </c>
      <c r="E12" s="308">
        <v>401</v>
      </c>
      <c r="F12" s="308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78"/>
      <c r="T12" s="278"/>
      <c r="U12" s="278"/>
      <c r="V12" s="278"/>
      <c r="W12" s="279" t="str">
        <f>+Q12-R12</f>
        <v>0</v>
      </c>
    </row>
    <row r="13" spans="1:24" customHeight="1" ht="20">
      <c r="A13" s="42" t="str">
        <f>1+A12</f>
        <v>0</v>
      </c>
      <c r="B13" s="308" t="s">
        <v>180</v>
      </c>
      <c r="C13" s="308" t="s">
        <v>302</v>
      </c>
      <c r="D13" s="308">
        <v>12</v>
      </c>
      <c r="E13" s="308">
        <v>401</v>
      </c>
      <c r="F13" s="308"/>
      <c r="G13" s="275">
        <v>0</v>
      </c>
      <c r="H13" s="275">
        <v>0</v>
      </c>
      <c r="I13" s="275">
        <v>0</v>
      </c>
      <c r="J13" s="275">
        <v>0</v>
      </c>
      <c r="K13" s="275">
        <v>0</v>
      </c>
      <c r="L13" s="275">
        <v>0</v>
      </c>
      <c r="M13" s="275">
        <v>0</v>
      </c>
      <c r="N13" s="275">
        <v>0</v>
      </c>
      <c r="O13" s="275">
        <v>0</v>
      </c>
      <c r="P13" s="275">
        <v>0</v>
      </c>
      <c r="Q13" s="276" t="str">
        <f>SUM(G13:P13)</f>
        <v>0</v>
      </c>
      <c r="R13" s="280"/>
      <c r="S13" s="278"/>
      <c r="T13" s="278"/>
      <c r="U13" s="278"/>
      <c r="V13" s="278"/>
      <c r="W13" s="279" t="str">
        <f>+Q13-R13</f>
        <v>0</v>
      </c>
    </row>
    <row r="14" spans="1:24" customHeight="1" ht="20">
      <c r="A14" s="42" t="str">
        <f>1+A13</f>
        <v>0</v>
      </c>
      <c r="B14" s="308" t="s">
        <v>543</v>
      </c>
      <c r="C14" s="308" t="s">
        <v>544</v>
      </c>
      <c r="D14" s="308"/>
      <c r="E14" s="308"/>
      <c r="F14" s="308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78"/>
      <c r="T14" s="278"/>
      <c r="U14" s="278"/>
      <c r="V14" s="278"/>
      <c r="W14" s="279" t="str">
        <f>+Q14-R14</f>
        <v>0</v>
      </c>
    </row>
    <row r="15" spans="1:24" customHeight="1" ht="20">
      <c r="A15" s="42" t="str">
        <f>1+A14</f>
        <v>0</v>
      </c>
      <c r="B15" s="308" t="s">
        <v>545</v>
      </c>
      <c r="C15" s="308" t="s">
        <v>546</v>
      </c>
      <c r="D15" s="308">
        <v>12</v>
      </c>
      <c r="E15" s="308">
        <v>401</v>
      </c>
      <c r="F15" s="308"/>
      <c r="G15" s="275">
        <v>0</v>
      </c>
      <c r="H15" s="275">
        <v>0</v>
      </c>
      <c r="I15" s="275">
        <v>0</v>
      </c>
      <c r="J15" s="275">
        <v>0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275">
        <v>0</v>
      </c>
      <c r="Q15" s="276" t="str">
        <f>SUM(G15:P15)</f>
        <v>0</v>
      </c>
      <c r="R15" s="280"/>
      <c r="S15" s="278"/>
      <c r="T15" s="278"/>
      <c r="U15" s="278"/>
      <c r="V15" s="278"/>
      <c r="W15" s="279" t="str">
        <f>+Q15-R15</f>
        <v>0</v>
      </c>
    </row>
    <row r="16" spans="1:24" customHeight="1" ht="20">
      <c r="A16" s="42" t="str">
        <f>1+A15</f>
        <v>0</v>
      </c>
      <c r="B16" s="308" t="s">
        <v>547</v>
      </c>
      <c r="C16" s="308" t="s">
        <v>548</v>
      </c>
      <c r="D16" s="308">
        <v>12</v>
      </c>
      <c r="E16" s="308">
        <v>401</v>
      </c>
      <c r="F16" s="308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78"/>
      <c r="T16" s="278"/>
      <c r="U16" s="278"/>
      <c r="V16" s="278"/>
      <c r="W16" s="279" t="str">
        <f>+Q16-R16</f>
        <v>0</v>
      </c>
    </row>
    <row r="17" spans="1:24" customHeight="1" ht="20">
      <c r="A17" s="42" t="str">
        <f>1+A16</f>
        <v>0</v>
      </c>
      <c r="B17" s="308" t="s">
        <v>549</v>
      </c>
      <c r="C17" s="308" t="s">
        <v>282</v>
      </c>
      <c r="D17" s="308">
        <v>12</v>
      </c>
      <c r="E17" s="308">
        <v>401</v>
      </c>
      <c r="F17" s="308"/>
      <c r="G17" s="275">
        <v>0</v>
      </c>
      <c r="H17" s="275">
        <v>0</v>
      </c>
      <c r="I17" s="275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275">
        <v>0</v>
      </c>
      <c r="Q17" s="276" t="str">
        <f>SUM(G17:P17)</f>
        <v>0</v>
      </c>
      <c r="R17" s="280"/>
      <c r="S17" s="278"/>
      <c r="T17" s="278"/>
      <c r="U17" s="278"/>
      <c r="V17" s="278"/>
      <c r="W17" s="279" t="str">
        <f>+Q17-R17</f>
        <v>0</v>
      </c>
    </row>
    <row r="18" spans="1:24" customHeight="1" ht="20">
      <c r="A18" s="42" t="str">
        <f>1+A17</f>
        <v>0</v>
      </c>
      <c r="B18" s="308" t="s">
        <v>550</v>
      </c>
      <c r="C18" s="308" t="s">
        <v>551</v>
      </c>
      <c r="D18" s="308">
        <v>12</v>
      </c>
      <c r="E18" s="308">
        <v>401</v>
      </c>
      <c r="F18" s="308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78"/>
      <c r="T18" s="278"/>
      <c r="U18" s="278"/>
      <c r="V18" s="278"/>
      <c r="W18" s="279" t="str">
        <f>+Q18-R18</f>
        <v>0</v>
      </c>
    </row>
    <row r="19" spans="1:24" customHeight="1" ht="20">
      <c r="A19" s="42" t="str">
        <f>1+A18</f>
        <v>0</v>
      </c>
      <c r="B19" s="308" t="s">
        <v>552</v>
      </c>
      <c r="C19" s="308" t="s">
        <v>76</v>
      </c>
      <c r="D19" s="308">
        <v>12</v>
      </c>
      <c r="E19" s="308">
        <v>401</v>
      </c>
      <c r="F19" s="308"/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78"/>
      <c r="T19" s="278"/>
      <c r="U19" s="278"/>
      <c r="V19" s="278"/>
      <c r="W19" s="279" t="str">
        <f>+Q19-R19</f>
        <v>0</v>
      </c>
    </row>
    <row r="20" spans="1:24" customHeight="1" ht="20">
      <c r="A20" s="42" t="str">
        <f>1+A19</f>
        <v>0</v>
      </c>
      <c r="B20" s="308" t="s">
        <v>553</v>
      </c>
      <c r="C20" s="308" t="s">
        <v>59</v>
      </c>
      <c r="D20" s="308">
        <v>12</v>
      </c>
      <c r="E20" s="308">
        <v>401</v>
      </c>
      <c r="F20" s="308"/>
      <c r="G20" s="275">
        <v>0</v>
      </c>
      <c r="H20" s="275">
        <v>0</v>
      </c>
      <c r="I20" s="275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275">
        <v>0</v>
      </c>
      <c r="Q20" s="276" t="str">
        <f>SUM(G20:P20)</f>
        <v>0</v>
      </c>
      <c r="R20" s="280"/>
      <c r="S20" s="278"/>
      <c r="T20" s="278"/>
      <c r="U20" s="278"/>
      <c r="V20" s="278"/>
      <c r="W20" s="279" t="str">
        <f>+Q20-R20</f>
        <v>0</v>
      </c>
    </row>
    <row r="21" spans="1:24" customHeight="1" ht="20">
      <c r="A21" s="42" t="str">
        <f>1+A20</f>
        <v>0</v>
      </c>
      <c r="B21" s="308" t="s">
        <v>554</v>
      </c>
      <c r="C21" s="308" t="s">
        <v>555</v>
      </c>
      <c r="D21" s="308">
        <v>9</v>
      </c>
      <c r="E21" s="308">
        <v>401</v>
      </c>
      <c r="F21" s="308"/>
      <c r="G21" s="275">
        <v>0</v>
      </c>
      <c r="H21" s="275">
        <v>0</v>
      </c>
      <c r="I21" s="275">
        <v>0</v>
      </c>
      <c r="J21" s="275">
        <v>0</v>
      </c>
      <c r="K21" s="275">
        <v>0</v>
      </c>
      <c r="L21" s="275">
        <v>0</v>
      </c>
      <c r="M21" s="275">
        <v>0</v>
      </c>
      <c r="N21" s="275">
        <v>0</v>
      </c>
      <c r="O21" s="275">
        <v>0</v>
      </c>
      <c r="P21" s="275">
        <v>0</v>
      </c>
      <c r="Q21" s="276" t="str">
        <f>SUM(G21:P21)</f>
        <v>0</v>
      </c>
      <c r="R21" s="280"/>
      <c r="S21" s="278"/>
      <c r="T21" s="278"/>
      <c r="U21" s="278"/>
      <c r="V21" s="278"/>
      <c r="W21" s="279" t="str">
        <f>+Q21-R21</f>
        <v>0</v>
      </c>
    </row>
    <row r="22" spans="1:24" customHeight="1" ht="20">
      <c r="A22" s="42" t="str">
        <f>1+A21</f>
        <v>0</v>
      </c>
      <c r="B22" s="308" t="s">
        <v>556</v>
      </c>
      <c r="C22" s="308" t="s">
        <v>557</v>
      </c>
      <c r="D22" s="308">
        <v>12</v>
      </c>
      <c r="E22" s="308">
        <v>401</v>
      </c>
      <c r="F22" s="308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78"/>
      <c r="T22" s="278"/>
      <c r="U22" s="278"/>
      <c r="V22" s="278"/>
      <c r="W22" s="279" t="str">
        <f>+Q22-R22</f>
        <v>0</v>
      </c>
    </row>
    <row r="23" spans="1:24" customHeight="1" ht="20">
      <c r="A23" s="42" t="str">
        <f>1+A22</f>
        <v>0</v>
      </c>
      <c r="B23" s="308" t="s">
        <v>558</v>
      </c>
      <c r="C23" s="308" t="s">
        <v>343</v>
      </c>
      <c r="D23" s="308">
        <v>12</v>
      </c>
      <c r="E23" s="308">
        <v>401</v>
      </c>
      <c r="F23" s="308"/>
      <c r="G23" s="275">
        <v>0</v>
      </c>
      <c r="H23" s="275">
        <v>0</v>
      </c>
      <c r="I23" s="275">
        <v>0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275">
        <v>0</v>
      </c>
      <c r="Q23" s="276" t="str">
        <f>SUM(G23:P23)</f>
        <v>0</v>
      </c>
      <c r="R23" s="280"/>
      <c r="S23" s="278"/>
      <c r="T23" s="278"/>
      <c r="U23" s="278"/>
      <c r="V23" s="278"/>
      <c r="W23" s="279" t="str">
        <f>+Q23-R23</f>
        <v>0</v>
      </c>
    </row>
    <row r="24" spans="1:24" customHeight="1" ht="20">
      <c r="A24" s="42" t="str">
        <f>1+A23</f>
        <v>0</v>
      </c>
      <c r="B24" s="308" t="s">
        <v>559</v>
      </c>
      <c r="C24" s="308" t="s">
        <v>560</v>
      </c>
      <c r="D24" s="308"/>
      <c r="E24" s="308"/>
      <c r="F24" s="308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78"/>
      <c r="T24" s="278"/>
      <c r="U24" s="278"/>
      <c r="V24" s="278"/>
      <c r="W24" s="279" t="str">
        <f>+Q24-R24</f>
        <v>0</v>
      </c>
    </row>
    <row r="25" spans="1:24" customHeight="1" ht="20">
      <c r="A25" s="42" t="str">
        <f>1+A24</f>
        <v>0</v>
      </c>
      <c r="B25" s="308" t="s">
        <v>561</v>
      </c>
      <c r="C25" s="308" t="s">
        <v>491</v>
      </c>
      <c r="D25" s="308">
        <v>12</v>
      </c>
      <c r="E25" s="308">
        <v>401</v>
      </c>
      <c r="F25" s="308"/>
      <c r="G25" s="275">
        <v>0</v>
      </c>
      <c r="H25" s="275">
        <v>0</v>
      </c>
      <c r="I25" s="275">
        <v>0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275">
        <v>0</v>
      </c>
      <c r="Q25" s="276" t="str">
        <f>SUM(G25:P25)</f>
        <v>0</v>
      </c>
      <c r="R25" s="280"/>
      <c r="S25" s="278"/>
      <c r="T25" s="278"/>
      <c r="U25" s="278"/>
      <c r="V25" s="278"/>
      <c r="W25" s="279" t="str">
        <f>+Q25-R25</f>
        <v>0</v>
      </c>
    </row>
    <row r="26" spans="1:24" customHeight="1" ht="20">
      <c r="A26" s="42" t="str">
        <f>1+A25</f>
        <v>0</v>
      </c>
      <c r="B26" s="308" t="s">
        <v>562</v>
      </c>
      <c r="C26" s="308" t="s">
        <v>563</v>
      </c>
      <c r="D26" s="308">
        <v>12</v>
      </c>
      <c r="E26" s="308">
        <v>401</v>
      </c>
      <c r="F26" s="308"/>
      <c r="G26" s="275">
        <v>0</v>
      </c>
      <c r="H26" s="275">
        <v>0</v>
      </c>
      <c r="I26" s="275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275">
        <v>0</v>
      </c>
      <c r="Q26" s="276" t="str">
        <f>SUM(G26:P26)</f>
        <v>0</v>
      </c>
      <c r="R26" s="280"/>
      <c r="S26" s="278"/>
      <c r="T26" s="278"/>
      <c r="U26" s="278"/>
      <c r="V26" s="278"/>
      <c r="W26" s="279" t="str">
        <f>+Q26-R26</f>
        <v>0</v>
      </c>
    </row>
    <row r="27" spans="1:24" customHeight="1" ht="20">
      <c r="A27" s="42" t="str">
        <f>1+A26</f>
        <v>0</v>
      </c>
      <c r="B27" s="308" t="s">
        <v>116</v>
      </c>
      <c r="C27" s="308" t="s">
        <v>121</v>
      </c>
      <c r="D27" s="308">
        <v>12</v>
      </c>
      <c r="E27" s="308">
        <v>401</v>
      </c>
      <c r="F27" s="308"/>
      <c r="G27" s="275">
        <v>0</v>
      </c>
      <c r="H27" s="275">
        <v>0</v>
      </c>
      <c r="I27" s="275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75">
        <v>0</v>
      </c>
      <c r="P27" s="275">
        <v>0</v>
      </c>
      <c r="Q27" s="276" t="str">
        <f>SUM(G27:P27)</f>
        <v>0</v>
      </c>
      <c r="R27" s="280"/>
      <c r="S27" s="278"/>
      <c r="T27" s="278"/>
      <c r="U27" s="278"/>
      <c r="V27" s="278"/>
      <c r="W27" s="279" t="str">
        <f>+Q27-R27</f>
        <v>0</v>
      </c>
    </row>
    <row r="28" spans="1:24" customHeight="1" ht="20">
      <c r="A28" s="42" t="str">
        <f>1+A27</f>
        <v>0</v>
      </c>
      <c r="B28" s="308" t="s">
        <v>564</v>
      </c>
      <c r="C28" s="308" t="s">
        <v>356</v>
      </c>
      <c r="D28" s="308">
        <v>12</v>
      </c>
      <c r="E28" s="308">
        <v>401</v>
      </c>
      <c r="F28" s="308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78"/>
      <c r="T28" s="278"/>
      <c r="U28" s="278"/>
      <c r="V28" s="278"/>
      <c r="W28" s="279" t="str">
        <f>+Q28-R28</f>
        <v>0</v>
      </c>
    </row>
    <row r="29" spans="1:24" customHeight="1" ht="20">
      <c r="A29" s="42" t="str">
        <f>1+A28</f>
        <v>0</v>
      </c>
      <c r="B29" s="308"/>
      <c r="C29" s="308"/>
      <c r="D29" s="308"/>
      <c r="E29" s="308"/>
      <c r="F29" s="308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6" t="str">
        <f>SUM(G29:P29)</f>
        <v>0</v>
      </c>
      <c r="R29" s="280"/>
      <c r="S29" s="278"/>
      <c r="T29" s="278"/>
      <c r="U29" s="278"/>
      <c r="V29" s="278"/>
      <c r="W29" s="279" t="str">
        <f>+Q29-R29</f>
        <v>0</v>
      </c>
    </row>
    <row r="30" spans="1:24" customHeight="1" ht="20">
      <c r="A30" s="42" t="str">
        <f>1+A29</f>
        <v>0</v>
      </c>
      <c r="B30" s="308"/>
      <c r="C30" s="308"/>
      <c r="D30" s="308"/>
      <c r="E30" s="308"/>
      <c r="F30" s="308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78"/>
      <c r="T30" s="278"/>
      <c r="U30" s="278"/>
      <c r="V30" s="278"/>
      <c r="W30" s="279" t="str">
        <f>+Q30-R30</f>
        <v>0</v>
      </c>
    </row>
    <row r="31" spans="1:24" customHeight="1" ht="20">
      <c r="A31" s="42" t="str">
        <f>1+A30</f>
        <v>0</v>
      </c>
      <c r="B31" s="308"/>
      <c r="C31" s="308"/>
      <c r="D31" s="308"/>
      <c r="E31" s="308"/>
      <c r="F31" s="308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78"/>
      <c r="T31" s="278"/>
      <c r="U31" s="278"/>
      <c r="V31" s="278"/>
      <c r="W31" s="279" t="str">
        <f>+Q31-R31</f>
        <v>0</v>
      </c>
    </row>
    <row r="32" spans="1:24" customHeight="1" ht="20">
      <c r="A32" s="42" t="str">
        <f>1+A31</f>
        <v>0</v>
      </c>
      <c r="B32" s="308"/>
      <c r="C32" s="308"/>
      <c r="D32" s="308"/>
      <c r="E32" s="308"/>
      <c r="F32" s="308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78"/>
      <c r="T32" s="278"/>
      <c r="U32" s="278"/>
      <c r="V32" s="278"/>
      <c r="W32" s="279" t="str">
        <f>+Q32-R32</f>
        <v>0</v>
      </c>
    </row>
    <row r="33" spans="1:24" customHeight="1" ht="20">
      <c r="A33" s="42" t="str">
        <f>1+A32</f>
        <v>0</v>
      </c>
      <c r="B33" s="308"/>
      <c r="C33" s="308"/>
      <c r="D33" s="308"/>
      <c r="E33" s="308"/>
      <c r="F33" s="308"/>
      <c r="G33" s="275"/>
      <c r="H33" s="275"/>
      <c r="I33" s="275"/>
      <c r="J33" s="275"/>
      <c r="K33" s="275"/>
      <c r="L33" s="275"/>
      <c r="M33" s="275"/>
      <c r="N33" s="275"/>
      <c r="O33" s="275"/>
      <c r="P33" s="275"/>
      <c r="Q33" s="276" t="str">
        <f>SUM(G33:P33)</f>
        <v>0</v>
      </c>
      <c r="R33" s="280"/>
      <c r="S33" s="278"/>
      <c r="T33" s="278"/>
      <c r="U33" s="278"/>
      <c r="V33" s="278"/>
      <c r="W33" s="279" t="str">
        <f>+Q33-R33</f>
        <v>0</v>
      </c>
    </row>
    <row r="34" spans="1:24" customHeight="1" ht="20">
      <c r="A34" s="42" t="str">
        <f>1+A33</f>
        <v>0</v>
      </c>
      <c r="B34" s="308"/>
      <c r="C34" s="308"/>
      <c r="D34" s="308"/>
      <c r="E34" s="308"/>
      <c r="F34" s="308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78"/>
      <c r="T34" s="278"/>
      <c r="U34" s="278"/>
      <c r="V34" s="278"/>
      <c r="W34" s="279" t="str">
        <f>+Q34-R34</f>
        <v>0</v>
      </c>
    </row>
    <row r="35" spans="1:24" customHeight="1" ht="20">
      <c r="A35" s="42" t="str">
        <f>1+A34</f>
        <v>0</v>
      </c>
      <c r="B35" s="308"/>
      <c r="C35" s="308"/>
      <c r="D35" s="308"/>
      <c r="E35" s="308"/>
      <c r="F35" s="308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 t="str">
        <f>SUM(G35:P35)</f>
        <v>0</v>
      </c>
      <c r="R35" s="280"/>
      <c r="S35" s="278"/>
      <c r="T35" s="278"/>
      <c r="U35" s="278"/>
      <c r="V35" s="278"/>
      <c r="W35" s="279" t="str">
        <f>+Q35-R35</f>
        <v>0</v>
      </c>
    </row>
    <row r="36" spans="1:24" customHeight="1" ht="20">
      <c r="A36" s="42" t="str">
        <f>1+A35</f>
        <v>0</v>
      </c>
      <c r="B36" s="308"/>
      <c r="C36" s="308"/>
      <c r="D36" s="308"/>
      <c r="E36" s="308"/>
      <c r="F36" s="308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78"/>
      <c r="T36" s="278"/>
      <c r="U36" s="278"/>
      <c r="V36" s="278"/>
      <c r="W36" s="279" t="str">
        <f>+Q36-R36</f>
        <v>0</v>
      </c>
    </row>
    <row r="37" spans="1:24" customHeight="1" ht="20">
      <c r="A37" s="42" t="str">
        <f>1+A36</f>
        <v>0</v>
      </c>
      <c r="B37" s="308"/>
      <c r="C37" s="308"/>
      <c r="D37" s="308"/>
      <c r="E37" s="308"/>
      <c r="F37" s="308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6" t="str">
        <f>SUM(G37:P37)</f>
        <v>0</v>
      </c>
      <c r="R37" s="280"/>
      <c r="S37" s="278"/>
      <c r="T37" s="278"/>
      <c r="U37" s="278"/>
      <c r="V37" s="278"/>
      <c r="W37" s="279" t="str">
        <f>+Q37-R37</f>
        <v>0</v>
      </c>
    </row>
    <row r="38" spans="1:24" customHeight="1" ht="20">
      <c r="A38" s="42" t="str">
        <f>1+A37</f>
        <v>0</v>
      </c>
      <c r="B38" s="308"/>
      <c r="C38" s="308"/>
      <c r="D38" s="308"/>
      <c r="E38" s="308"/>
      <c r="F38" s="308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78"/>
      <c r="T38" s="278"/>
      <c r="U38" s="278"/>
      <c r="V38" s="278"/>
      <c r="W38" s="279" t="str">
        <f>+Q38-R38</f>
        <v>0</v>
      </c>
    </row>
    <row r="39" spans="1:24" customHeight="1" ht="20">
      <c r="A39" s="42" t="str">
        <f>1+A38</f>
        <v>0</v>
      </c>
      <c r="B39" s="308"/>
      <c r="C39" s="308"/>
      <c r="D39" s="308"/>
      <c r="E39" s="308"/>
      <c r="F39" s="308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6" t="str">
        <f>SUM(G39:P39)</f>
        <v>0</v>
      </c>
      <c r="R39" s="280"/>
      <c r="S39" s="278"/>
      <c r="T39" s="278"/>
      <c r="U39" s="278"/>
      <c r="V39" s="278"/>
      <c r="W39" s="279" t="str">
        <f>+Q39-R39</f>
        <v>0</v>
      </c>
    </row>
    <row r="40" spans="1:24" customHeight="1" ht="20">
      <c r="A40" s="42" t="str">
        <f>1+A39</f>
        <v>0</v>
      </c>
      <c r="B40" s="308"/>
      <c r="C40" s="308"/>
      <c r="D40" s="308"/>
      <c r="E40" s="308"/>
      <c r="F40" s="308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78"/>
      <c r="T40" s="278"/>
      <c r="U40" s="278"/>
      <c r="V40" s="278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8"/>
      <c r="C41" s="308"/>
      <c r="D41" s="308"/>
      <c r="E41" s="308"/>
      <c r="F41" s="308"/>
      <c r="G41" s="227"/>
      <c r="H41" s="227"/>
      <c r="I41" s="227" t="s">
        <v>55</v>
      </c>
      <c r="J41" s="281"/>
      <c r="K41" s="227"/>
      <c r="L41" s="227"/>
      <c r="M41" s="227"/>
      <c r="N41" s="227"/>
      <c r="O41" s="227"/>
      <c r="P41" s="227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8"/>
      <c r="C42" s="308"/>
      <c r="D42" s="308"/>
      <c r="E42" s="308"/>
      <c r="F42" s="308"/>
      <c r="G42" s="275"/>
      <c r="H42" s="275"/>
      <c r="I42" s="275" t="s">
        <v>55</v>
      </c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/>
      <c r="C43" s="308"/>
      <c r="D43" s="308"/>
      <c r="E43" s="308"/>
      <c r="F43" s="308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/>
      <c r="C44" s="308"/>
      <c r="D44" s="308"/>
      <c r="E44" s="308"/>
      <c r="F44" s="308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1"/>
      <c r="C45" s="291"/>
      <c r="D45" s="291"/>
      <c r="E45" s="291"/>
      <c r="F45" s="291"/>
      <c r="G45" s="227"/>
      <c r="H45" s="227"/>
      <c r="I45" s="227" t="s">
        <v>55</v>
      </c>
      <c r="J45" s="227"/>
      <c r="K45" s="227"/>
      <c r="L45" s="227"/>
      <c r="M45" s="227"/>
      <c r="N45" s="227"/>
      <c r="O45" s="227"/>
      <c r="P45" s="227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 t="s">
        <v>55</v>
      </c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1"/>
      <c r="C47" s="291"/>
      <c r="D47" s="291"/>
      <c r="E47" s="291"/>
      <c r="F47" s="291"/>
      <c r="G47" s="227"/>
      <c r="H47" s="227"/>
      <c r="I47" s="227" t="s">
        <v>56</v>
      </c>
      <c r="J47" s="227"/>
      <c r="K47" s="227"/>
      <c r="L47" s="227"/>
      <c r="M47" s="227"/>
      <c r="N47" s="227"/>
      <c r="O47" s="227"/>
      <c r="P47" s="227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 t="s">
        <v>55</v>
      </c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1"/>
      <c r="C49" s="291"/>
      <c r="D49" s="291"/>
      <c r="E49" s="291"/>
      <c r="F49" s="291"/>
      <c r="G49" s="275"/>
      <c r="H49" s="275"/>
      <c r="I49" s="275" t="s">
        <v>55</v>
      </c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 t="s">
        <v>56</v>
      </c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1"/>
      <c r="C51" s="291"/>
      <c r="D51" s="291"/>
      <c r="E51" s="291"/>
      <c r="F51" s="291"/>
      <c r="G51" s="227"/>
      <c r="H51" s="227"/>
      <c r="I51" s="227" t="s">
        <v>55</v>
      </c>
      <c r="J51" s="227"/>
      <c r="K51" s="227"/>
      <c r="L51" s="227"/>
      <c r="M51" s="227"/>
      <c r="N51" s="227"/>
      <c r="O51" s="227"/>
      <c r="P51" s="227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 t="s">
        <v>55</v>
      </c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/>
      <c r="C53" s="292"/>
      <c r="D53" s="292"/>
      <c r="E53" s="292"/>
      <c r="F53" s="292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/>
      <c r="C54" s="292"/>
      <c r="D54" s="292"/>
      <c r="E54" s="292"/>
      <c r="F54" s="292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/>
      <c r="C55" s="292"/>
      <c r="D55" s="292"/>
      <c r="E55" s="292"/>
      <c r="F55" s="292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/>
      <c r="C56" s="292"/>
      <c r="D56" s="292"/>
      <c r="E56" s="292"/>
      <c r="F56" s="292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/>
      <c r="C57" s="292"/>
      <c r="D57" s="292"/>
      <c r="E57" s="292"/>
      <c r="F57" s="292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/>
      <c r="C58" s="292"/>
      <c r="D58" s="292"/>
      <c r="E58" s="292"/>
      <c r="F58" s="292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/>
      <c r="C59" s="292"/>
      <c r="D59" s="292"/>
      <c r="E59" s="292"/>
      <c r="F59" s="292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/>
      <c r="C60" s="292"/>
      <c r="D60" s="292"/>
      <c r="E60" s="292"/>
      <c r="F60" s="292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/>
      <c r="C61" s="292"/>
      <c r="D61" s="292"/>
      <c r="E61" s="292"/>
      <c r="F61" s="292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/>
      <c r="C62" s="292"/>
      <c r="D62" s="292"/>
      <c r="E62" s="292"/>
      <c r="F62" s="292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/>
      <c r="C63" s="292"/>
      <c r="D63" s="292"/>
      <c r="E63" s="292"/>
      <c r="F63" s="292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/>
      <c r="C64" s="292"/>
      <c r="D64" s="292"/>
      <c r="E64" s="292"/>
      <c r="F64" s="292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/>
      <c r="C65" s="292"/>
      <c r="D65" s="292"/>
      <c r="E65" s="292"/>
      <c r="F65" s="292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/>
      <c r="C66" s="292"/>
      <c r="D66" s="292"/>
      <c r="E66" s="292"/>
      <c r="F66" s="292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/>
      <c r="C67" s="292"/>
      <c r="D67" s="292"/>
      <c r="E67" s="292"/>
      <c r="F67" s="292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/>
      <c r="C68" s="292"/>
      <c r="D68" s="292"/>
      <c r="E68" s="292"/>
      <c r="F68" s="292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/>
      <c r="C69" s="292"/>
      <c r="D69" s="292"/>
      <c r="E69" s="292"/>
      <c r="F69" s="292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/>
      <c r="C70" s="292"/>
      <c r="D70" s="292"/>
      <c r="E70" s="292"/>
      <c r="F70" s="292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/>
      <c r="C71" s="292"/>
      <c r="D71" s="292"/>
      <c r="E71" s="292"/>
      <c r="F71" s="292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/>
      <c r="C72" s="292"/>
      <c r="D72" s="292"/>
      <c r="E72" s="292"/>
      <c r="F72" s="292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/>
      <c r="C73" s="292"/>
      <c r="D73" s="292"/>
      <c r="E73" s="292"/>
      <c r="F73" s="292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/>
      <c r="C74" s="292"/>
      <c r="D74" s="292"/>
      <c r="E74" s="292"/>
      <c r="F74" s="292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/>
      <c r="C75" s="292"/>
      <c r="D75" s="292"/>
      <c r="E75" s="292"/>
      <c r="F75" s="292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/>
      <c r="C76" s="292"/>
      <c r="D76" s="292"/>
      <c r="E76" s="292"/>
      <c r="F76" s="292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/>
      <c r="C77" s="292"/>
      <c r="D77" s="292"/>
      <c r="E77" s="292"/>
      <c r="F77" s="292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/>
      <c r="C78" s="292"/>
      <c r="D78" s="292"/>
      <c r="E78" s="292"/>
      <c r="F78" s="292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/>
      <c r="C79" s="292"/>
      <c r="D79" s="292"/>
      <c r="E79" s="292"/>
      <c r="F79" s="292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/>
      <c r="C80" s="292"/>
      <c r="D80" s="292"/>
      <c r="E80" s="292"/>
      <c r="F80" s="292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/>
      <c r="C81" s="292"/>
      <c r="D81" s="292"/>
      <c r="E81" s="292"/>
      <c r="F81" s="29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/>
      <c r="C82" s="292"/>
      <c r="D82" s="292"/>
      <c r="E82" s="292"/>
      <c r="F82" s="292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/>
      <c r="C83" s="292"/>
      <c r="D83" s="292"/>
      <c r="E83" s="292"/>
      <c r="F83" s="292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Q99" sqref="Q99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8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565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64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566</v>
      </c>
      <c r="C8" s="310" t="s">
        <v>235</v>
      </c>
      <c r="D8" s="310">
        <v>4</v>
      </c>
      <c r="E8" s="310">
        <v>401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 t="s">
        <v>567</v>
      </c>
      <c r="C9" s="309" t="s">
        <v>568</v>
      </c>
      <c r="D9" s="309">
        <v>13</v>
      </c>
      <c r="E9" s="309">
        <v>401</v>
      </c>
      <c r="F9" s="308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 t="s">
        <v>569</v>
      </c>
      <c r="C10" s="309" t="s">
        <v>231</v>
      </c>
      <c r="D10" s="309">
        <v>13</v>
      </c>
      <c r="E10" s="309">
        <v>401</v>
      </c>
      <c r="F10" s="308"/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>
      <c r="A11" s="42" t="str">
        <f>1+A10</f>
        <v>0</v>
      </c>
      <c r="B11" s="309" t="s">
        <v>570</v>
      </c>
      <c r="C11" s="309" t="s">
        <v>571</v>
      </c>
      <c r="D11" s="309">
        <v>13</v>
      </c>
      <c r="E11" s="309">
        <v>401</v>
      </c>
      <c r="F11" s="308"/>
      <c r="G11" s="275">
        <v>0</v>
      </c>
      <c r="H11" s="275">
        <v>0</v>
      </c>
      <c r="I11" s="275">
        <v>0</v>
      </c>
      <c r="J11" s="275">
        <v>0</v>
      </c>
      <c r="K11" s="275">
        <v>0</v>
      </c>
      <c r="L11" s="275">
        <v>0</v>
      </c>
      <c r="M11" s="275">
        <v>0</v>
      </c>
      <c r="N11" s="275">
        <v>0</v>
      </c>
      <c r="O11" s="275">
        <v>0</v>
      </c>
      <c r="P11" s="275">
        <v>0</v>
      </c>
      <c r="Q11" s="276" t="str">
        <f>SUM(G11:P11)</f>
        <v>0</v>
      </c>
      <c r="R11" s="280"/>
      <c r="S11" s="278"/>
      <c r="T11" s="278"/>
      <c r="U11" s="278"/>
      <c r="V11" s="278"/>
      <c r="W11" s="279" t="str">
        <f>+Q11-R11</f>
        <v>0</v>
      </c>
    </row>
    <row r="12" spans="1:24" customHeight="1" ht="20">
      <c r="A12" s="42" t="str">
        <f>1+A11</f>
        <v>0</v>
      </c>
      <c r="B12" s="309" t="s">
        <v>572</v>
      </c>
      <c r="C12" s="309" t="s">
        <v>573</v>
      </c>
      <c r="D12" s="309">
        <v>13</v>
      </c>
      <c r="E12" s="309">
        <v>401</v>
      </c>
      <c r="F12" s="308"/>
      <c r="G12" s="275">
        <v>0</v>
      </c>
      <c r="H12" s="275">
        <v>0</v>
      </c>
      <c r="I12" s="275">
        <v>0</v>
      </c>
      <c r="J12" s="275">
        <v>0</v>
      </c>
      <c r="K12" s="275">
        <v>0</v>
      </c>
      <c r="L12" s="275">
        <v>0</v>
      </c>
      <c r="M12" s="275">
        <v>0</v>
      </c>
      <c r="N12" s="275">
        <v>0</v>
      </c>
      <c r="O12" s="275">
        <v>0</v>
      </c>
      <c r="P12" s="275">
        <v>0</v>
      </c>
      <c r="Q12" s="276" t="str">
        <f>SUM(G12:P12)</f>
        <v>0</v>
      </c>
      <c r="R12" s="280"/>
      <c r="S12" s="278"/>
      <c r="T12" s="278"/>
      <c r="U12" s="278"/>
      <c r="V12" s="278"/>
      <c r="W12" s="279" t="str">
        <f>+Q12-R12</f>
        <v>0</v>
      </c>
    </row>
    <row r="13" spans="1:24" customHeight="1" ht="20">
      <c r="A13" s="42" t="str">
        <f>1+A12</f>
        <v>0</v>
      </c>
      <c r="B13" s="309" t="s">
        <v>334</v>
      </c>
      <c r="C13" s="309" t="s">
        <v>574</v>
      </c>
      <c r="D13" s="309">
        <v>13</v>
      </c>
      <c r="E13" s="309">
        <v>401</v>
      </c>
      <c r="F13" s="308"/>
      <c r="G13" s="275">
        <v>0</v>
      </c>
      <c r="H13" s="275">
        <v>0</v>
      </c>
      <c r="I13" s="275">
        <v>0</v>
      </c>
      <c r="J13" s="275">
        <v>0</v>
      </c>
      <c r="K13" s="275">
        <v>0</v>
      </c>
      <c r="L13" s="275">
        <v>0</v>
      </c>
      <c r="M13" s="275">
        <v>0</v>
      </c>
      <c r="N13" s="275">
        <v>0</v>
      </c>
      <c r="O13" s="275">
        <v>0</v>
      </c>
      <c r="P13" s="275">
        <v>0</v>
      </c>
      <c r="Q13" s="276" t="str">
        <f>SUM(G13:P13)</f>
        <v>0</v>
      </c>
      <c r="R13" s="280"/>
      <c r="S13" s="278"/>
      <c r="T13" s="278"/>
      <c r="U13" s="278"/>
      <c r="V13" s="278"/>
      <c r="W13" s="279" t="str">
        <f>+Q13-R13</f>
        <v>0</v>
      </c>
    </row>
    <row r="14" spans="1:24" customHeight="1" ht="20">
      <c r="A14" s="42" t="str">
        <f>1+A13</f>
        <v>0</v>
      </c>
      <c r="B14" s="309" t="s">
        <v>575</v>
      </c>
      <c r="C14" s="309" t="s">
        <v>576</v>
      </c>
      <c r="D14" s="309">
        <v>13</v>
      </c>
      <c r="E14" s="309">
        <v>401</v>
      </c>
      <c r="F14" s="308"/>
      <c r="G14" s="275">
        <v>0</v>
      </c>
      <c r="H14" s="275">
        <v>0</v>
      </c>
      <c r="I14" s="275">
        <v>0</v>
      </c>
      <c r="J14" s="275">
        <v>0</v>
      </c>
      <c r="K14" s="275">
        <v>0</v>
      </c>
      <c r="L14" s="275">
        <v>0</v>
      </c>
      <c r="M14" s="275">
        <v>0</v>
      </c>
      <c r="N14" s="275">
        <v>0</v>
      </c>
      <c r="O14" s="275">
        <v>0</v>
      </c>
      <c r="P14" s="275">
        <v>0</v>
      </c>
      <c r="Q14" s="276" t="str">
        <f>SUM(G14:P14)</f>
        <v>0</v>
      </c>
      <c r="R14" s="280"/>
      <c r="S14" s="278"/>
      <c r="T14" s="278"/>
      <c r="U14" s="278"/>
      <c r="V14" s="278"/>
      <c r="W14" s="279" t="str">
        <f>+Q14-R14</f>
        <v>0</v>
      </c>
    </row>
    <row r="15" spans="1:24" customHeight="1" ht="20">
      <c r="A15" s="42" t="str">
        <f>1+A14</f>
        <v>0</v>
      </c>
      <c r="B15" s="309" t="s">
        <v>336</v>
      </c>
      <c r="C15" s="309" t="s">
        <v>530</v>
      </c>
      <c r="D15" s="309">
        <v>13</v>
      </c>
      <c r="E15" s="309">
        <v>401</v>
      </c>
      <c r="F15" s="308"/>
      <c r="G15" s="275">
        <v>0</v>
      </c>
      <c r="H15" s="275">
        <v>0</v>
      </c>
      <c r="I15" s="275">
        <v>0</v>
      </c>
      <c r="J15" s="275">
        <v>0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275">
        <v>0</v>
      </c>
      <c r="Q15" s="276" t="str">
        <f>SUM(G15:P15)</f>
        <v>0</v>
      </c>
      <c r="R15" s="280"/>
      <c r="S15" s="278"/>
      <c r="T15" s="278"/>
      <c r="U15" s="278"/>
      <c r="V15" s="278"/>
      <c r="W15" s="279" t="str">
        <f>+Q15-R15</f>
        <v>0</v>
      </c>
    </row>
    <row r="16" spans="1:24" customHeight="1" ht="20">
      <c r="A16" s="42" t="str">
        <f>1+A15</f>
        <v>0</v>
      </c>
      <c r="B16" s="309" t="s">
        <v>577</v>
      </c>
      <c r="C16" s="309" t="s">
        <v>520</v>
      </c>
      <c r="D16" s="309">
        <v>13</v>
      </c>
      <c r="E16" s="309">
        <v>401</v>
      </c>
      <c r="F16" s="308"/>
      <c r="G16" s="275">
        <v>0</v>
      </c>
      <c r="H16" s="275">
        <v>0</v>
      </c>
      <c r="I16" s="275">
        <v>0</v>
      </c>
      <c r="J16" s="275">
        <v>0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275">
        <v>0</v>
      </c>
      <c r="Q16" s="276" t="str">
        <f>SUM(G16:P16)</f>
        <v>0</v>
      </c>
      <c r="R16" s="280"/>
      <c r="S16" s="278"/>
      <c r="T16" s="278"/>
      <c r="U16" s="278"/>
      <c r="V16" s="278"/>
      <c r="W16" s="279" t="str">
        <f>+Q16-R16</f>
        <v>0</v>
      </c>
    </row>
    <row r="17" spans="1:24" customHeight="1" ht="20">
      <c r="A17" s="42" t="str">
        <f>1+A16</f>
        <v>0</v>
      </c>
      <c r="B17" s="309" t="s">
        <v>176</v>
      </c>
      <c r="C17" s="309" t="s">
        <v>293</v>
      </c>
      <c r="D17" s="309">
        <v>13</v>
      </c>
      <c r="E17" s="309">
        <v>401</v>
      </c>
      <c r="F17" s="308"/>
      <c r="G17" s="275">
        <v>0</v>
      </c>
      <c r="H17" s="275">
        <v>0</v>
      </c>
      <c r="I17" s="275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275">
        <v>0</v>
      </c>
      <c r="Q17" s="276" t="str">
        <f>SUM(G17:P17)</f>
        <v>0</v>
      </c>
      <c r="R17" s="280"/>
      <c r="S17" s="278"/>
      <c r="T17" s="278"/>
      <c r="U17" s="278"/>
      <c r="V17" s="278"/>
      <c r="W17" s="279" t="str">
        <f>+Q17-R17</f>
        <v>0</v>
      </c>
    </row>
    <row r="18" spans="1:24" customHeight="1" ht="20">
      <c r="A18" s="42" t="str">
        <f>1+A17</f>
        <v>0</v>
      </c>
      <c r="B18" s="309" t="s">
        <v>578</v>
      </c>
      <c r="C18" s="309" t="s">
        <v>579</v>
      </c>
      <c r="D18" s="309">
        <v>13</v>
      </c>
      <c r="E18" s="309">
        <v>401</v>
      </c>
      <c r="F18" s="308"/>
      <c r="G18" s="275">
        <v>0</v>
      </c>
      <c r="H18" s="275">
        <v>0</v>
      </c>
      <c r="I18" s="275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275">
        <v>0</v>
      </c>
      <c r="Q18" s="276" t="str">
        <f>SUM(G18:P18)</f>
        <v>0</v>
      </c>
      <c r="R18" s="280"/>
      <c r="S18" s="278"/>
      <c r="T18" s="278"/>
      <c r="U18" s="278"/>
      <c r="V18" s="278"/>
      <c r="W18" s="279" t="str">
        <f>+Q18-R18</f>
        <v>0</v>
      </c>
    </row>
    <row r="19" spans="1:24" customHeight="1" ht="20">
      <c r="A19" s="42" t="str">
        <f>1+A18</f>
        <v>0</v>
      </c>
      <c r="B19" s="309" t="s">
        <v>580</v>
      </c>
      <c r="C19" s="309" t="s">
        <v>581</v>
      </c>
      <c r="D19" s="309">
        <v>13</v>
      </c>
      <c r="E19" s="309">
        <v>401</v>
      </c>
      <c r="F19" s="308"/>
      <c r="G19" s="275">
        <v>0</v>
      </c>
      <c r="H19" s="275">
        <v>0</v>
      </c>
      <c r="I19" s="275">
        <v>0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275">
        <v>0</v>
      </c>
      <c r="Q19" s="276" t="str">
        <f>SUM(G19:P19)</f>
        <v>0</v>
      </c>
      <c r="R19" s="280"/>
      <c r="S19" s="278"/>
      <c r="T19" s="278"/>
      <c r="U19" s="278"/>
      <c r="V19" s="278"/>
      <c r="W19" s="279" t="str">
        <f>+Q19-R19</f>
        <v>0</v>
      </c>
    </row>
    <row r="20" spans="1:24" customHeight="1" ht="20">
      <c r="A20" s="42" t="str">
        <f>1+A19</f>
        <v>0</v>
      </c>
      <c r="B20" s="308" t="s">
        <v>582</v>
      </c>
      <c r="C20" s="308" t="s">
        <v>583</v>
      </c>
      <c r="D20" s="308"/>
      <c r="E20" s="308"/>
      <c r="F20" s="308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78"/>
      <c r="T20" s="278"/>
      <c r="U20" s="278"/>
      <c r="V20" s="278"/>
      <c r="W20" s="279" t="str">
        <f>+Q20-R20</f>
        <v>0</v>
      </c>
    </row>
    <row r="21" spans="1:24" customHeight="1" ht="20">
      <c r="A21" s="42" t="str">
        <f>1+A20</f>
        <v>0</v>
      </c>
      <c r="B21" s="308" t="s">
        <v>584</v>
      </c>
      <c r="C21" s="308" t="s">
        <v>134</v>
      </c>
      <c r="D21" s="308">
        <v>13</v>
      </c>
      <c r="E21" s="308">
        <v>401</v>
      </c>
      <c r="F21" s="308"/>
      <c r="G21" s="275">
        <v>0</v>
      </c>
      <c r="H21" s="275">
        <v>0</v>
      </c>
      <c r="I21" s="275">
        <v>0</v>
      </c>
      <c r="J21" s="275">
        <v>0</v>
      </c>
      <c r="K21" s="275">
        <v>0</v>
      </c>
      <c r="L21" s="275">
        <v>0</v>
      </c>
      <c r="M21" s="275">
        <v>0</v>
      </c>
      <c r="N21" s="275">
        <v>0</v>
      </c>
      <c r="O21" s="275">
        <v>0</v>
      </c>
      <c r="P21" s="275">
        <v>0</v>
      </c>
      <c r="Q21" s="276" t="str">
        <f>SUM(G21:P21)</f>
        <v>0</v>
      </c>
      <c r="R21" s="280"/>
      <c r="S21" s="278"/>
      <c r="T21" s="278"/>
      <c r="U21" s="278"/>
      <c r="V21" s="278"/>
      <c r="W21" s="279" t="str">
        <f>+Q21-R21</f>
        <v>0</v>
      </c>
    </row>
    <row r="22" spans="1:24" customHeight="1" ht="20">
      <c r="A22" s="42" t="str">
        <f>1+A21</f>
        <v>0</v>
      </c>
      <c r="B22" s="308" t="s">
        <v>585</v>
      </c>
      <c r="C22" s="308" t="s">
        <v>390</v>
      </c>
      <c r="D22" s="308">
        <v>13</v>
      </c>
      <c r="E22" s="308">
        <v>401</v>
      </c>
      <c r="F22" s="308"/>
      <c r="G22" s="275">
        <v>0</v>
      </c>
      <c r="H22" s="275">
        <v>0</v>
      </c>
      <c r="I22" s="275">
        <v>0</v>
      </c>
      <c r="J22" s="275">
        <v>0</v>
      </c>
      <c r="K22" s="275">
        <v>0</v>
      </c>
      <c r="L22" s="275">
        <v>0</v>
      </c>
      <c r="M22" s="275">
        <v>0</v>
      </c>
      <c r="N22" s="275">
        <v>0</v>
      </c>
      <c r="O22" s="275">
        <v>0</v>
      </c>
      <c r="P22" s="275">
        <v>0</v>
      </c>
      <c r="Q22" s="276" t="str">
        <f>SUM(G22:P22)</f>
        <v>0</v>
      </c>
      <c r="R22" s="280"/>
      <c r="S22" s="278"/>
      <c r="T22" s="278"/>
      <c r="U22" s="278"/>
      <c r="V22" s="278"/>
      <c r="W22" s="279" t="str">
        <f>+Q22-R22</f>
        <v>0</v>
      </c>
    </row>
    <row r="23" spans="1:24" customHeight="1" ht="20">
      <c r="A23" s="42" t="str">
        <f>1+A22</f>
        <v>0</v>
      </c>
      <c r="B23" s="308" t="s">
        <v>586</v>
      </c>
      <c r="C23" s="308" t="s">
        <v>587</v>
      </c>
      <c r="D23" s="308">
        <v>11</v>
      </c>
      <c r="E23" s="308">
        <v>401</v>
      </c>
      <c r="F23" s="308"/>
      <c r="G23" s="275">
        <v>0</v>
      </c>
      <c r="H23" s="275">
        <v>0</v>
      </c>
      <c r="I23" s="275">
        <v>0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275">
        <v>0</v>
      </c>
      <c r="Q23" s="276" t="str">
        <f>SUM(G23:P23)</f>
        <v>0</v>
      </c>
      <c r="R23" s="280"/>
      <c r="S23" s="278"/>
      <c r="T23" s="278"/>
      <c r="U23" s="278"/>
      <c r="V23" s="278"/>
      <c r="W23" s="279" t="str">
        <f>+Q23-R23</f>
        <v>0</v>
      </c>
    </row>
    <row r="24" spans="1:24" customHeight="1" ht="20">
      <c r="A24" s="42" t="str">
        <f>1+A23</f>
        <v>0</v>
      </c>
      <c r="B24" s="308" t="s">
        <v>588</v>
      </c>
      <c r="C24" s="308" t="s">
        <v>276</v>
      </c>
      <c r="D24" s="308">
        <v>13</v>
      </c>
      <c r="E24" s="308">
        <v>401</v>
      </c>
      <c r="F24" s="308"/>
      <c r="G24" s="275">
        <v>0</v>
      </c>
      <c r="H24" s="275">
        <v>0</v>
      </c>
      <c r="I24" s="275">
        <v>0</v>
      </c>
      <c r="J24" s="275">
        <v>0</v>
      </c>
      <c r="K24" s="275">
        <v>0</v>
      </c>
      <c r="L24" s="275">
        <v>0</v>
      </c>
      <c r="M24" s="275">
        <v>0</v>
      </c>
      <c r="N24" s="275">
        <v>0</v>
      </c>
      <c r="O24" s="275">
        <v>0</v>
      </c>
      <c r="P24" s="275">
        <v>0</v>
      </c>
      <c r="Q24" s="276" t="str">
        <f>SUM(G24:P24)</f>
        <v>0</v>
      </c>
      <c r="R24" s="280"/>
      <c r="S24" s="278"/>
      <c r="T24" s="278"/>
      <c r="U24" s="278"/>
      <c r="V24" s="278"/>
      <c r="W24" s="279" t="str">
        <f>+Q24-R24</f>
        <v>0</v>
      </c>
    </row>
    <row r="25" spans="1:24" customHeight="1" ht="20">
      <c r="A25" s="42" t="str">
        <f>1+A24</f>
        <v>0</v>
      </c>
      <c r="B25" s="308" t="s">
        <v>589</v>
      </c>
      <c r="C25" s="308" t="s">
        <v>590</v>
      </c>
      <c r="D25" s="308">
        <v>10</v>
      </c>
      <c r="E25" s="308">
        <v>401</v>
      </c>
      <c r="F25" s="308"/>
      <c r="G25" s="275">
        <v>0</v>
      </c>
      <c r="H25" s="275">
        <v>0</v>
      </c>
      <c r="I25" s="275">
        <v>0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275">
        <v>0</v>
      </c>
      <c r="Q25" s="276" t="str">
        <f>SUM(G25:P25)</f>
        <v>0</v>
      </c>
      <c r="R25" s="280"/>
      <c r="S25" s="278"/>
      <c r="T25" s="278"/>
      <c r="U25" s="278"/>
      <c r="V25" s="278"/>
      <c r="W25" s="279" t="str">
        <f>+Q25-R25</f>
        <v>0</v>
      </c>
    </row>
    <row r="26" spans="1:24" customHeight="1" ht="20">
      <c r="A26" s="42" t="str">
        <f>1+A25</f>
        <v>0</v>
      </c>
      <c r="B26" s="308" t="s">
        <v>591</v>
      </c>
      <c r="C26" s="308" t="s">
        <v>592</v>
      </c>
      <c r="D26" s="308"/>
      <c r="E26" s="308"/>
      <c r="F26" s="308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78"/>
      <c r="T26" s="278"/>
      <c r="U26" s="278"/>
      <c r="V26" s="278"/>
      <c r="W26" s="279" t="str">
        <f>+Q26-R26</f>
        <v>0</v>
      </c>
    </row>
    <row r="27" spans="1:24" customHeight="1" ht="20">
      <c r="A27" s="42" t="str">
        <f>1+A26</f>
        <v>0</v>
      </c>
      <c r="B27" s="308" t="s">
        <v>593</v>
      </c>
      <c r="C27" s="308" t="s">
        <v>179</v>
      </c>
      <c r="D27" s="308">
        <v>13</v>
      </c>
      <c r="E27" s="308">
        <v>401</v>
      </c>
      <c r="F27" s="308"/>
      <c r="G27" s="275">
        <v>0</v>
      </c>
      <c r="H27" s="275">
        <v>0</v>
      </c>
      <c r="I27" s="275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75">
        <v>0</v>
      </c>
      <c r="P27" s="275">
        <v>0</v>
      </c>
      <c r="Q27" s="276" t="str">
        <f>SUM(G27:P27)</f>
        <v>0</v>
      </c>
      <c r="R27" s="280"/>
      <c r="S27" s="278"/>
      <c r="T27" s="278"/>
      <c r="U27" s="278"/>
      <c r="V27" s="278"/>
      <c r="W27" s="279" t="str">
        <f>+Q27-R27</f>
        <v>0</v>
      </c>
    </row>
    <row r="28" spans="1:24" customHeight="1" ht="20">
      <c r="A28" s="42" t="str">
        <f>1+A27</f>
        <v>0</v>
      </c>
      <c r="B28" s="308" t="s">
        <v>96</v>
      </c>
      <c r="C28" s="308" t="s">
        <v>231</v>
      </c>
      <c r="D28" s="308">
        <v>13</v>
      </c>
      <c r="E28" s="308">
        <v>401</v>
      </c>
      <c r="F28" s="308"/>
      <c r="G28" s="275">
        <v>0</v>
      </c>
      <c r="H28" s="275">
        <v>0</v>
      </c>
      <c r="I28" s="275">
        <v>0</v>
      </c>
      <c r="J28" s="275">
        <v>0</v>
      </c>
      <c r="K28" s="275">
        <v>0</v>
      </c>
      <c r="L28" s="275">
        <v>0</v>
      </c>
      <c r="M28" s="275">
        <v>0</v>
      </c>
      <c r="N28" s="275">
        <v>0</v>
      </c>
      <c r="O28" s="275">
        <v>0</v>
      </c>
      <c r="P28" s="275">
        <v>0</v>
      </c>
      <c r="Q28" s="276" t="str">
        <f>SUM(G28:P28)</f>
        <v>0</v>
      </c>
      <c r="R28" s="280"/>
      <c r="S28" s="278"/>
      <c r="T28" s="278"/>
      <c r="U28" s="278"/>
      <c r="V28" s="278"/>
      <c r="W28" s="279" t="str">
        <f>+Q28-R28</f>
        <v>0</v>
      </c>
    </row>
    <row r="29" spans="1:24" customHeight="1" ht="20">
      <c r="A29" s="42" t="str">
        <f>1+A28</f>
        <v>0</v>
      </c>
      <c r="B29" s="308" t="s">
        <v>594</v>
      </c>
      <c r="C29" s="308" t="s">
        <v>595</v>
      </c>
      <c r="D29" s="308"/>
      <c r="E29" s="308"/>
      <c r="F29" s="308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6" t="str">
        <f>SUM(G29:P29)</f>
        <v>0</v>
      </c>
      <c r="R29" s="280"/>
      <c r="S29" s="278"/>
      <c r="T29" s="278"/>
      <c r="U29" s="278"/>
      <c r="V29" s="278"/>
      <c r="W29" s="279" t="str">
        <f>+Q29-R29</f>
        <v>0</v>
      </c>
    </row>
    <row r="30" spans="1:24" customHeight="1" ht="20">
      <c r="A30" s="42" t="str">
        <f>1+A29</f>
        <v>0</v>
      </c>
      <c r="B30" s="308" t="s">
        <v>596</v>
      </c>
      <c r="C30" s="308" t="s">
        <v>597</v>
      </c>
      <c r="D30" s="308">
        <v>13</v>
      </c>
      <c r="E30" s="308">
        <v>401</v>
      </c>
      <c r="F30" s="308"/>
      <c r="G30" s="275">
        <v>0</v>
      </c>
      <c r="H30" s="275">
        <v>0</v>
      </c>
      <c r="I30" s="275">
        <v>0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275">
        <v>0</v>
      </c>
      <c r="Q30" s="276" t="str">
        <f>SUM(G30:P30)</f>
        <v>0</v>
      </c>
      <c r="R30" s="280"/>
      <c r="S30" s="278"/>
      <c r="T30" s="278"/>
      <c r="U30" s="278"/>
      <c r="V30" s="278"/>
      <c r="W30" s="279" t="str">
        <f>+Q30-R30</f>
        <v>0</v>
      </c>
    </row>
    <row r="31" spans="1:24" customHeight="1" ht="20">
      <c r="A31" s="42" t="str">
        <f>1+A30</f>
        <v>0</v>
      </c>
      <c r="B31" s="308" t="s">
        <v>598</v>
      </c>
      <c r="C31" s="308" t="s">
        <v>599</v>
      </c>
      <c r="D31" s="308"/>
      <c r="E31" s="308"/>
      <c r="F31" s="308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78"/>
      <c r="T31" s="278"/>
      <c r="U31" s="278"/>
      <c r="V31" s="278"/>
      <c r="W31" s="279" t="str">
        <f>+Q31-R31</f>
        <v>0</v>
      </c>
    </row>
    <row r="32" spans="1:24" customHeight="1" ht="20">
      <c r="A32" s="42" t="str">
        <f>1+A31</f>
        <v>0</v>
      </c>
      <c r="B32" s="308" t="s">
        <v>600</v>
      </c>
      <c r="C32" s="308" t="s">
        <v>164</v>
      </c>
      <c r="D32" s="308">
        <v>13</v>
      </c>
      <c r="E32" s="308">
        <v>401</v>
      </c>
      <c r="F32" s="308"/>
      <c r="G32" s="275">
        <v>0</v>
      </c>
      <c r="H32" s="275">
        <v>0</v>
      </c>
      <c r="I32" s="275">
        <v>0</v>
      </c>
      <c r="J32" s="275">
        <v>0</v>
      </c>
      <c r="K32" s="275">
        <v>0</v>
      </c>
      <c r="L32" s="275">
        <v>0</v>
      </c>
      <c r="M32" s="275">
        <v>0</v>
      </c>
      <c r="N32" s="275">
        <v>0</v>
      </c>
      <c r="O32" s="275">
        <v>0</v>
      </c>
      <c r="P32" s="275">
        <v>0</v>
      </c>
      <c r="Q32" s="276" t="str">
        <f>SUM(G32:P32)</f>
        <v>0</v>
      </c>
      <c r="R32" s="280"/>
      <c r="S32" s="278"/>
      <c r="T32" s="278"/>
      <c r="U32" s="278"/>
      <c r="V32" s="278"/>
      <c r="W32" s="279" t="str">
        <f>+Q32-R32</f>
        <v>0</v>
      </c>
    </row>
    <row r="33" spans="1:24" customHeight="1" ht="20">
      <c r="A33" s="42" t="str">
        <f>1+A32</f>
        <v>0</v>
      </c>
      <c r="B33" s="308" t="s">
        <v>601</v>
      </c>
      <c r="C33" s="308" t="s">
        <v>602</v>
      </c>
      <c r="D33" s="308">
        <v>13</v>
      </c>
      <c r="E33" s="308">
        <v>401</v>
      </c>
      <c r="F33" s="308"/>
      <c r="G33" s="275">
        <v>0</v>
      </c>
      <c r="H33" s="275">
        <v>0</v>
      </c>
      <c r="I33" s="275">
        <v>0</v>
      </c>
      <c r="J33" s="275">
        <v>0</v>
      </c>
      <c r="K33" s="275">
        <v>0</v>
      </c>
      <c r="L33" s="275">
        <v>0</v>
      </c>
      <c r="M33" s="275">
        <v>0</v>
      </c>
      <c r="N33" s="275">
        <v>0</v>
      </c>
      <c r="O33" s="275">
        <v>0</v>
      </c>
      <c r="P33" s="275">
        <v>0</v>
      </c>
      <c r="Q33" s="276" t="str">
        <f>SUM(G33:P33)</f>
        <v>0</v>
      </c>
      <c r="R33" s="280"/>
      <c r="S33" s="278"/>
      <c r="T33" s="278"/>
      <c r="U33" s="278"/>
      <c r="V33" s="278"/>
      <c r="W33" s="279" t="str">
        <f>+Q33-R33</f>
        <v>0</v>
      </c>
    </row>
    <row r="34" spans="1:24" customHeight="1" ht="20">
      <c r="A34" s="42" t="str">
        <f>1+A33</f>
        <v>0</v>
      </c>
      <c r="B34" s="308" t="s">
        <v>603</v>
      </c>
      <c r="C34" s="308" t="s">
        <v>604</v>
      </c>
      <c r="D34" s="308">
        <v>13</v>
      </c>
      <c r="E34" s="308">
        <v>401</v>
      </c>
      <c r="F34" s="308"/>
      <c r="G34" s="275">
        <v>0</v>
      </c>
      <c r="H34" s="275">
        <v>0</v>
      </c>
      <c r="I34" s="275">
        <v>0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275">
        <v>0</v>
      </c>
      <c r="Q34" s="276" t="str">
        <f>SUM(G34:P34)</f>
        <v>0</v>
      </c>
      <c r="R34" s="280"/>
      <c r="S34" s="278"/>
      <c r="T34" s="278"/>
      <c r="U34" s="278"/>
      <c r="V34" s="278"/>
      <c r="W34" s="279" t="str">
        <f>+Q34-R34</f>
        <v>0</v>
      </c>
    </row>
    <row r="35" spans="1:24" customHeight="1" ht="20">
      <c r="A35" s="42" t="str">
        <f>1+A34</f>
        <v>0</v>
      </c>
      <c r="B35" s="308" t="s">
        <v>605</v>
      </c>
      <c r="C35" s="308" t="s">
        <v>606</v>
      </c>
      <c r="D35" s="308">
        <v>9</v>
      </c>
      <c r="E35" s="308">
        <v>401</v>
      </c>
      <c r="F35" s="308"/>
      <c r="G35" s="275">
        <v>0</v>
      </c>
      <c r="H35" s="275">
        <v>0</v>
      </c>
      <c r="I35" s="275">
        <v>0</v>
      </c>
      <c r="J35" s="275">
        <v>0</v>
      </c>
      <c r="K35" s="275">
        <v>0</v>
      </c>
      <c r="L35" s="275">
        <v>0</v>
      </c>
      <c r="M35" s="275">
        <v>0</v>
      </c>
      <c r="N35" s="275">
        <v>0</v>
      </c>
      <c r="O35" s="275">
        <v>0</v>
      </c>
      <c r="P35" s="275">
        <v>0</v>
      </c>
      <c r="Q35" s="276" t="str">
        <f>SUM(G35:P35)</f>
        <v>0</v>
      </c>
      <c r="R35" s="280"/>
      <c r="S35" s="278"/>
      <c r="T35" s="278"/>
      <c r="U35" s="278"/>
      <c r="V35" s="278"/>
      <c r="W35" s="279" t="str">
        <f>+Q35-R35</f>
        <v>0</v>
      </c>
    </row>
    <row r="36" spans="1:24" customHeight="1" ht="20">
      <c r="A36" s="42" t="str">
        <f>1+A35</f>
        <v>0</v>
      </c>
      <c r="B36" s="308" t="s">
        <v>607</v>
      </c>
      <c r="C36" s="308" t="s">
        <v>608</v>
      </c>
      <c r="D36" s="308">
        <v>13</v>
      </c>
      <c r="E36" s="308">
        <v>401</v>
      </c>
      <c r="F36" s="308"/>
      <c r="G36" s="275">
        <v>0</v>
      </c>
      <c r="H36" s="275">
        <v>0</v>
      </c>
      <c r="I36" s="275">
        <v>0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275">
        <v>0</v>
      </c>
      <c r="Q36" s="276" t="str">
        <f>SUM(G36:P36)</f>
        <v>0</v>
      </c>
      <c r="R36" s="280"/>
      <c r="S36" s="278"/>
      <c r="T36" s="278"/>
      <c r="U36" s="278"/>
      <c r="V36" s="278"/>
      <c r="W36" s="279" t="str">
        <f>+Q36-R36</f>
        <v>0</v>
      </c>
    </row>
    <row r="37" spans="1:24" customHeight="1" ht="20">
      <c r="A37" s="42" t="str">
        <f>1+A36</f>
        <v>0</v>
      </c>
      <c r="B37" s="308" t="s">
        <v>609</v>
      </c>
      <c r="C37" s="308" t="s">
        <v>610</v>
      </c>
      <c r="D37" s="308">
        <v>13</v>
      </c>
      <c r="E37" s="308">
        <v>401</v>
      </c>
      <c r="F37" s="308"/>
      <c r="G37" s="275">
        <v>0</v>
      </c>
      <c r="H37" s="275">
        <v>0</v>
      </c>
      <c r="I37" s="275">
        <v>0</v>
      </c>
      <c r="J37" s="275">
        <v>0</v>
      </c>
      <c r="K37" s="275">
        <v>0</v>
      </c>
      <c r="L37" s="275">
        <v>0</v>
      </c>
      <c r="M37" s="275">
        <v>0</v>
      </c>
      <c r="N37" s="275">
        <v>0</v>
      </c>
      <c r="O37" s="275">
        <v>0</v>
      </c>
      <c r="P37" s="275">
        <v>0</v>
      </c>
      <c r="Q37" s="276" t="str">
        <f>SUM(G37:P37)</f>
        <v>0</v>
      </c>
      <c r="R37" s="280"/>
      <c r="S37" s="278"/>
      <c r="T37" s="278"/>
      <c r="U37" s="278"/>
      <c r="V37" s="278"/>
      <c r="W37" s="279" t="str">
        <f>+Q37-R37</f>
        <v>0</v>
      </c>
    </row>
    <row r="38" spans="1:24" customHeight="1" ht="20">
      <c r="A38" s="42" t="str">
        <f>1+A37</f>
        <v>0</v>
      </c>
      <c r="B38" s="308" t="s">
        <v>611</v>
      </c>
      <c r="C38" s="308" t="s">
        <v>235</v>
      </c>
      <c r="D38" s="308">
        <v>13</v>
      </c>
      <c r="E38" s="308">
        <v>401</v>
      </c>
      <c r="F38" s="308"/>
      <c r="G38" s="275">
        <v>0</v>
      </c>
      <c r="H38" s="275">
        <v>0</v>
      </c>
      <c r="I38" s="275">
        <v>0</v>
      </c>
      <c r="J38" s="275">
        <v>0</v>
      </c>
      <c r="K38" s="275">
        <v>0</v>
      </c>
      <c r="L38" s="275">
        <v>0</v>
      </c>
      <c r="M38" s="275">
        <v>0</v>
      </c>
      <c r="N38" s="275">
        <v>0</v>
      </c>
      <c r="O38" s="275">
        <v>0</v>
      </c>
      <c r="P38" s="275">
        <v>0</v>
      </c>
      <c r="Q38" s="276" t="str">
        <f>SUM(G38:P38)</f>
        <v>0</v>
      </c>
      <c r="R38" s="280"/>
      <c r="S38" s="278"/>
      <c r="T38" s="278"/>
      <c r="U38" s="278"/>
      <c r="V38" s="278"/>
      <c r="W38" s="279" t="str">
        <f>+Q38-R38</f>
        <v>0</v>
      </c>
    </row>
    <row r="39" spans="1:24" customHeight="1" ht="20">
      <c r="A39" s="42" t="str">
        <f>1+A38</f>
        <v>0</v>
      </c>
      <c r="B39" s="308" t="s">
        <v>612</v>
      </c>
      <c r="C39" s="308" t="s">
        <v>613</v>
      </c>
      <c r="D39" s="308">
        <v>13</v>
      </c>
      <c r="E39" s="308">
        <v>401</v>
      </c>
      <c r="F39" s="308"/>
      <c r="G39" s="275">
        <v>0</v>
      </c>
      <c r="H39" s="275">
        <v>0</v>
      </c>
      <c r="I39" s="275">
        <v>0</v>
      </c>
      <c r="J39" s="275">
        <v>0</v>
      </c>
      <c r="K39" s="275">
        <v>0</v>
      </c>
      <c r="L39" s="275">
        <v>0</v>
      </c>
      <c r="M39" s="275">
        <v>0</v>
      </c>
      <c r="N39" s="275">
        <v>0</v>
      </c>
      <c r="O39" s="275">
        <v>0</v>
      </c>
      <c r="P39" s="275">
        <v>0</v>
      </c>
      <c r="Q39" s="276" t="str">
        <f>SUM(G39:P39)</f>
        <v>0</v>
      </c>
      <c r="R39" s="280"/>
      <c r="S39" s="278"/>
      <c r="T39" s="278"/>
      <c r="U39" s="278"/>
      <c r="V39" s="278"/>
      <c r="W39" s="279" t="str">
        <f>+Q39-R39</f>
        <v>0</v>
      </c>
    </row>
    <row r="40" spans="1:24" customHeight="1" ht="20">
      <c r="A40" s="42" t="str">
        <f>1+A39</f>
        <v>0</v>
      </c>
      <c r="B40" s="308" t="s">
        <v>614</v>
      </c>
      <c r="C40" s="308" t="s">
        <v>615</v>
      </c>
      <c r="D40" s="308">
        <v>13</v>
      </c>
      <c r="E40" s="308">
        <v>401</v>
      </c>
      <c r="F40" s="308"/>
      <c r="G40" s="275">
        <v>0</v>
      </c>
      <c r="H40" s="275">
        <v>0</v>
      </c>
      <c r="I40" s="275">
        <v>0</v>
      </c>
      <c r="J40" s="275">
        <v>0</v>
      </c>
      <c r="K40" s="275">
        <v>0</v>
      </c>
      <c r="L40" s="275">
        <v>0</v>
      </c>
      <c r="M40" s="275">
        <v>0</v>
      </c>
      <c r="N40" s="275">
        <v>0</v>
      </c>
      <c r="O40" s="275">
        <v>0</v>
      </c>
      <c r="P40" s="275">
        <v>0</v>
      </c>
      <c r="Q40" s="276" t="str">
        <f>SUM(G40:P40)</f>
        <v>0</v>
      </c>
      <c r="R40" s="280"/>
      <c r="S40" s="278"/>
      <c r="T40" s="278"/>
      <c r="U40" s="278"/>
      <c r="V40" s="278"/>
      <c r="W40" s="279" t="str">
        <f>+Q40-R40</f>
        <v>0</v>
      </c>
    </row>
    <row r="41" spans="1:24" customHeight="1" ht="20">
      <c r="A41" s="42" t="str">
        <f>1+A40</f>
        <v>0</v>
      </c>
      <c r="B41" s="308" t="s">
        <v>616</v>
      </c>
      <c r="C41" s="308" t="s">
        <v>109</v>
      </c>
      <c r="D41" s="308">
        <v>13</v>
      </c>
      <c r="E41" s="308">
        <v>401</v>
      </c>
      <c r="F41" s="308"/>
      <c r="G41" s="275">
        <v>0</v>
      </c>
      <c r="H41" s="275">
        <v>0</v>
      </c>
      <c r="I41" s="275">
        <v>0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275">
        <v>0</v>
      </c>
      <c r="Q41" s="276" t="str">
        <f>SUM(G41:P41)</f>
        <v>0</v>
      </c>
      <c r="R41" s="280"/>
      <c r="S41" s="278"/>
      <c r="T41" s="278"/>
      <c r="U41" s="278"/>
      <c r="V41" s="278"/>
      <c r="W41" s="279" t="str">
        <f>+Q41-R41</f>
        <v>0</v>
      </c>
    </row>
    <row r="42" spans="1:24" customHeight="1" ht="20">
      <c r="A42" s="42" t="str">
        <f>1+A41</f>
        <v>0</v>
      </c>
      <c r="B42" s="308" t="s">
        <v>617</v>
      </c>
      <c r="C42" s="308" t="s">
        <v>618</v>
      </c>
      <c r="D42" s="308">
        <v>13</v>
      </c>
      <c r="E42" s="308">
        <v>401</v>
      </c>
      <c r="F42" s="308"/>
      <c r="G42" s="275">
        <v>0</v>
      </c>
      <c r="H42" s="275">
        <v>0</v>
      </c>
      <c r="I42" s="275">
        <v>0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275">
        <v>0</v>
      </c>
      <c r="Q42" s="276" t="str">
        <f>SUM(G42:P42)</f>
        <v>0</v>
      </c>
      <c r="R42" s="280"/>
      <c r="S42" s="278"/>
      <c r="T42" s="278"/>
      <c r="U42" s="278"/>
      <c r="V42" s="278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 t="s">
        <v>619</v>
      </c>
      <c r="C43" s="308" t="s">
        <v>136</v>
      </c>
      <c r="D43" s="308">
        <v>13</v>
      </c>
      <c r="E43" s="308">
        <v>401</v>
      </c>
      <c r="F43" s="308"/>
      <c r="G43" s="227">
        <v>0</v>
      </c>
      <c r="H43" s="227">
        <v>0</v>
      </c>
      <c r="I43" s="227">
        <v>0</v>
      </c>
      <c r="J43" s="281">
        <v>0</v>
      </c>
      <c r="K43" s="227">
        <v>0</v>
      </c>
      <c r="L43" s="227">
        <v>0</v>
      </c>
      <c r="M43" s="227">
        <v>0</v>
      </c>
      <c r="N43" s="227">
        <v>0</v>
      </c>
      <c r="O43" s="227">
        <v>0</v>
      </c>
      <c r="P43" s="227">
        <v>0</v>
      </c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 t="s">
        <v>620</v>
      </c>
      <c r="C44" s="308" t="s">
        <v>592</v>
      </c>
      <c r="D44" s="308">
        <v>13</v>
      </c>
      <c r="E44" s="308">
        <v>401</v>
      </c>
      <c r="F44" s="308"/>
      <c r="G44" s="275">
        <v>0</v>
      </c>
      <c r="H44" s="275">
        <v>0</v>
      </c>
      <c r="I44" s="275">
        <v>0</v>
      </c>
      <c r="J44" s="275">
        <v>0</v>
      </c>
      <c r="K44" s="275">
        <v>0</v>
      </c>
      <c r="L44" s="275">
        <v>0</v>
      </c>
      <c r="M44" s="275">
        <v>0</v>
      </c>
      <c r="N44" s="275">
        <v>0</v>
      </c>
      <c r="O44" s="275">
        <v>0</v>
      </c>
      <c r="P44" s="275">
        <v>0</v>
      </c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8" t="s">
        <v>621</v>
      </c>
      <c r="C45" s="308" t="s">
        <v>622</v>
      </c>
      <c r="D45" s="308">
        <v>13</v>
      </c>
      <c r="E45" s="308">
        <v>401</v>
      </c>
      <c r="F45" s="308"/>
      <c r="G45" s="227">
        <v>0</v>
      </c>
      <c r="H45" s="227">
        <v>0</v>
      </c>
      <c r="I45" s="227">
        <v>0</v>
      </c>
      <c r="J45" s="227">
        <v>0</v>
      </c>
      <c r="K45" s="227">
        <v>0</v>
      </c>
      <c r="L45" s="227">
        <v>0</v>
      </c>
      <c r="M45" s="227">
        <v>0</v>
      </c>
      <c r="N45" s="227">
        <v>0</v>
      </c>
      <c r="O45" s="227">
        <v>0</v>
      </c>
      <c r="P45" s="227">
        <v>0</v>
      </c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8" t="s">
        <v>372</v>
      </c>
      <c r="C46" s="308" t="s">
        <v>623</v>
      </c>
      <c r="D46" s="308">
        <v>11</v>
      </c>
      <c r="E46" s="308">
        <v>401</v>
      </c>
      <c r="F46" s="308"/>
      <c r="G46" s="275">
        <v>0</v>
      </c>
      <c r="H46" s="275">
        <v>0</v>
      </c>
      <c r="I46" s="275">
        <v>0</v>
      </c>
      <c r="J46" s="275">
        <v>0</v>
      </c>
      <c r="K46" s="275">
        <v>0</v>
      </c>
      <c r="L46" s="275">
        <v>0</v>
      </c>
      <c r="M46" s="275">
        <v>0</v>
      </c>
      <c r="N46" s="275">
        <v>0</v>
      </c>
      <c r="O46" s="275">
        <v>0</v>
      </c>
      <c r="P46" s="275">
        <v>0</v>
      </c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 t="s">
        <v>624</v>
      </c>
      <c r="C47" s="307" t="s">
        <v>625</v>
      </c>
      <c r="D47" s="307">
        <v>3</v>
      </c>
      <c r="E47" s="307">
        <v>401</v>
      </c>
      <c r="F47" s="306"/>
      <c r="G47" s="227">
        <v>0</v>
      </c>
      <c r="H47" s="227">
        <v>0</v>
      </c>
      <c r="I47" s="227">
        <v>0</v>
      </c>
      <c r="J47" s="227">
        <v>0</v>
      </c>
      <c r="K47" s="227">
        <v>0</v>
      </c>
      <c r="L47" s="227">
        <v>0</v>
      </c>
      <c r="M47" s="227">
        <v>0</v>
      </c>
      <c r="N47" s="227">
        <v>0</v>
      </c>
      <c r="O47" s="227">
        <v>0</v>
      </c>
      <c r="P47" s="227">
        <v>0</v>
      </c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 t="s">
        <v>626</v>
      </c>
      <c r="C48" s="307" t="s">
        <v>627</v>
      </c>
      <c r="D48" s="307">
        <v>13</v>
      </c>
      <c r="E48" s="307">
        <v>401</v>
      </c>
      <c r="F48" s="306"/>
      <c r="G48" s="275">
        <v>0</v>
      </c>
      <c r="H48" s="275">
        <v>0</v>
      </c>
      <c r="I48" s="275">
        <v>0</v>
      </c>
      <c r="J48" s="275">
        <v>0</v>
      </c>
      <c r="K48" s="275">
        <v>0</v>
      </c>
      <c r="L48" s="275">
        <v>0</v>
      </c>
      <c r="M48" s="275">
        <v>0</v>
      </c>
      <c r="N48" s="275">
        <v>0</v>
      </c>
      <c r="O48" s="275">
        <v>0</v>
      </c>
      <c r="P48" s="275">
        <v>0</v>
      </c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306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7"/>
      <c r="C50" s="307"/>
      <c r="D50" s="307"/>
      <c r="E50" s="307"/>
      <c r="F50" s="306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6"/>
      <c r="C51" s="306"/>
      <c r="D51" s="306"/>
      <c r="E51" s="306"/>
      <c r="F51" s="306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06"/>
      <c r="C52" s="306"/>
      <c r="D52" s="306"/>
      <c r="E52" s="306"/>
      <c r="F52" s="306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14"/>
      <c r="C53" s="314"/>
      <c r="D53" s="314"/>
      <c r="E53" s="314"/>
      <c r="F53" s="314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4"/>
      <c r="C54" s="314"/>
      <c r="D54" s="314"/>
      <c r="E54" s="314"/>
      <c r="F54" s="314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4"/>
      <c r="C55" s="314"/>
      <c r="D55" s="314"/>
      <c r="E55" s="314"/>
      <c r="F55" s="314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4"/>
      <c r="C56" s="314"/>
      <c r="D56" s="314"/>
      <c r="E56" s="314"/>
      <c r="F56" s="314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4"/>
      <c r="C57" s="314"/>
      <c r="D57" s="314"/>
      <c r="E57" s="314"/>
      <c r="F57" s="314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4"/>
      <c r="C58" s="314"/>
      <c r="D58" s="314"/>
      <c r="E58" s="314"/>
      <c r="F58" s="314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4"/>
      <c r="C59" s="314"/>
      <c r="D59" s="314"/>
      <c r="E59" s="314"/>
      <c r="F59" s="314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4"/>
      <c r="C60" s="314"/>
      <c r="D60" s="314"/>
      <c r="E60" s="314"/>
      <c r="F60" s="314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4"/>
      <c r="C61" s="314"/>
      <c r="D61" s="314"/>
      <c r="E61" s="314"/>
      <c r="F61" s="314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4"/>
      <c r="C62" s="314"/>
      <c r="D62" s="314"/>
      <c r="E62" s="314"/>
      <c r="F62" s="314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4"/>
      <c r="C63" s="314"/>
      <c r="D63" s="314"/>
      <c r="E63" s="314"/>
      <c r="F63" s="314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4"/>
      <c r="C64" s="314"/>
      <c r="D64" s="314"/>
      <c r="E64" s="314"/>
      <c r="F64" s="314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4"/>
      <c r="C65" s="314"/>
      <c r="D65" s="314"/>
      <c r="E65" s="314"/>
      <c r="F65" s="314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4"/>
      <c r="C66" s="314"/>
      <c r="D66" s="314"/>
      <c r="E66" s="314"/>
      <c r="F66" s="314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4"/>
      <c r="C67" s="314"/>
      <c r="D67" s="314"/>
      <c r="E67" s="314"/>
      <c r="F67" s="314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4"/>
      <c r="C68" s="314"/>
      <c r="D68" s="314"/>
      <c r="E68" s="314"/>
      <c r="F68" s="314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4"/>
      <c r="C69" s="314"/>
      <c r="D69" s="314"/>
      <c r="E69" s="314"/>
      <c r="F69" s="314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4"/>
      <c r="C70" s="314"/>
      <c r="D70" s="314"/>
      <c r="E70" s="314"/>
      <c r="F70" s="314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4"/>
      <c r="C71" s="314"/>
      <c r="D71" s="314"/>
      <c r="E71" s="314"/>
      <c r="F71" s="314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4"/>
      <c r="C72" s="314"/>
      <c r="D72" s="314"/>
      <c r="E72" s="314"/>
      <c r="F72" s="314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4"/>
      <c r="C73" s="314"/>
      <c r="D73" s="314"/>
      <c r="E73" s="314"/>
      <c r="F73" s="314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4"/>
      <c r="C74" s="314"/>
      <c r="D74" s="314"/>
      <c r="E74" s="314"/>
      <c r="F74" s="314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4"/>
      <c r="C75" s="314"/>
      <c r="D75" s="314"/>
      <c r="E75" s="314"/>
      <c r="F75" s="314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4"/>
      <c r="C76" s="314"/>
      <c r="D76" s="314"/>
      <c r="E76" s="314"/>
      <c r="F76" s="314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4"/>
      <c r="C77" s="314"/>
      <c r="D77" s="314"/>
      <c r="E77" s="314"/>
      <c r="F77" s="314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4"/>
      <c r="C78" s="314"/>
      <c r="D78" s="314"/>
      <c r="E78" s="314"/>
      <c r="F78" s="314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4"/>
      <c r="C79" s="314"/>
      <c r="D79" s="314"/>
      <c r="E79" s="314"/>
      <c r="F79" s="314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4"/>
      <c r="C80" s="314"/>
      <c r="D80" s="314"/>
      <c r="E80" s="314"/>
      <c r="F80" s="314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4"/>
      <c r="C81" s="314"/>
      <c r="D81" s="314"/>
      <c r="E81" s="314"/>
      <c r="F81" s="314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4"/>
      <c r="C82" s="314"/>
      <c r="D82" s="314"/>
      <c r="E82" s="314"/>
      <c r="F82" s="314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4"/>
      <c r="C83" s="314"/>
      <c r="D83" s="314"/>
      <c r="E83" s="314"/>
      <c r="F83" s="314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4"/>
      <c r="C84" s="314"/>
      <c r="D84" s="314"/>
      <c r="E84" s="314"/>
      <c r="F84" s="314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4"/>
      <c r="C85" s="314"/>
      <c r="D85" s="314"/>
      <c r="E85" s="314"/>
      <c r="F85" s="314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4"/>
      <c r="C86" s="314"/>
      <c r="D86" s="314"/>
      <c r="E86" s="314"/>
      <c r="F86" s="314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4"/>
      <c r="C87" s="314"/>
      <c r="D87" s="314"/>
      <c r="E87" s="314"/>
      <c r="F87" s="314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4"/>
      <c r="C88" s="314"/>
      <c r="D88" s="314"/>
      <c r="E88" s="314"/>
      <c r="F88" s="314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4"/>
      <c r="C89" s="314"/>
      <c r="D89" s="314"/>
      <c r="E89" s="314"/>
      <c r="F89" s="314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4"/>
      <c r="C90" s="314"/>
      <c r="D90" s="314"/>
      <c r="E90" s="314"/>
      <c r="F90" s="314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4"/>
      <c r="C91" s="314"/>
      <c r="D91" s="314"/>
      <c r="E91" s="314"/>
      <c r="F91" s="314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4"/>
      <c r="C92" s="314"/>
      <c r="D92" s="314"/>
      <c r="E92" s="314"/>
      <c r="F92" s="314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4"/>
      <c r="C93" s="314"/>
      <c r="D93" s="314"/>
      <c r="E93" s="314"/>
      <c r="F93" s="314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4"/>
      <c r="C94" s="314"/>
      <c r="D94" s="314"/>
      <c r="E94" s="314"/>
      <c r="F94" s="314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4"/>
      <c r="C95" s="314"/>
      <c r="D95" s="314"/>
      <c r="E95" s="314"/>
      <c r="F95" s="314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4"/>
      <c r="C96" s="314"/>
      <c r="D96" s="314"/>
      <c r="E96" s="314"/>
      <c r="F96" s="314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4"/>
      <c r="C97" s="314"/>
      <c r="D97" s="314"/>
      <c r="E97" s="314"/>
      <c r="F97" s="314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4"/>
      <c r="C98" s="314"/>
      <c r="D98" s="314"/>
      <c r="E98" s="314"/>
      <c r="F98" s="314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4"/>
      <c r="C99" s="314"/>
      <c r="D99" s="314"/>
      <c r="E99" s="314"/>
      <c r="F99" s="314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4"/>
      <c r="C100" s="314"/>
      <c r="D100" s="314"/>
      <c r="E100" s="314"/>
      <c r="F100" s="314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37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4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7.6640625" customWidth="true" style="1"/>
    <col min="16" max="16" width="21.5" customWidth="true" style="1"/>
    <col min="17" max="17" width="25.83203125" customWidth="true" style="1"/>
    <col min="18" max="18" width="19.33203125" customWidth="true" style="1"/>
    <col min="19" max="19" width="9.1640625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628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5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29"/>
      <c r="B3" s="368" t="s">
        <v>629</v>
      </c>
      <c r="C3" s="368"/>
      <c r="D3" s="368"/>
      <c r="E3" s="368"/>
      <c r="F3" s="368"/>
      <c r="G3" s="368"/>
      <c r="H3" s="36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5"/>
      <c r="T3" s="35"/>
      <c r="U3" s="35"/>
      <c r="V3" s="35"/>
      <c r="W3" s="87"/>
    </row>
    <row r="4" spans="1:24" customHeight="1" ht="21">
      <c r="A4" s="349" t="str">
        <f>"For the Quarter Ending "&amp;TEXT('COVER &amp; CERTIFICATION'!E10,"MMMM DD, YYYY")</f>
        <v>0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  <c r="V4" s="366"/>
      <c r="W4" s="367"/>
    </row>
    <row r="5" spans="1:24" customHeight="1" ht="18">
      <c r="A5" s="11"/>
      <c r="B5" s="331" t="s">
        <v>630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69"/>
      <c r="O5" s="115" t="s">
        <v>22</v>
      </c>
      <c r="P5" s="116"/>
      <c r="Q5" s="43"/>
      <c r="R5" s="339" t="s">
        <v>23</v>
      </c>
      <c r="S5" s="340"/>
      <c r="T5" s="340"/>
      <c r="U5" s="340"/>
      <c r="V5" s="340"/>
      <c r="W5" s="132"/>
    </row>
    <row r="6" spans="1:24" customHeight="1" ht="18">
      <c r="A6" s="56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101"/>
      <c r="O6" s="73" t="s">
        <v>35</v>
      </c>
      <c r="P6" s="101" t="s">
        <v>36</v>
      </c>
      <c r="Q6" s="370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105" t="s">
        <v>41</v>
      </c>
      <c r="I7" s="102" t="s">
        <v>36</v>
      </c>
      <c r="J7" s="102" t="s">
        <v>42</v>
      </c>
      <c r="K7" s="102" t="s">
        <v>43</v>
      </c>
      <c r="L7" s="102" t="s">
        <v>44</v>
      </c>
      <c r="M7" s="102" t="s">
        <v>45</v>
      </c>
      <c r="N7" s="103" t="s">
        <v>31</v>
      </c>
      <c r="O7" s="102" t="s">
        <v>46</v>
      </c>
      <c r="P7" s="104" t="s">
        <v>47</v>
      </c>
      <c r="Q7" s="371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290"/>
      <c r="C8" s="290"/>
      <c r="D8" s="290"/>
      <c r="E8" s="290"/>
      <c r="F8" s="29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291"/>
      <c r="C9" s="291"/>
      <c r="D9" s="291"/>
      <c r="E9" s="291"/>
      <c r="F9" s="291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292"/>
      <c r="C10" s="292"/>
      <c r="D10" s="292"/>
      <c r="E10" s="292"/>
      <c r="F10" s="292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291"/>
      <c r="C11" s="291"/>
      <c r="D11" s="291"/>
      <c r="E11" s="291"/>
      <c r="F11" s="291"/>
      <c r="G11" s="227"/>
      <c r="H11" s="227"/>
      <c r="I11" s="227" t="s">
        <v>55</v>
      </c>
      <c r="J11" s="227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292"/>
      <c r="C12" s="292"/>
      <c r="D12" s="292"/>
      <c r="E12" s="292"/>
      <c r="F12" s="292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291"/>
      <c r="C13" s="291"/>
      <c r="D13" s="291"/>
      <c r="E13" s="291"/>
      <c r="F13" s="291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292"/>
      <c r="C14" s="292"/>
      <c r="D14" s="292"/>
      <c r="E14" s="292"/>
      <c r="F14" s="292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291"/>
      <c r="C15" s="291"/>
      <c r="D15" s="291"/>
      <c r="E15" s="291"/>
      <c r="F15" s="291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292"/>
      <c r="C16" s="292"/>
      <c r="D16" s="292"/>
      <c r="E16" s="292"/>
      <c r="F16" s="292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291"/>
      <c r="C17" s="291"/>
      <c r="D17" s="291"/>
      <c r="E17" s="291"/>
      <c r="F17" s="291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92"/>
      <c r="C18" s="292"/>
      <c r="D18" s="292"/>
      <c r="E18" s="292"/>
      <c r="F18" s="292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91"/>
      <c r="C19" s="291"/>
      <c r="D19" s="291"/>
      <c r="E19" s="291"/>
      <c r="F19" s="291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92"/>
      <c r="C20" s="292"/>
      <c r="D20" s="292"/>
      <c r="E20" s="292"/>
      <c r="F20" s="292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19.5" s="2" customFormat="1">
      <c r="A52" s="42" t="str">
        <f>1+A51</f>
        <v>0</v>
      </c>
      <c r="B52" s="291"/>
      <c r="C52" s="291"/>
      <c r="D52" s="291"/>
      <c r="E52" s="291"/>
      <c r="F52" s="291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19.5" s="2" customFormat="1">
      <c r="A53" s="42"/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19.5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19.5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19.5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19.5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19.5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19.5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19.5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19.5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19.5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19.5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19.5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19.5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19.5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19.5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19.5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19.5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19.5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19.5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19.5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19.5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19.5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19.5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19.5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19.5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19.5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19.5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19.5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19.5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19.5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19.5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19.5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19.5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19.5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19.5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19.5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19.5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19.5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19.5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19.5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19.5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19.5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19.5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19.5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19.5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19.5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19.5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19.5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631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+B3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632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24">
      <c r="B137" s="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3:U104"/>
    <mergeCell ref="G103:P104"/>
    <mergeCell ref="S101:U102"/>
    <mergeCell ref="D6:D7"/>
    <mergeCell ref="Q6:Q7"/>
    <mergeCell ref="Q103:Q104"/>
    <mergeCell ref="R1:W1"/>
    <mergeCell ref="A4:W4"/>
    <mergeCell ref="A2:W2"/>
    <mergeCell ref="A1:Q1"/>
    <mergeCell ref="G6:G7"/>
    <mergeCell ref="B3:R3"/>
    <mergeCell ref="E6:E7"/>
    <mergeCell ref="F6:F7"/>
    <mergeCell ref="H5:N5"/>
    <mergeCell ref="C6:C7"/>
    <mergeCell ref="R5:V5"/>
    <mergeCell ref="W6:W7"/>
    <mergeCell ref="S6:V7"/>
    <mergeCell ref="R6:R7"/>
    <mergeCell ref="B5:G5"/>
    <mergeCell ref="B6:B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90"/>
  <sheetViews>
    <sheetView tabSelected="0" workbookViewId="0" zoomScale="75" zoomScaleNormal="75" showGridLines="true" showRowColHeaders="1">
      <selection activeCell="D40" sqref="D40"/>
    </sheetView>
  </sheetViews>
  <sheetFormatPr defaultRowHeight="14.4" defaultColWidth="9.1640625" outlineLevelRow="0" outlineLevelCol="0"/>
  <cols>
    <col min="1" max="1" width="9.1640625" hidden="true" style="10"/>
    <col min="2" max="2" width="9.1640625" hidden="true" style="1"/>
    <col min="3" max="3" width="3.5" customWidth="true" style="1"/>
    <col min="4" max="4" width="38.83203125" customWidth="true" style="1"/>
    <col min="5" max="5" width="16.1640625" customWidth="true" style="1"/>
    <col min="6" max="6" width="21.83203125" customWidth="true" style="1"/>
    <col min="7" max="7" width="21" customWidth="true" style="1"/>
    <col min="8" max="8" width="18.5" customWidth="true" style="1"/>
    <col min="9" max="9" width="20.6640625" customWidth="true" style="35"/>
    <col min="10" max="10" width="22.1640625" customWidth="true" style="1"/>
    <col min="11" max="11" width="22.1640625" customWidth="true" style="1"/>
    <col min="12" max="12" width="23.1640625" customWidth="true" style="20"/>
    <col min="13" max="13" width="54.1640625" customWidth="true" style="1"/>
    <col min="14" max="14" width="10" customWidth="true" style="1"/>
    <col min="15" max="15" width="9.1640625" style="1"/>
  </cols>
  <sheetData>
    <row r="1" spans="1:15" customHeight="1" ht="20">
      <c r="A1" s="137"/>
      <c r="B1" s="138"/>
      <c r="C1" s="360" t="s">
        <v>633</v>
      </c>
      <c r="D1" s="361"/>
      <c r="E1" s="361"/>
      <c r="F1" s="361"/>
      <c r="G1" s="361"/>
      <c r="H1" s="361"/>
      <c r="I1" s="361"/>
      <c r="J1" s="361"/>
      <c r="K1" s="361"/>
      <c r="L1" s="361"/>
      <c r="M1" s="139"/>
    </row>
    <row r="2" spans="1:15" customHeight="1" ht="20">
      <c r="A2" s="140"/>
      <c r="B2" s="35"/>
      <c r="C2" s="53" t="str">
        <f>" "&amp;'COVER &amp; CERTIFICATION'!A4</f>
        <v>0</v>
      </c>
      <c r="D2" s="54"/>
      <c r="E2" s="54"/>
      <c r="F2" s="31"/>
      <c r="G2" s="30"/>
      <c r="H2" s="30"/>
      <c r="I2" s="31"/>
      <c r="J2" s="31"/>
      <c r="K2" s="31"/>
      <c r="L2" s="134"/>
      <c r="M2" s="87"/>
    </row>
    <row r="3" spans="1:15" customHeight="1" ht="20">
      <c r="A3" s="140"/>
      <c r="B3" s="35"/>
      <c r="C3" s="41" t="str">
        <f>"For the Quarter Ending "&amp;TEXT('COVER &amp; CERTIFICATION'!E10,"MMMM DD, YYYY")</f>
        <v>0</v>
      </c>
      <c r="D3" s="33"/>
      <c r="E3" s="33"/>
      <c r="F3" s="34"/>
      <c r="G3" s="33"/>
      <c r="H3" s="33"/>
      <c r="I3" s="34"/>
      <c r="J3" s="34"/>
      <c r="K3" s="31"/>
      <c r="L3" s="134"/>
      <c r="M3" s="87"/>
    </row>
    <row r="4" spans="1:15" customHeight="1" ht="21">
      <c r="A4" s="140"/>
      <c r="B4" s="35"/>
      <c r="C4" s="32"/>
      <c r="D4" s="33"/>
      <c r="E4" s="33"/>
      <c r="F4" s="34"/>
      <c r="G4" s="33"/>
      <c r="H4" s="33"/>
      <c r="I4" s="34"/>
      <c r="J4" s="136"/>
      <c r="K4" s="31"/>
      <c r="L4" s="134"/>
      <c r="M4" s="131"/>
    </row>
    <row r="5" spans="1:15" customHeight="1" ht="18">
      <c r="A5" s="140"/>
      <c r="B5" s="35"/>
      <c r="C5" s="378" t="s">
        <v>634</v>
      </c>
      <c r="D5" s="379"/>
      <c r="E5" s="380"/>
      <c r="F5" s="384" t="s">
        <v>635</v>
      </c>
      <c r="G5" s="376" t="s">
        <v>636</v>
      </c>
      <c r="H5" s="391" t="s">
        <v>637</v>
      </c>
      <c r="I5" s="392" t="s">
        <v>638</v>
      </c>
      <c r="J5" s="374" t="s">
        <v>639</v>
      </c>
      <c r="K5" s="372" t="s">
        <v>640</v>
      </c>
      <c r="L5" s="386" t="s">
        <v>641</v>
      </c>
      <c r="M5" s="141"/>
    </row>
    <row r="6" spans="1:15" customHeight="1" ht="60" s="2" customFormat="1">
      <c r="A6" s="142" t="s">
        <v>642</v>
      </c>
      <c r="B6" s="143" t="s">
        <v>643</v>
      </c>
      <c r="C6" s="381"/>
      <c r="D6" s="382"/>
      <c r="E6" s="383"/>
      <c r="F6" s="385"/>
      <c r="G6" s="377"/>
      <c r="H6" s="330"/>
      <c r="I6" s="373"/>
      <c r="J6" s="375"/>
      <c r="K6" s="373"/>
      <c r="L6" s="387"/>
      <c r="M6" s="144" t="s">
        <v>644</v>
      </c>
    </row>
    <row r="7" spans="1:15" customHeight="1" ht="18" s="2" customFormat="1">
      <c r="A7" s="145" t="str">
        <f>+'COVER &amp; CERTIFICATION'!E10</f>
        <v>0</v>
      </c>
      <c r="B7" s="143" t="str">
        <f>+'COVER &amp; CERTIFICATION'!A7</f>
        <v>0</v>
      </c>
      <c r="C7" s="388" t="s">
        <v>645</v>
      </c>
      <c r="D7" s="389"/>
      <c r="E7" s="390"/>
      <c r="F7" s="149"/>
      <c r="G7" s="183"/>
      <c r="H7" s="184"/>
      <c r="I7" s="152"/>
      <c r="J7" s="152"/>
      <c r="K7" s="88"/>
      <c r="L7" s="88"/>
      <c r="M7" s="146"/>
    </row>
    <row r="8" spans="1:15" customHeight="1" ht="18">
      <c r="A8" s="140" t="str">
        <f>+A7</f>
        <v>0</v>
      </c>
      <c r="B8" s="35" t="str">
        <f>+B7</f>
        <v>0</v>
      </c>
      <c r="C8" s="124"/>
      <c r="D8" s="89" t="s">
        <v>646</v>
      </c>
      <c r="E8" s="89"/>
      <c r="F8" s="150" t="str">
        <f>+'DW-ADM'!Q101</f>
        <v>0</v>
      </c>
      <c r="G8" s="149"/>
      <c r="H8" s="152"/>
      <c r="I8" s="152"/>
      <c r="J8" s="152"/>
      <c r="K8" s="188" t="str">
        <f>-'DW-ADM'!R101</f>
        <v>0</v>
      </c>
      <c r="L8" s="64" t="str">
        <f>+F8+K8</f>
        <v>0</v>
      </c>
      <c r="M8" s="87"/>
    </row>
    <row r="9" spans="1:15" customHeight="1" ht="18">
      <c r="A9" s="140" t="str">
        <f>+A8</f>
        <v>0</v>
      </c>
      <c r="B9" s="35" t="str">
        <f>+B8</f>
        <v>0</v>
      </c>
      <c r="C9" s="124"/>
      <c r="D9" s="89" t="s">
        <v>647</v>
      </c>
      <c r="E9" s="89"/>
      <c r="F9" s="150" t="str">
        <f>+'DW-CC'!Q101</f>
        <v>0</v>
      </c>
      <c r="G9" s="149"/>
      <c r="H9" s="152"/>
      <c r="I9" s="152"/>
      <c r="J9" s="152"/>
      <c r="K9" s="123" t="str">
        <f>-'DW-CC'!R101</f>
        <v>0</v>
      </c>
      <c r="L9" s="64" t="str">
        <f>+F9+K9</f>
        <v>0</v>
      </c>
      <c r="M9" s="87"/>
    </row>
    <row r="10" spans="1:15" customHeight="1" ht="18">
      <c r="A10" s="140"/>
      <c r="B10" s="35"/>
      <c r="C10" s="124"/>
      <c r="D10" s="89" t="s">
        <v>648</v>
      </c>
      <c r="E10" s="89"/>
      <c r="F10" s="150" t="str">
        <f>+'DW-IS'!Q101</f>
        <v>0</v>
      </c>
      <c r="G10" s="149"/>
      <c r="H10" s="152"/>
      <c r="I10" s="152"/>
      <c r="J10" s="152"/>
      <c r="K10" s="123" t="str">
        <f>-'DW-IS'!R101</f>
        <v>0</v>
      </c>
      <c r="L10" s="64" t="str">
        <f>+F10+K10</f>
        <v>0</v>
      </c>
      <c r="M10" s="87"/>
    </row>
    <row r="11" spans="1:15" customHeight="1" ht="18">
      <c r="A11" s="140"/>
      <c r="B11" s="35"/>
      <c r="C11" s="124"/>
      <c r="D11" s="89" t="s">
        <v>649</v>
      </c>
      <c r="E11" s="89"/>
      <c r="F11" s="150" t="str">
        <f>+'DW-RN'!Q101</f>
        <v>0</v>
      </c>
      <c r="G11" s="149"/>
      <c r="H11" s="152"/>
      <c r="I11" s="152"/>
      <c r="J11" s="152"/>
      <c r="K11" s="123" t="str">
        <f>-'DW-RN'!R101</f>
        <v>0</v>
      </c>
      <c r="L11" s="64" t="str">
        <f>+F11+K11</f>
        <v>0</v>
      </c>
      <c r="M11" s="87"/>
    </row>
    <row r="12" spans="1:15" customHeight="1" ht="18">
      <c r="A12" s="140"/>
      <c r="B12" s="35"/>
      <c r="C12" s="124"/>
      <c r="D12" s="89" t="s">
        <v>650</v>
      </c>
      <c r="E12" s="89"/>
      <c r="F12" s="150" t="str">
        <f>+'DW-MD'!Q101</f>
        <v>0</v>
      </c>
      <c r="G12" s="149"/>
      <c r="H12" s="152"/>
      <c r="I12" s="152"/>
      <c r="J12" s="152"/>
      <c r="K12" s="123" t="str">
        <f>-'DW-MD'!R101</f>
        <v>0</v>
      </c>
      <c r="L12" s="64" t="str">
        <f>+F12+K12</f>
        <v>0</v>
      </c>
      <c r="M12" s="87"/>
    </row>
    <row r="13" spans="1:15" customHeight="1" ht="18">
      <c r="A13" s="140"/>
      <c r="B13" s="35"/>
      <c r="C13" s="124"/>
      <c r="D13" s="89" t="s">
        <v>651</v>
      </c>
      <c r="E13" s="89"/>
      <c r="F13" s="150" t="str">
        <f>+'DW-PGSP'!Q101</f>
        <v>0</v>
      </c>
      <c r="G13" s="149"/>
      <c r="H13" s="152"/>
      <c r="I13" s="152"/>
      <c r="J13" s="152"/>
      <c r="K13" s="123" t="str">
        <f>-'DW-PGSP'!R101</f>
        <v>0</v>
      </c>
      <c r="L13" s="64" t="str">
        <f>+F13+K13</f>
        <v>0</v>
      </c>
      <c r="M13" s="87"/>
    </row>
    <row r="14" spans="1:15" customHeight="1" ht="18">
      <c r="A14" s="140"/>
      <c r="B14" s="35"/>
      <c r="C14" s="124"/>
      <c r="D14" s="89" t="s">
        <v>652</v>
      </c>
      <c r="E14" s="89"/>
      <c r="F14" s="150" t="str">
        <f>+'DW-PSY'!Q101</f>
        <v>0</v>
      </c>
      <c r="G14" s="149"/>
      <c r="H14" s="152"/>
      <c r="I14" s="152"/>
      <c r="J14" s="152"/>
      <c r="K14" s="123" t="str">
        <f>-'DW-PSY'!R101</f>
        <v>0</v>
      </c>
      <c r="L14" s="64" t="str">
        <f>+F14+K14</f>
        <v>0</v>
      </c>
      <c r="M14" s="87"/>
    </row>
    <row r="15" spans="1:15" customHeight="1" ht="18">
      <c r="A15" s="140"/>
      <c r="B15" s="35"/>
      <c r="C15" s="124"/>
      <c r="D15" s="89" t="s">
        <v>653</v>
      </c>
      <c r="E15" s="89"/>
      <c r="F15" s="150" t="str">
        <f>+'DW-SW'!Q101</f>
        <v>0</v>
      </c>
      <c r="G15" s="149"/>
      <c r="H15" s="152"/>
      <c r="I15" s="152"/>
      <c r="J15" s="152"/>
      <c r="K15" s="123" t="str">
        <f>-'DW-SW'!R101</f>
        <v>0</v>
      </c>
      <c r="L15" s="64" t="str">
        <f>+F15+K15</f>
        <v>0</v>
      </c>
      <c r="M15" s="87"/>
    </row>
    <row r="16" spans="1:15" customHeight="1" ht="18">
      <c r="A16" s="140"/>
      <c r="B16" s="35"/>
      <c r="C16" s="124"/>
      <c r="D16" s="90" t="s">
        <v>654</v>
      </c>
      <c r="E16" s="90"/>
      <c r="F16" s="150" t="str">
        <f>+'DW-MSW'!Q101</f>
        <v>0</v>
      </c>
      <c r="G16" s="149"/>
      <c r="H16" s="152"/>
      <c r="I16" s="152"/>
      <c r="J16" s="152"/>
      <c r="K16" s="123" t="str">
        <f>-'DW-MSW'!R101</f>
        <v>0</v>
      </c>
      <c r="L16" s="64" t="str">
        <f>+F16+K16</f>
        <v>0</v>
      </c>
      <c r="M16" s="87"/>
    </row>
    <row r="17" spans="1:15" customHeight="1" ht="18">
      <c r="A17" s="140"/>
      <c r="B17" s="35"/>
      <c r="C17" s="124"/>
      <c r="D17" s="89" t="s">
        <v>655</v>
      </c>
      <c r="E17" s="89"/>
      <c r="F17" s="150" t="str">
        <f>+'DW-SS'!Q102</f>
        <v>0</v>
      </c>
      <c r="G17" s="149"/>
      <c r="H17" s="152"/>
      <c r="I17" s="152"/>
      <c r="J17" s="152"/>
      <c r="K17" s="123" t="str">
        <f>-'DW-SS'!R102</f>
        <v>0</v>
      </c>
      <c r="L17" s="64" t="str">
        <f>+F17+K17</f>
        <v>0</v>
      </c>
      <c r="M17" s="87"/>
    </row>
    <row r="18" spans="1:15" customHeight="1" ht="18">
      <c r="A18" s="140"/>
      <c r="B18" s="35"/>
      <c r="C18" s="124"/>
      <c r="D18" s="89" t="s">
        <v>656</v>
      </c>
      <c r="E18" s="89"/>
      <c r="F18" s="150" t="str">
        <f>+'DW-TCM'!Q101</f>
        <v>0</v>
      </c>
      <c r="G18" s="149"/>
      <c r="H18" s="152"/>
      <c r="I18" s="152"/>
      <c r="J18" s="152"/>
      <c r="K18" s="123" t="str">
        <f>-'DW-TCM'!R101</f>
        <v>0</v>
      </c>
      <c r="L18" s="64" t="str">
        <f>+F18+K18</f>
        <v>0</v>
      </c>
      <c r="M18" s="87"/>
    </row>
    <row r="19" spans="1:15" customHeight="1" ht="18">
      <c r="A19" s="140"/>
      <c r="B19" s="35"/>
      <c r="C19" s="124"/>
      <c r="D19" s="89" t="s">
        <v>657</v>
      </c>
      <c r="E19" s="89"/>
      <c r="F19" s="150" t="str">
        <f>+'DW-TP'!Q101</f>
        <v>0</v>
      </c>
      <c r="G19" s="149"/>
      <c r="H19" s="152"/>
      <c r="I19" s="152"/>
      <c r="J19" s="152"/>
      <c r="K19" s="123" t="str">
        <f>-'DW-TP'!R101</f>
        <v>0</v>
      </c>
      <c r="L19" s="64" t="str">
        <f>+F19+K19</f>
        <v>0</v>
      </c>
      <c r="M19" s="87"/>
    </row>
    <row r="20" spans="1:15" customHeight="1" ht="18">
      <c r="A20" s="140" t="str">
        <f>+A9</f>
        <v>0</v>
      </c>
      <c r="B20" s="35" t="str">
        <f>+B9</f>
        <v>0</v>
      </c>
      <c r="C20" s="124"/>
      <c r="D20" s="89" t="s">
        <v>658</v>
      </c>
      <c r="E20" s="89"/>
      <c r="F20" s="150" t="str">
        <f>+'DW-UD'!Q101</f>
        <v>0</v>
      </c>
      <c r="G20" s="149"/>
      <c r="H20" s="152"/>
      <c r="I20" s="152"/>
      <c r="J20" s="152"/>
      <c r="K20" s="123" t="str">
        <f>-'DW-UD'!R101</f>
        <v>0</v>
      </c>
      <c r="L20" s="64" t="str">
        <f>+F20+K20</f>
        <v>0</v>
      </c>
      <c r="M20" s="87"/>
    </row>
    <row r="21" spans="1:15" customHeight="1" ht="18" s="2" customFormat="1">
      <c r="A21" s="140" t="str">
        <f>+#REF!</f>
        <v>0</v>
      </c>
      <c r="B21" s="35" t="str">
        <f>+#REF!</f>
        <v>0</v>
      </c>
      <c r="C21" s="125"/>
      <c r="D21" s="126" t="s">
        <v>659</v>
      </c>
      <c r="E21" s="126"/>
      <c r="F21" s="151" t="str">
        <f>SUM(F8:F20)</f>
        <v>0</v>
      </c>
      <c r="G21" s="149"/>
      <c r="H21" s="152"/>
      <c r="I21" s="152"/>
      <c r="J21" s="152"/>
      <c r="K21" s="187" t="str">
        <f>SUM(K8:K20)</f>
        <v>0</v>
      </c>
      <c r="L21" s="154" t="str">
        <f>SUM(L8:L20)</f>
        <v>0</v>
      </c>
      <c r="M21" s="146"/>
    </row>
    <row r="22" spans="1:15" customHeight="1" ht="1" s="2" customFormat="1">
      <c r="A22" s="140"/>
      <c r="B22" s="35"/>
      <c r="C22" s="125"/>
      <c r="D22" s="126"/>
      <c r="E22" s="126"/>
      <c r="F22" s="150"/>
      <c r="G22" s="149"/>
      <c r="H22" s="152"/>
      <c r="I22" s="152"/>
      <c r="J22" s="152"/>
      <c r="K22" s="123"/>
      <c r="L22" s="123"/>
      <c r="M22" s="146"/>
    </row>
    <row r="23" spans="1:15" customHeight="1" ht="23.25" s="2" customFormat="1">
      <c r="A23" s="148"/>
      <c r="B23" s="135"/>
      <c r="C23" s="155" t="s">
        <v>660</v>
      </c>
      <c r="D23" s="156"/>
      <c r="E23" s="157"/>
      <c r="F23" s="149"/>
      <c r="G23" s="149"/>
      <c r="H23" s="152"/>
      <c r="I23" s="152"/>
      <c r="J23" s="152"/>
      <c r="K23" s="88"/>
      <c r="L23" s="107"/>
      <c r="M23" s="107"/>
    </row>
    <row r="24" spans="1:15" customHeight="1" ht="24.75">
      <c r="A24" s="140" t="str">
        <f>+#REF!</f>
        <v>0</v>
      </c>
      <c r="B24" s="35" t="str">
        <f>+#REF!</f>
        <v>0</v>
      </c>
      <c r="C24" s="124"/>
      <c r="D24" s="89" t="s">
        <v>661</v>
      </c>
      <c r="E24" s="89"/>
      <c r="F24" s="151" t="str">
        <f>+'DW-G&amp;A'!Q101</f>
        <v>0</v>
      </c>
      <c r="G24" s="185"/>
      <c r="H24" s="186"/>
      <c r="I24" s="152"/>
      <c r="J24" s="152"/>
      <c r="K24" s="189" t="str">
        <f>-'DW-G&amp;A'!R101</f>
        <v>0</v>
      </c>
      <c r="L24" s="154" t="str">
        <f>+F24+K24</f>
        <v>0</v>
      </c>
      <c r="M24" s="87"/>
    </row>
    <row r="25" spans="1:15" customHeight="1" ht="12">
      <c r="A25" s="137"/>
      <c r="B25" s="138"/>
      <c r="C25" s="395" t="s">
        <v>662</v>
      </c>
      <c r="D25" s="396"/>
      <c r="E25" s="396"/>
      <c r="F25" s="384" t="s">
        <v>635</v>
      </c>
      <c r="G25" s="403" t="s">
        <v>636</v>
      </c>
      <c r="H25" s="401" t="s">
        <v>637</v>
      </c>
      <c r="I25" s="405" t="s">
        <v>638</v>
      </c>
      <c r="J25" s="414" t="s">
        <v>639</v>
      </c>
      <c r="K25" s="372" t="s">
        <v>663</v>
      </c>
      <c r="L25" s="386" t="s">
        <v>664</v>
      </c>
      <c r="M25" s="424" t="s">
        <v>644</v>
      </c>
    </row>
    <row r="26" spans="1:15" customHeight="1" ht="18">
      <c r="A26" s="140" t="str">
        <f>+#REF!</f>
        <v>0</v>
      </c>
      <c r="B26" s="35" t="str">
        <f>+#REF!</f>
        <v>0</v>
      </c>
      <c r="C26" s="397"/>
      <c r="D26" s="398"/>
      <c r="E26" s="398"/>
      <c r="F26" s="393"/>
      <c r="G26" s="373"/>
      <c r="H26" s="355"/>
      <c r="I26" s="373"/>
      <c r="J26" s="414"/>
      <c r="K26" s="373"/>
      <c r="L26" s="425"/>
      <c r="M26" s="373"/>
    </row>
    <row r="27" spans="1:15" customHeight="1" ht="34.5">
      <c r="A27" s="148"/>
      <c r="B27" s="135"/>
      <c r="C27" s="399"/>
      <c r="D27" s="400"/>
      <c r="E27" s="400"/>
      <c r="F27" s="394"/>
      <c r="G27" s="404"/>
      <c r="H27" s="402"/>
      <c r="I27" s="404"/>
      <c r="J27" s="415"/>
      <c r="K27" s="404"/>
      <c r="L27" s="426"/>
      <c r="M27" s="404"/>
    </row>
    <row r="28" spans="1:15" customHeight="1" ht="18">
      <c r="A28" s="140" t="str">
        <f>+A26</f>
        <v>0</v>
      </c>
      <c r="B28" s="35" t="str">
        <f>+B26</f>
        <v>0</v>
      </c>
      <c r="C28" s="190" t="s">
        <v>665</v>
      </c>
      <c r="D28" s="97"/>
      <c r="E28" s="97"/>
      <c r="F28" s="164"/>
      <c r="G28" s="164"/>
      <c r="H28" s="55" t="str">
        <f>+F28-G28</f>
        <v>0</v>
      </c>
      <c r="I28" s="167"/>
      <c r="J28" s="179" t="str">
        <f>+H28-I28</f>
        <v>0</v>
      </c>
      <c r="K28" s="168"/>
      <c r="L28" s="64" t="str">
        <f>+J28+K28</f>
        <v>0</v>
      </c>
      <c r="M28" s="169"/>
    </row>
    <row r="29" spans="1:15" customHeight="1" ht="18">
      <c r="A29" s="140" t="str">
        <f>+A28</f>
        <v>0</v>
      </c>
      <c r="B29" s="35" t="str">
        <f>+B28</f>
        <v>0</v>
      </c>
      <c r="C29" s="158" t="s">
        <v>666</v>
      </c>
      <c r="D29" s="16"/>
      <c r="E29" s="163"/>
      <c r="F29" s="121"/>
      <c r="G29" s="121"/>
      <c r="H29" s="55" t="str">
        <f>+F29-G29</f>
        <v>0</v>
      </c>
      <c r="I29" s="167"/>
      <c r="J29" s="179" t="str">
        <f>+H29-I29</f>
        <v>0</v>
      </c>
      <c r="K29" s="133"/>
      <c r="L29" s="64" t="str">
        <f>+J29+K29</f>
        <v>0</v>
      </c>
      <c r="M29" s="169"/>
    </row>
    <row r="30" spans="1:15" customHeight="1" ht="18">
      <c r="A30" s="140" t="str">
        <f>+A29</f>
        <v>0</v>
      </c>
      <c r="B30" s="35" t="str">
        <f>+B29</f>
        <v>0</v>
      </c>
      <c r="C30" s="118"/>
      <c r="D30" s="119" t="s">
        <v>667</v>
      </c>
      <c r="E30" s="163"/>
      <c r="F30" s="121"/>
      <c r="G30" s="121"/>
      <c r="H30" s="55" t="str">
        <f>+F30-G30</f>
        <v>0</v>
      </c>
      <c r="I30" s="167"/>
      <c r="J30" s="179" t="str">
        <f>+H30-I30</f>
        <v>0</v>
      </c>
      <c r="K30" s="133"/>
      <c r="L30" s="64" t="str">
        <f>+J30+K30</f>
        <v>0</v>
      </c>
      <c r="M30" s="169"/>
    </row>
    <row r="31" spans="1:15" customHeight="1" ht="18">
      <c r="A31" s="140" t="str">
        <f>+A30</f>
        <v>0</v>
      </c>
      <c r="B31" s="35" t="str">
        <f>+B30</f>
        <v>0</v>
      </c>
      <c r="C31" s="15"/>
      <c r="D31" s="16" t="s">
        <v>668</v>
      </c>
      <c r="E31" s="163"/>
      <c r="F31" s="121"/>
      <c r="G31" s="121"/>
      <c r="H31" s="55" t="str">
        <f>+F31-G31</f>
        <v>0</v>
      </c>
      <c r="I31" s="167"/>
      <c r="J31" s="179" t="str">
        <f>+H31-I31</f>
        <v>0</v>
      </c>
      <c r="K31" s="133"/>
      <c r="L31" s="64" t="str">
        <f>+J31+K31</f>
        <v>0</v>
      </c>
      <c r="M31" s="169"/>
    </row>
    <row r="32" spans="1:15" customHeight="1" ht="18">
      <c r="A32" s="140" t="str">
        <f>+A31</f>
        <v>0</v>
      </c>
      <c r="B32" s="35" t="str">
        <f>+B31</f>
        <v>0</v>
      </c>
      <c r="C32" s="15"/>
      <c r="D32" s="16" t="s">
        <v>669</v>
      </c>
      <c r="E32" s="163"/>
      <c r="F32" s="121"/>
      <c r="G32" s="121"/>
      <c r="H32" s="55" t="str">
        <f>+F32-G32</f>
        <v>0</v>
      </c>
      <c r="I32" s="167"/>
      <c r="J32" s="179" t="str">
        <f>+H32-I32</f>
        <v>0</v>
      </c>
      <c r="K32" s="133"/>
      <c r="L32" s="64" t="str">
        <f>+J32+K32</f>
        <v>0</v>
      </c>
      <c r="M32" s="169"/>
    </row>
    <row r="33" spans="1:15" customHeight="1" ht="18">
      <c r="A33" s="140" t="str">
        <f>+A32</f>
        <v>0</v>
      </c>
      <c r="B33" s="35" t="str">
        <f>+B32</f>
        <v>0</v>
      </c>
      <c r="C33" s="15"/>
      <c r="D33" s="16" t="s">
        <v>670</v>
      </c>
      <c r="E33" s="163"/>
      <c r="F33" s="121"/>
      <c r="G33" s="121"/>
      <c r="H33" s="55" t="str">
        <f>+F33-G33</f>
        <v>0</v>
      </c>
      <c r="I33" s="167"/>
      <c r="J33" s="179" t="str">
        <f>+H33-I33</f>
        <v>0</v>
      </c>
      <c r="K33" s="133"/>
      <c r="L33" s="64" t="str">
        <f>+J33+K33</f>
        <v>0</v>
      </c>
      <c r="M33" s="169"/>
    </row>
    <row r="34" spans="1:15" customHeight="1" ht="18">
      <c r="A34" s="140" t="str">
        <f>+A33</f>
        <v>0</v>
      </c>
      <c r="B34" s="35" t="str">
        <f>+B33</f>
        <v>0</v>
      </c>
      <c r="C34" s="118"/>
      <c r="D34" s="120" t="s">
        <v>671</v>
      </c>
      <c r="E34" s="163"/>
      <c r="F34" s="121"/>
      <c r="G34" s="121"/>
      <c r="H34" s="55" t="str">
        <f>+F34-G34</f>
        <v>0</v>
      </c>
      <c r="I34" s="167"/>
      <c r="J34" s="179" t="str">
        <f>+H34-I34</f>
        <v>0</v>
      </c>
      <c r="K34" s="133"/>
      <c r="L34" s="64" t="str">
        <f>+J34+K34</f>
        <v>0</v>
      </c>
      <c r="M34" s="169"/>
    </row>
    <row r="35" spans="1:15" customHeight="1" ht="18">
      <c r="A35" s="140" t="str">
        <f>+A34</f>
        <v>0</v>
      </c>
      <c r="B35" s="35" t="str">
        <f>+B34</f>
        <v>0</v>
      </c>
      <c r="C35" s="15"/>
      <c r="D35" s="16" t="s">
        <v>672</v>
      </c>
      <c r="E35" s="163"/>
      <c r="F35" s="121"/>
      <c r="G35" s="121"/>
      <c r="H35" s="55" t="str">
        <f>+F35-G35</f>
        <v>0</v>
      </c>
      <c r="I35" s="167"/>
      <c r="J35" s="179" t="str">
        <f>+H35-I35</f>
        <v>0</v>
      </c>
      <c r="K35" s="133"/>
      <c r="L35" s="64" t="str">
        <f>+J35+K35</f>
        <v>0</v>
      </c>
      <c r="M35" s="169"/>
    </row>
    <row r="36" spans="1:15" customHeight="1" ht="18">
      <c r="A36" s="140" t="str">
        <f>+A35</f>
        <v>0</v>
      </c>
      <c r="B36" s="35" t="str">
        <f>+B35</f>
        <v>0</v>
      </c>
      <c r="C36" s="15"/>
      <c r="D36" s="16" t="s">
        <v>673</v>
      </c>
      <c r="E36" s="163"/>
      <c r="F36" s="121"/>
      <c r="G36" s="121"/>
      <c r="H36" s="55" t="str">
        <f>+F36-G36</f>
        <v>0</v>
      </c>
      <c r="I36" s="167"/>
      <c r="J36" s="179" t="str">
        <f>+H36-I36</f>
        <v>0</v>
      </c>
      <c r="K36" s="133"/>
      <c r="L36" s="64" t="str">
        <f>+J36+K36</f>
        <v>0</v>
      </c>
      <c r="M36" s="169"/>
    </row>
    <row r="37" spans="1:15" customHeight="1" ht="18">
      <c r="A37" s="140" t="str">
        <f>+A36</f>
        <v>0</v>
      </c>
      <c r="B37" s="35" t="str">
        <f>+B36</f>
        <v>0</v>
      </c>
      <c r="C37" s="118"/>
      <c r="D37" s="120" t="s">
        <v>674</v>
      </c>
      <c r="E37" s="163"/>
      <c r="F37" s="121"/>
      <c r="G37" s="121"/>
      <c r="H37" s="55" t="str">
        <f>+F37-G37</f>
        <v>0</v>
      </c>
      <c r="I37" s="167"/>
      <c r="J37" s="179" t="str">
        <f>+H37-I37</f>
        <v>0</v>
      </c>
      <c r="K37" s="133"/>
      <c r="L37" s="64" t="str">
        <f>+J37+K37</f>
        <v>0</v>
      </c>
      <c r="M37" s="169"/>
    </row>
    <row r="38" spans="1:15" customHeight="1" ht="18">
      <c r="A38" s="140" t="str">
        <f>+A37</f>
        <v>0</v>
      </c>
      <c r="B38" s="35" t="str">
        <f>+B37</f>
        <v>0</v>
      </c>
      <c r="C38" s="15"/>
      <c r="D38" s="16" t="s">
        <v>675</v>
      </c>
      <c r="E38" s="163"/>
      <c r="F38" s="121"/>
      <c r="G38" s="121"/>
      <c r="H38" s="55" t="str">
        <f>+F38-G38</f>
        <v>0</v>
      </c>
      <c r="I38" s="167"/>
      <c r="J38" s="179" t="str">
        <f>+H38-I38</f>
        <v>0</v>
      </c>
      <c r="K38" s="133"/>
      <c r="L38" s="64" t="str">
        <f>+J38+K38</f>
        <v>0</v>
      </c>
      <c r="M38" s="169"/>
    </row>
    <row r="39" spans="1:15" customHeight="1" ht="18">
      <c r="A39" s="140" t="str">
        <f>+A38</f>
        <v>0</v>
      </c>
      <c r="B39" s="35" t="str">
        <f>+B38</f>
        <v>0</v>
      </c>
      <c r="C39" s="15"/>
      <c r="D39" s="16" t="s">
        <v>676</v>
      </c>
      <c r="E39" s="163"/>
      <c r="F39" s="121"/>
      <c r="G39" s="121"/>
      <c r="H39" s="55" t="str">
        <f>+F39-G39</f>
        <v>0</v>
      </c>
      <c r="I39" s="167"/>
      <c r="J39" s="179" t="str">
        <f>+H39-I39</f>
        <v>0</v>
      </c>
      <c r="K39" s="133"/>
      <c r="L39" s="64" t="str">
        <f>+J39+K39</f>
        <v>0</v>
      </c>
      <c r="M39" s="169"/>
    </row>
    <row r="40" spans="1:15" customHeight="1" ht="18">
      <c r="A40" s="140" t="str">
        <f>+A39</f>
        <v>0</v>
      </c>
      <c r="B40" s="35" t="str">
        <f>+B39</f>
        <v>0</v>
      </c>
      <c r="C40" s="118"/>
      <c r="D40" s="120" t="s">
        <v>677</v>
      </c>
      <c r="E40" s="163"/>
      <c r="F40" s="121"/>
      <c r="G40" s="121"/>
      <c r="H40" s="55" t="str">
        <f>+F40-G40</f>
        <v>0</v>
      </c>
      <c r="I40" s="167"/>
      <c r="J40" s="179" t="str">
        <f>+H40-I40</f>
        <v>0</v>
      </c>
      <c r="K40" s="133"/>
      <c r="L40" s="64" t="str">
        <f>+J40+K40</f>
        <v>0</v>
      </c>
      <c r="M40" s="169"/>
    </row>
    <row r="41" spans="1:15" customHeight="1" ht="18">
      <c r="A41" s="140" t="str">
        <f>+A40</f>
        <v>0</v>
      </c>
      <c r="B41" s="35" t="str">
        <f>+B40</f>
        <v>0</v>
      </c>
      <c r="C41" s="15"/>
      <c r="D41" s="16" t="s">
        <v>678</v>
      </c>
      <c r="E41" s="163"/>
      <c r="F41" s="121"/>
      <c r="G41" s="121"/>
      <c r="H41" s="55" t="str">
        <f>+F41-G41</f>
        <v>0</v>
      </c>
      <c r="I41" s="167"/>
      <c r="J41" s="179" t="str">
        <f>+H41-I41</f>
        <v>0</v>
      </c>
      <c r="K41" s="133"/>
      <c r="L41" s="64" t="str">
        <f>+J41+K41</f>
        <v>0</v>
      </c>
      <c r="M41" s="169"/>
    </row>
    <row r="42" spans="1:15" customHeight="1" ht="18">
      <c r="A42" s="140" t="str">
        <f>+A41</f>
        <v>0</v>
      </c>
      <c r="B42" s="35" t="str">
        <f>+B41</f>
        <v>0</v>
      </c>
      <c r="C42" s="118"/>
      <c r="D42" s="119" t="s">
        <v>679</v>
      </c>
      <c r="E42" s="163"/>
      <c r="F42" s="121"/>
      <c r="G42" s="121"/>
      <c r="H42" s="55" t="str">
        <f>+F42-G42</f>
        <v>0</v>
      </c>
      <c r="I42" s="167"/>
      <c r="J42" s="179" t="str">
        <f>+H42-I42</f>
        <v>0</v>
      </c>
      <c r="K42" s="133"/>
      <c r="L42" s="64" t="str">
        <f>+J42+K42</f>
        <v>0</v>
      </c>
      <c r="M42" s="169"/>
    </row>
    <row r="43" spans="1:15" customHeight="1" ht="18">
      <c r="A43" s="140" t="str">
        <f>+A42</f>
        <v>0</v>
      </c>
      <c r="B43" s="35" t="str">
        <f>+B42</f>
        <v>0</v>
      </c>
      <c r="C43" s="15"/>
      <c r="D43" s="16" t="s">
        <v>680</v>
      </c>
      <c r="E43" s="163"/>
      <c r="F43" s="121"/>
      <c r="G43" s="121"/>
      <c r="H43" s="55" t="str">
        <f>+F43-G43</f>
        <v>0</v>
      </c>
      <c r="I43" s="167"/>
      <c r="J43" s="179" t="str">
        <f>+H43-I43</f>
        <v>0</v>
      </c>
      <c r="K43" s="133"/>
      <c r="L43" s="64" t="str">
        <f>+J43+K43</f>
        <v>0</v>
      </c>
      <c r="M43" s="169"/>
    </row>
    <row r="44" spans="1:15" customHeight="1" ht="18">
      <c r="A44" s="140" t="str">
        <f>+A43</f>
        <v>0</v>
      </c>
      <c r="B44" s="35" t="str">
        <f>+B43</f>
        <v>0</v>
      </c>
      <c r="C44" s="15"/>
      <c r="D44" s="16" t="s">
        <v>681</v>
      </c>
      <c r="E44" s="163"/>
      <c r="F44" s="121"/>
      <c r="G44" s="121"/>
      <c r="H44" s="55" t="str">
        <f>+F44-G44</f>
        <v>0</v>
      </c>
      <c r="I44" s="167"/>
      <c r="J44" s="179" t="str">
        <f>+H44-I44</f>
        <v>0</v>
      </c>
      <c r="K44" s="133"/>
      <c r="L44" s="64" t="str">
        <f>+J44+K44</f>
        <v>0</v>
      </c>
      <c r="M44" s="169"/>
    </row>
    <row r="45" spans="1:15" customHeight="1" ht="18">
      <c r="A45" s="140" t="str">
        <f>+A44</f>
        <v>0</v>
      </c>
      <c r="B45" s="35" t="str">
        <f>+B44</f>
        <v>0</v>
      </c>
      <c r="C45" s="15"/>
      <c r="D45" s="16" t="s">
        <v>682</v>
      </c>
      <c r="E45" s="163"/>
      <c r="F45" s="121"/>
      <c r="G45" s="121"/>
      <c r="H45" s="55" t="str">
        <f>+F45-G45</f>
        <v>0</v>
      </c>
      <c r="I45" s="167"/>
      <c r="J45" s="179" t="str">
        <f>+H45-I45</f>
        <v>0</v>
      </c>
      <c r="K45" s="133"/>
      <c r="L45" s="64" t="str">
        <f>+J45+K45</f>
        <v>0</v>
      </c>
      <c r="M45" s="169"/>
    </row>
    <row r="46" spans="1:15" customHeight="1" ht="18">
      <c r="A46" s="140" t="str">
        <f>+A45</f>
        <v>0</v>
      </c>
      <c r="B46" s="35" t="str">
        <f>+B45</f>
        <v>0</v>
      </c>
      <c r="C46" s="118"/>
      <c r="D46" s="119" t="s">
        <v>683</v>
      </c>
      <c r="E46" s="163"/>
      <c r="F46" s="121"/>
      <c r="G46" s="121"/>
      <c r="H46" s="55" t="str">
        <f>+F46-G46</f>
        <v>0</v>
      </c>
      <c r="I46" s="167"/>
      <c r="J46" s="179" t="str">
        <f>+H46-I46</f>
        <v>0</v>
      </c>
      <c r="K46" s="133"/>
      <c r="L46" s="64" t="str">
        <f>+J46+K46</f>
        <v>0</v>
      </c>
      <c r="M46" s="169"/>
    </row>
    <row r="47" spans="1:15" customHeight="1" ht="18">
      <c r="A47" s="140" t="str">
        <f>+A46</f>
        <v>0</v>
      </c>
      <c r="B47" s="35" t="str">
        <f>+B46</f>
        <v>0</v>
      </c>
      <c r="C47" s="15"/>
      <c r="D47" s="16" t="s">
        <v>684</v>
      </c>
      <c r="E47" s="163"/>
      <c r="F47" s="121"/>
      <c r="G47" s="121"/>
      <c r="H47" s="55" t="str">
        <f>+F47-G47</f>
        <v>0</v>
      </c>
      <c r="I47" s="167"/>
      <c r="J47" s="179" t="str">
        <f>+H47-I47</f>
        <v>0</v>
      </c>
      <c r="K47" s="133"/>
      <c r="L47" s="64" t="str">
        <f>+J47+K47</f>
        <v>0</v>
      </c>
      <c r="M47" s="169"/>
    </row>
    <row r="48" spans="1:15" customHeight="1" ht="18">
      <c r="A48" s="140" t="str">
        <f>+A47</f>
        <v>0</v>
      </c>
      <c r="B48" s="35" t="str">
        <f>+B47</f>
        <v>0</v>
      </c>
      <c r="C48" s="118"/>
      <c r="D48" s="119" t="s">
        <v>685</v>
      </c>
      <c r="E48" s="163"/>
      <c r="F48" s="121"/>
      <c r="G48" s="121"/>
      <c r="H48" s="55" t="str">
        <f>+F48-G48</f>
        <v>0</v>
      </c>
      <c r="I48" s="167"/>
      <c r="J48" s="179" t="str">
        <f>+H48-I48</f>
        <v>0</v>
      </c>
      <c r="K48" s="133"/>
      <c r="L48" s="64" t="str">
        <f>+J48+K48</f>
        <v>0</v>
      </c>
      <c r="M48" s="169"/>
    </row>
    <row r="49" spans="1:15" customHeight="1" ht="18">
      <c r="A49" s="140" t="str">
        <f>+A48</f>
        <v>0</v>
      </c>
      <c r="B49" s="35" t="str">
        <f>+B48</f>
        <v>0</v>
      </c>
      <c r="C49" s="15"/>
      <c r="D49" s="16" t="s">
        <v>686</v>
      </c>
      <c r="E49" s="163"/>
      <c r="F49" s="121"/>
      <c r="G49" s="121"/>
      <c r="H49" s="55" t="str">
        <f>+F49-G49</f>
        <v>0</v>
      </c>
      <c r="I49" s="167"/>
      <c r="J49" s="179" t="str">
        <f>+H49-I49</f>
        <v>0</v>
      </c>
      <c r="K49" s="133"/>
      <c r="L49" s="64" t="str">
        <f>+J49+K49</f>
        <v>0</v>
      </c>
      <c r="M49" s="169"/>
    </row>
    <row r="50" spans="1:15" customHeight="1" ht="18">
      <c r="A50" s="140" t="str">
        <f>+A49</f>
        <v>0</v>
      </c>
      <c r="B50" s="35" t="str">
        <f>+B49</f>
        <v>0</v>
      </c>
      <c r="C50" s="118"/>
      <c r="D50" s="119" t="s">
        <v>687</v>
      </c>
      <c r="E50" s="163"/>
      <c r="F50" s="121"/>
      <c r="G50" s="121"/>
      <c r="H50" s="55" t="str">
        <f>+F50-G50</f>
        <v>0</v>
      </c>
      <c r="I50" s="167"/>
      <c r="J50" s="179" t="str">
        <f>+H50-I50</f>
        <v>0</v>
      </c>
      <c r="K50" s="133"/>
      <c r="L50" s="64" t="str">
        <f>+J50+K50</f>
        <v>0</v>
      </c>
      <c r="M50" s="169"/>
    </row>
    <row r="51" spans="1:15" customHeight="1" ht="18">
      <c r="A51" s="140" t="str">
        <f>+A50</f>
        <v>0</v>
      </c>
      <c r="B51" s="35" t="str">
        <f>+B50</f>
        <v>0</v>
      </c>
      <c r="C51" s="15"/>
      <c r="D51" s="16" t="s">
        <v>688</v>
      </c>
      <c r="E51" s="163"/>
      <c r="F51" s="121"/>
      <c r="G51" s="121"/>
      <c r="H51" s="55" t="str">
        <f>+F51-G51</f>
        <v>0</v>
      </c>
      <c r="I51" s="167"/>
      <c r="J51" s="179" t="str">
        <f>+H51-I51</f>
        <v>0</v>
      </c>
      <c r="K51" s="133"/>
      <c r="L51" s="64" t="str">
        <f>+J51+K51</f>
        <v>0</v>
      </c>
      <c r="M51" s="169"/>
    </row>
    <row r="52" spans="1:15" customHeight="1" ht="18">
      <c r="A52" s="140" t="str">
        <f>+A51</f>
        <v>0</v>
      </c>
      <c r="B52" s="35" t="str">
        <f>+B51</f>
        <v>0</v>
      </c>
      <c r="C52" s="118"/>
      <c r="D52" s="119" t="s">
        <v>689</v>
      </c>
      <c r="E52" s="163"/>
      <c r="F52" s="121"/>
      <c r="G52" s="121"/>
      <c r="H52" s="55" t="str">
        <f>+F52-G52</f>
        <v>0</v>
      </c>
      <c r="I52" s="167"/>
      <c r="J52" s="179" t="str">
        <f>+H52-I52</f>
        <v>0</v>
      </c>
      <c r="K52" s="133"/>
      <c r="L52" s="64" t="str">
        <f>+J52+K52</f>
        <v>0</v>
      </c>
      <c r="M52" s="169"/>
    </row>
    <row r="53" spans="1:15" customHeight="1" ht="18">
      <c r="A53" s="140" t="str">
        <f>+A52</f>
        <v>0</v>
      </c>
      <c r="B53" s="35" t="str">
        <f>+B52</f>
        <v>0</v>
      </c>
      <c r="C53" s="15"/>
      <c r="D53" s="16" t="s">
        <v>690</v>
      </c>
      <c r="E53" s="163"/>
      <c r="F53" s="121"/>
      <c r="G53" s="121"/>
      <c r="H53" s="55" t="str">
        <f>+F53-G53</f>
        <v>0</v>
      </c>
      <c r="I53" s="167"/>
      <c r="J53" s="179" t="str">
        <f>+H53-I53</f>
        <v>0</v>
      </c>
      <c r="K53" s="133"/>
      <c r="L53" s="64" t="str">
        <f>+J53+K53</f>
        <v>0</v>
      </c>
      <c r="M53" s="169"/>
    </row>
    <row r="54" spans="1:15" customHeight="1" ht="18">
      <c r="A54" s="140"/>
      <c r="B54" s="35"/>
      <c r="C54" s="15"/>
      <c r="D54" s="16" t="s">
        <v>31</v>
      </c>
      <c r="E54" s="163"/>
      <c r="F54" s="121"/>
      <c r="G54" s="121"/>
      <c r="H54" s="55" t="str">
        <f>+F54-G54</f>
        <v>0</v>
      </c>
      <c r="I54" s="167"/>
      <c r="J54" s="179" t="str">
        <f>+H54-I54</f>
        <v>0</v>
      </c>
      <c r="K54" s="133"/>
      <c r="L54" s="64" t="str">
        <f>+J54+K54</f>
        <v>0</v>
      </c>
      <c r="M54" s="169"/>
    </row>
    <row r="55" spans="1:15" customHeight="1" ht="18">
      <c r="A55" s="140"/>
      <c r="B55" s="35"/>
      <c r="C55" s="15"/>
      <c r="D55" s="16"/>
      <c r="E55" s="163"/>
      <c r="F55" s="121"/>
      <c r="G55" s="121"/>
      <c r="H55" s="55" t="str">
        <f>+F55-G55</f>
        <v>0</v>
      </c>
      <c r="I55" s="167"/>
      <c r="J55" s="179" t="str">
        <f>+H55-I55</f>
        <v>0</v>
      </c>
      <c r="K55" s="133"/>
      <c r="L55" s="64" t="str">
        <f>+J55+K55</f>
        <v>0</v>
      </c>
      <c r="M55" s="169"/>
    </row>
    <row r="56" spans="1:15" customHeight="1" ht="18">
      <c r="A56" s="140" t="str">
        <f>+A53</f>
        <v>0</v>
      </c>
      <c r="B56" s="35" t="str">
        <f>+B53</f>
        <v>0</v>
      </c>
      <c r="C56" s="118"/>
      <c r="D56" s="16"/>
      <c r="E56" s="163"/>
      <c r="F56" s="121"/>
      <c r="G56" s="121"/>
      <c r="H56" s="55" t="str">
        <f>+F56-G56</f>
        <v>0</v>
      </c>
      <c r="I56" s="167"/>
      <c r="J56" s="179" t="str">
        <f>+H56-I56</f>
        <v>0</v>
      </c>
      <c r="K56" s="133"/>
      <c r="L56" s="64" t="str">
        <f>+J56+K56</f>
        <v>0</v>
      </c>
      <c r="M56" s="169"/>
    </row>
    <row r="57" spans="1:15" customHeight="1" ht="18">
      <c r="A57" s="140" t="str">
        <f>+A56</f>
        <v>0</v>
      </c>
      <c r="B57" s="35" t="str">
        <f>+B56</f>
        <v>0</v>
      </c>
      <c r="C57" s="406" t="s">
        <v>691</v>
      </c>
      <c r="D57" s="398"/>
      <c r="E57" s="398"/>
      <c r="F57" s="122" t="str">
        <f>SUM(F28:F56)</f>
        <v>0</v>
      </c>
      <c r="G57" s="160" t="str">
        <f>SUM(G28:G56)</f>
        <v>0</v>
      </c>
      <c r="H57" s="178" t="str">
        <f>SUM(H28:H56)</f>
        <v>0</v>
      </c>
      <c r="I57" s="175" t="str">
        <f>SUM(I28:I56)</f>
        <v>0</v>
      </c>
      <c r="J57" s="153" t="str">
        <f>SUM(J28:J56)</f>
        <v>0</v>
      </c>
      <c r="K57" s="128" t="str">
        <f>SUM(K28:K56)</f>
        <v>0</v>
      </c>
      <c r="L57" s="159" t="str">
        <f>SUM(L28:L56)</f>
        <v>0</v>
      </c>
      <c r="M57" s="169"/>
    </row>
    <row r="58" spans="1:15" customHeight="1" ht="18">
      <c r="A58" s="140" t="str">
        <f>+A57</f>
        <v>0</v>
      </c>
      <c r="B58" s="35" t="str">
        <f>+B57</f>
        <v>0</v>
      </c>
      <c r="C58" s="17" t="s">
        <v>692</v>
      </c>
      <c r="D58" s="14"/>
      <c r="E58" s="163"/>
      <c r="F58" s="107"/>
      <c r="G58" s="107"/>
      <c r="H58" s="88"/>
      <c r="I58" s="88"/>
      <c r="J58" s="88"/>
      <c r="K58" s="88"/>
      <c r="L58" s="88"/>
      <c r="M58" s="169"/>
      <c r="O58" s="35"/>
    </row>
    <row r="59" spans="1:15" customHeight="1" ht="18">
      <c r="A59" s="140" t="str">
        <f>+A58</f>
        <v>0</v>
      </c>
      <c r="B59" s="35" t="str">
        <f>+B58</f>
        <v>0</v>
      </c>
      <c r="C59" s="15"/>
      <c r="D59" s="16" t="s">
        <v>693</v>
      </c>
      <c r="E59" s="163"/>
      <c r="F59" s="121"/>
      <c r="G59" s="108"/>
      <c r="H59" s="55" t="str">
        <f>+F59-G59</f>
        <v>0</v>
      </c>
      <c r="I59" s="167"/>
      <c r="J59" s="179" t="str">
        <f>+H59-I59</f>
        <v>0</v>
      </c>
      <c r="K59" s="133"/>
      <c r="L59" s="64" t="str">
        <f>+J59+K59</f>
        <v>0</v>
      </c>
      <c r="M59" s="169"/>
    </row>
    <row r="60" spans="1:15" customHeight="1" ht="18">
      <c r="A60" s="140"/>
      <c r="B60" s="35"/>
      <c r="C60" s="84"/>
      <c r="D60" s="85" t="s">
        <v>694</v>
      </c>
      <c r="E60" s="163"/>
      <c r="F60" s="165"/>
      <c r="G60" s="108"/>
      <c r="H60" s="55" t="str">
        <f>+F60-G60</f>
        <v>0</v>
      </c>
      <c r="I60" s="167"/>
      <c r="J60" s="179" t="str">
        <f>+H60-I60</f>
        <v>0</v>
      </c>
      <c r="K60" s="133"/>
      <c r="L60" s="64" t="str">
        <f>+J60+K60</f>
        <v>0</v>
      </c>
      <c r="M60" s="169"/>
    </row>
    <row r="61" spans="1:15" customHeight="1" ht="18">
      <c r="A61" s="140"/>
      <c r="B61" s="35"/>
      <c r="C61" s="15"/>
      <c r="D61" s="16" t="s">
        <v>695</v>
      </c>
      <c r="E61" s="163"/>
      <c r="F61" s="121"/>
      <c r="G61" s="108"/>
      <c r="H61" s="55" t="str">
        <f>+F61-G61</f>
        <v>0</v>
      </c>
      <c r="I61" s="167"/>
      <c r="J61" s="179" t="str">
        <f>+H61-I61</f>
        <v>0</v>
      </c>
      <c r="K61" s="133"/>
      <c r="L61" s="64" t="str">
        <f>+J61+K61</f>
        <v>0</v>
      </c>
      <c r="M61" s="169"/>
    </row>
    <row r="62" spans="1:15" customHeight="1" ht="18">
      <c r="A62" s="180"/>
      <c r="B62" s="181"/>
      <c r="C62" s="416" t="s">
        <v>696</v>
      </c>
      <c r="D62" s="417"/>
      <c r="E62" s="417"/>
      <c r="F62" s="170" t="str">
        <f>SUM(F59:F61)</f>
        <v>0</v>
      </c>
      <c r="G62" s="171" t="str">
        <f>SUM(G59:G61)</f>
        <v>0</v>
      </c>
      <c r="H62" s="177" t="str">
        <f>SUM(H59:H61)</f>
        <v>0</v>
      </c>
      <c r="I62" s="176" t="str">
        <f>SUM(I59:I61)</f>
        <v>0</v>
      </c>
      <c r="J62" s="173" t="str">
        <f>SUM(J59:J61)</f>
        <v>0</v>
      </c>
      <c r="K62" s="172" t="str">
        <f>SUM(K59:K61)</f>
        <v>0</v>
      </c>
      <c r="L62" s="174" t="str">
        <f>SUM(L59:L61)</f>
        <v>0</v>
      </c>
      <c r="M62" s="169"/>
    </row>
    <row r="63" spans="1:15" customHeight="1" ht="18">
      <c r="A63" s="145" t="str">
        <f>+#REF!</f>
        <v>0</v>
      </c>
      <c r="B63" s="143" t="str">
        <f>+#REF!</f>
        <v>0</v>
      </c>
      <c r="C63" s="411" t="s">
        <v>697</v>
      </c>
      <c r="D63" s="412"/>
      <c r="E63" s="413"/>
      <c r="F63" s="166" t="str">
        <f>+F21+F24+F57+F62</f>
        <v>0</v>
      </c>
      <c r="G63" s="171" t="str">
        <f>+G57+G62</f>
        <v>0</v>
      </c>
      <c r="H63" s="177" t="str">
        <f>+H57+H62</f>
        <v>0</v>
      </c>
      <c r="I63" s="176" t="str">
        <f>+I57+I62</f>
        <v>0</v>
      </c>
      <c r="J63" s="173" t="str">
        <f>+J57+J62</f>
        <v>0</v>
      </c>
      <c r="K63" s="182" t="str">
        <f>+K21+K24+K57+K62</f>
        <v>0</v>
      </c>
      <c r="L63" s="159" t="str">
        <f>+L21+L24+L57+L62</f>
        <v>0</v>
      </c>
      <c r="M63" s="169"/>
    </row>
    <row r="64" spans="1:15" customHeight="1" ht="9.75">
      <c r="A64" s="140"/>
      <c r="B64" s="35"/>
      <c r="C64" s="295"/>
      <c r="D64" s="296"/>
      <c r="E64" s="70"/>
      <c r="F64" s="71"/>
      <c r="G64" s="71"/>
      <c r="H64" s="71"/>
      <c r="I64" s="109"/>
      <c r="J64" s="69"/>
      <c r="K64" s="69"/>
      <c r="L64" s="407" t="str">
        <f>+F21+F24+J63+K63</f>
        <v>0</v>
      </c>
      <c r="M64" s="409" t="s">
        <v>698</v>
      </c>
    </row>
    <row r="65" spans="1:15" customHeight="1" ht="18">
      <c r="A65" s="140"/>
      <c r="B65" s="35"/>
      <c r="C65" s="297"/>
      <c r="D65" s="298"/>
      <c r="E65" s="93"/>
      <c r="F65" s="25"/>
      <c r="G65" s="26"/>
      <c r="H65" s="26"/>
      <c r="I65" s="26"/>
      <c r="J65" s="26"/>
      <c r="K65" s="26"/>
      <c r="L65" s="408"/>
      <c r="M65" s="410"/>
    </row>
    <row r="66" spans="1:15" customHeight="1" ht="25">
      <c r="A66" s="140"/>
      <c r="B66" s="35"/>
      <c r="C66" s="92"/>
      <c r="D66" s="94"/>
      <c r="E66" s="95"/>
      <c r="F66" s="257"/>
      <c r="G66" s="418"/>
      <c r="H66" s="418"/>
      <c r="I66" s="418"/>
      <c r="J66" s="418"/>
      <c r="K66" s="418"/>
      <c r="L66" s="419"/>
      <c r="M66" s="355"/>
    </row>
    <row r="67" spans="1:15" customHeight="1" ht="60" s="65" customFormat="1">
      <c r="A67" s="147"/>
      <c r="B67" s="83"/>
      <c r="C67" s="96"/>
      <c r="D67" s="91"/>
      <c r="E67" s="114"/>
      <c r="F67" s="114"/>
      <c r="G67" s="82"/>
      <c r="H67" s="191"/>
      <c r="I67" s="67"/>
      <c r="J67" s="67"/>
      <c r="K67" s="67"/>
      <c r="L67" s="67"/>
      <c r="M67" s="83"/>
    </row>
    <row r="68" spans="1:15" customHeight="1" ht="18">
      <c r="A68" s="140"/>
      <c r="B68" s="35"/>
      <c r="C68" s="49"/>
      <c r="D68" s="89"/>
      <c r="E68" s="258"/>
      <c r="F68" s="258"/>
      <c r="G68" s="76"/>
      <c r="H68" s="262"/>
      <c r="I68" s="263"/>
      <c r="J68" s="25"/>
      <c r="K68" s="264"/>
      <c r="L68" s="25"/>
      <c r="M68" s="265"/>
    </row>
    <row r="69" spans="1:15" customHeight="1" ht="18">
      <c r="A69" s="140"/>
      <c r="B69" s="35"/>
      <c r="C69" s="49"/>
      <c r="D69" s="89"/>
      <c r="E69" s="258"/>
      <c r="F69" s="258"/>
      <c r="G69" s="76"/>
      <c r="H69" s="262"/>
      <c r="I69" s="263"/>
      <c r="J69" s="25"/>
      <c r="K69" s="25"/>
      <c r="L69" s="25"/>
      <c r="M69" s="265"/>
    </row>
    <row r="70" spans="1:15" customHeight="1" ht="18">
      <c r="A70" s="140"/>
      <c r="B70" s="35"/>
      <c r="C70" s="49"/>
      <c r="D70" s="89"/>
      <c r="E70" s="258"/>
      <c r="F70" s="258"/>
      <c r="G70" s="76"/>
      <c r="H70" s="262"/>
      <c r="I70" s="25"/>
      <c r="J70" s="25"/>
      <c r="K70" s="25"/>
      <c r="L70" s="25"/>
      <c r="M70" s="265"/>
    </row>
    <row r="71" spans="1:15" customHeight="1" ht="18">
      <c r="A71" s="140"/>
      <c r="B71" s="35"/>
      <c r="C71" s="15"/>
      <c r="D71" s="89"/>
      <c r="E71" s="258"/>
      <c r="F71" s="258"/>
      <c r="G71" s="77"/>
      <c r="H71" s="262"/>
      <c r="I71" s="25"/>
      <c r="J71" s="25"/>
      <c r="K71" s="25"/>
      <c r="L71" s="266"/>
      <c r="M71" s="265"/>
      <c r="N71" s="35"/>
    </row>
    <row r="72" spans="1:15" customHeight="1" ht="18">
      <c r="A72" s="140"/>
      <c r="B72" s="35"/>
      <c r="C72" s="50"/>
      <c r="D72" s="89"/>
      <c r="E72" s="258"/>
      <c r="F72" s="258"/>
      <c r="G72" s="76"/>
      <c r="H72" s="262"/>
      <c r="I72" s="25"/>
      <c r="J72" s="25"/>
      <c r="K72" s="25"/>
      <c r="L72" s="266"/>
      <c r="M72" s="265"/>
      <c r="N72" s="35"/>
    </row>
    <row r="73" spans="1:15" customHeight="1" ht="18">
      <c r="A73" s="140"/>
      <c r="B73" s="35"/>
      <c r="C73" s="51"/>
      <c r="D73" s="89"/>
      <c r="E73" s="258"/>
      <c r="F73" s="258"/>
      <c r="G73" s="78"/>
      <c r="H73" s="265"/>
      <c r="I73" s="267"/>
      <c r="J73" s="267"/>
      <c r="K73" s="267"/>
      <c r="L73" s="268"/>
      <c r="M73" s="265"/>
      <c r="N73" s="35"/>
    </row>
    <row r="74" spans="1:15" customHeight="1" ht="18">
      <c r="A74" s="140"/>
      <c r="B74" s="35"/>
      <c r="C74" s="51"/>
      <c r="D74" s="89"/>
      <c r="E74" s="258"/>
      <c r="F74" s="258"/>
      <c r="G74" s="420"/>
      <c r="H74" s="421"/>
      <c r="I74" s="421"/>
      <c r="J74" s="421"/>
      <c r="K74" s="421"/>
      <c r="L74" s="421"/>
      <c r="M74" s="421"/>
    </row>
    <row r="75" spans="1:15" customHeight="1" ht="18">
      <c r="A75" s="140"/>
      <c r="B75" s="35"/>
      <c r="C75" s="51"/>
      <c r="D75" s="89"/>
      <c r="E75" s="258"/>
      <c r="F75" s="258"/>
      <c r="G75" s="78"/>
      <c r="H75" s="35"/>
      <c r="I75" s="28"/>
      <c r="J75" s="28"/>
      <c r="K75" s="28"/>
      <c r="L75" s="161"/>
      <c r="M75" s="35"/>
    </row>
    <row r="76" spans="1:15" customHeight="1" ht="18">
      <c r="A76" s="140"/>
      <c r="B76" s="35"/>
      <c r="C76" s="51"/>
      <c r="D76" s="90"/>
      <c r="E76" s="258"/>
      <c r="F76" s="258"/>
      <c r="G76" s="78"/>
      <c r="H76" s="35"/>
      <c r="I76" s="28"/>
      <c r="J76" s="28"/>
      <c r="K76" s="28"/>
      <c r="L76" s="161"/>
      <c r="M76" s="35"/>
    </row>
    <row r="77" spans="1:15" customHeight="1" ht="18">
      <c r="A77" s="140"/>
      <c r="B77" s="35"/>
      <c r="C77" s="51"/>
      <c r="D77" s="89"/>
      <c r="E77" s="258"/>
      <c r="F77" s="258"/>
      <c r="G77" s="78"/>
      <c r="H77" s="35"/>
      <c r="I77" s="28"/>
      <c r="J77" s="28"/>
      <c r="K77" s="28"/>
      <c r="L77" s="161"/>
      <c r="M77" s="35"/>
    </row>
    <row r="78" spans="1:15" customHeight="1" ht="18">
      <c r="A78" s="140"/>
      <c r="B78" s="35"/>
      <c r="C78" s="51"/>
      <c r="D78" s="89"/>
      <c r="E78" s="258"/>
      <c r="F78" s="258"/>
      <c r="G78" s="78"/>
      <c r="H78" s="35"/>
      <c r="I78" s="28"/>
      <c r="J78" s="28"/>
      <c r="K78" s="28"/>
      <c r="L78" s="161"/>
      <c r="M78" s="35"/>
    </row>
    <row r="79" spans="1:15" customHeight="1" ht="18">
      <c r="A79" s="140"/>
      <c r="B79" s="35"/>
      <c r="C79" s="51"/>
      <c r="D79" s="89"/>
      <c r="E79" s="258"/>
      <c r="F79" s="258"/>
      <c r="G79" s="78"/>
      <c r="H79" s="35"/>
      <c r="I79" s="28"/>
      <c r="J79" s="28"/>
      <c r="K79" s="28"/>
      <c r="L79" s="161"/>
      <c r="M79" s="35"/>
    </row>
    <row r="80" spans="1:15" customHeight="1" ht="18">
      <c r="A80" s="140"/>
      <c r="B80" s="35"/>
      <c r="C80" s="51"/>
      <c r="D80" s="89"/>
      <c r="E80" s="258"/>
      <c r="F80" s="258"/>
      <c r="G80" s="78"/>
      <c r="H80" s="35"/>
      <c r="I80" s="28"/>
      <c r="J80" s="28"/>
      <c r="K80" s="28"/>
      <c r="L80" s="161"/>
      <c r="M80" s="35"/>
    </row>
    <row r="81" spans="1:15" customHeight="1" ht="18" s="65" customFormat="1">
      <c r="A81" s="147"/>
      <c r="B81" s="83"/>
      <c r="C81" s="66"/>
      <c r="D81" s="91"/>
      <c r="E81" s="106"/>
      <c r="F81" s="80"/>
      <c r="G81" s="79"/>
      <c r="H81" s="83"/>
      <c r="I81" s="68"/>
      <c r="J81" s="68"/>
      <c r="K81" s="68"/>
      <c r="L81" s="162"/>
      <c r="M81" s="83"/>
    </row>
    <row r="82" spans="1:15" customHeight="1" ht="18">
      <c r="A82" s="140"/>
      <c r="B82" s="35"/>
      <c r="C82" s="52"/>
      <c r="D82" s="89"/>
      <c r="E82" s="258"/>
      <c r="F82" s="258"/>
      <c r="G82" s="422"/>
      <c r="H82" s="423"/>
      <c r="I82" s="423"/>
      <c r="J82" s="423"/>
      <c r="K82" s="423"/>
      <c r="L82" s="423"/>
      <c r="M82" s="83"/>
    </row>
    <row r="83" spans="1:15" customHeight="1" ht="18">
      <c r="A83" s="140"/>
      <c r="B83" s="35"/>
      <c r="C83" s="66"/>
      <c r="D83" s="91"/>
      <c r="E83" s="106"/>
      <c r="F83" s="80"/>
      <c r="G83" s="81"/>
      <c r="H83" s="35"/>
      <c r="I83" s="28"/>
      <c r="J83" s="28"/>
      <c r="K83" s="28"/>
      <c r="L83" s="161"/>
      <c r="M83" s="35"/>
    </row>
    <row r="84" spans="1:15" customHeight="1" ht="18.75">
      <c r="A84" s="140"/>
      <c r="B84" s="35"/>
      <c r="C84" s="66"/>
      <c r="D84" s="89"/>
      <c r="E84" s="258"/>
      <c r="F84" s="258"/>
      <c r="G84" s="422"/>
      <c r="H84" s="423"/>
      <c r="I84" s="423"/>
      <c r="J84" s="423"/>
      <c r="K84" s="423"/>
      <c r="L84" s="423"/>
      <c r="M84" s="355"/>
    </row>
    <row r="85" spans="1:15" customHeight="1" ht="18">
      <c r="A85" s="269"/>
      <c r="B85" s="35"/>
      <c r="C85" s="270"/>
      <c r="D85" s="271"/>
      <c r="E85" s="259"/>
      <c r="F85" s="259"/>
      <c r="G85" s="259"/>
      <c r="H85" s="260"/>
      <c r="I85" s="261"/>
      <c r="J85" s="261"/>
      <c r="K85" s="261"/>
      <c r="L85" s="261"/>
      <c r="M85" s="252"/>
    </row>
    <row r="86" spans="1:15">
      <c r="F86" s="86"/>
      <c r="G86" s="27"/>
      <c r="H86" s="27"/>
      <c r="I86" s="28"/>
      <c r="J86" s="27"/>
      <c r="K86" s="27"/>
    </row>
    <row r="87" spans="1:15">
      <c r="F87" s="27"/>
      <c r="G87" s="27"/>
      <c r="H87" s="27"/>
      <c r="I87" s="28"/>
      <c r="J87" s="27"/>
      <c r="K87" s="27"/>
    </row>
    <row r="88" spans="1:15">
      <c r="F88" s="27"/>
      <c r="G88" s="27"/>
      <c r="H88" s="27"/>
      <c r="I88" s="28"/>
      <c r="J88" s="27"/>
      <c r="K88" s="27"/>
    </row>
    <row r="89" spans="1:15">
      <c r="F89" s="27"/>
      <c r="G89" s="27"/>
      <c r="H89" s="27"/>
      <c r="I89" s="28"/>
      <c r="J89" s="27"/>
      <c r="K89" s="27"/>
    </row>
    <row r="90" spans="1:15">
      <c r="F90" s="27"/>
      <c r="G90" s="27"/>
      <c r="H90" s="27"/>
      <c r="I90" s="28"/>
      <c r="J90" s="27"/>
      <c r="K90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6:M66"/>
    <mergeCell ref="G74:M74"/>
    <mergeCell ref="G82:L82"/>
    <mergeCell ref="G84:M84"/>
    <mergeCell ref="M25:M27"/>
    <mergeCell ref="L25:L27"/>
    <mergeCell ref="C57:E57"/>
    <mergeCell ref="L64:L65"/>
    <mergeCell ref="M64:M65"/>
    <mergeCell ref="C63:E63"/>
    <mergeCell ref="K25:K27"/>
    <mergeCell ref="J25:J27"/>
    <mergeCell ref="C62:E62"/>
    <mergeCell ref="C7:E7"/>
    <mergeCell ref="H5:H6"/>
    <mergeCell ref="I5:I6"/>
    <mergeCell ref="F25:F27"/>
    <mergeCell ref="C25:E27"/>
    <mergeCell ref="H25:H27"/>
    <mergeCell ref="G25:G27"/>
    <mergeCell ref="I25:I27"/>
    <mergeCell ref="K5:K6"/>
    <mergeCell ref="C1:L1"/>
    <mergeCell ref="J5:J6"/>
    <mergeCell ref="G5:G6"/>
    <mergeCell ref="C5:E6"/>
    <mergeCell ref="F5:F6"/>
    <mergeCell ref="L5:L6"/>
  </mergeCells>
  <printOptions gridLines="false" gridLinesSet="true" horizontalCentered="true"/>
  <pageMargins left="0.25" right="0.25" top="1" bottom="1" header="0.5" footer="0.5"/>
  <pageSetup paperSize="1" orientation="portrait" scale="4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30"/>
  <sheetViews>
    <sheetView tabSelected="0" workbookViewId="0" showGridLines="true" showRowColHeaders="1">
      <selection activeCell="G18" sqref="G18"/>
    </sheetView>
  </sheetViews>
  <sheetFormatPr defaultRowHeight="14.4" defaultColWidth="8.83203125" outlineLevelRow="0" outlineLevelCol="0"/>
  <cols>
    <col min="2" max="2" width="26.6640625" customWidth="true" style="0"/>
    <col min="3" max="3" width="17.6640625" customWidth="true" style="0"/>
    <col min="4" max="4" width="17.6640625" customWidth="true" style="0"/>
    <col min="5" max="5" width="17.6640625" customWidth="true" style="0"/>
    <col min="6" max="6" width="17.6640625" customWidth="true" style="0"/>
    <col min="7" max="7" width="18.33203125" customWidth="true" style="0"/>
    <col min="8" max="8" width="17.6640625" customWidth="true" style="0"/>
    <col min="9" max="9" width="17.6640625" customWidth="true" style="0"/>
    <col min="10" max="10" width="17.6640625" customWidth="true" style="0"/>
    <col min="11" max="11" width="17.6640625" customWidth="true" style="0"/>
    <col min="12" max="12" width="17.6640625" customWidth="true" style="0"/>
    <col min="13" max="13" width="17.6640625" customWidth="true" style="0"/>
    <col min="14" max="14" width="17.6640625" customWidth="true" style="0"/>
    <col min="15" max="15" width="17.6640625" customWidth="true" style="0"/>
    <col min="16" max="16" width="17.6640625" customWidth="true" style="0"/>
    <col min="17" max="17" width="17.6640625" customWidth="true" style="0"/>
    <col min="18" max="18" width="17.6640625" customWidth="true" style="0"/>
    <col min="19" max="19" width="17.6640625" customWidth="true" style="0"/>
    <col min="20" max="20" width="17.6640625" customWidth="true" style="0"/>
    <col min="21" max="21" width="17.6640625" customWidth="true" style="0"/>
  </cols>
  <sheetData>
    <row r="1" spans="1:23">
      <c r="A1" s="193" t="s">
        <v>699</v>
      </c>
      <c r="B1" s="193"/>
    </row>
    <row r="2" spans="1:23">
      <c r="A2" s="193" t="str">
        <f>'COVER &amp; CERTIFICATION'!A4</f>
        <v>0</v>
      </c>
      <c r="B2" s="193"/>
    </row>
    <row r="3" spans="1:23">
      <c r="A3" s="193" t="str">
        <f>"For the Quarter Ending "&amp;TEXT('COVER &amp; CERTIFICATION'!E10,"MMMM DD, YYYY")</f>
        <v>0</v>
      </c>
      <c r="B3" s="193"/>
      <c r="C3" s="194"/>
    </row>
    <row r="4" spans="1:23">
      <c r="A4" s="195" t="s">
        <v>700</v>
      </c>
      <c r="B4" s="196">
        <v>0</v>
      </c>
      <c r="L4" s="193" t="s">
        <v>701</v>
      </c>
    </row>
    <row r="5" spans="1:23" customHeight="1" ht="14">
      <c r="A5" s="197"/>
      <c r="B5" s="198" t="s">
        <v>702</v>
      </c>
      <c r="C5" s="199"/>
      <c r="G5" s="200"/>
      <c r="H5" s="201" t="s">
        <v>703</v>
      </c>
      <c r="I5" t="s">
        <v>704</v>
      </c>
      <c r="L5" t="s">
        <v>704</v>
      </c>
    </row>
    <row r="6" spans="1:23" customHeight="1" ht="14">
      <c r="A6" s="197"/>
      <c r="B6" s="202"/>
      <c r="H6" s="200"/>
      <c r="I6" s="193" t="s">
        <v>705</v>
      </c>
      <c r="J6" s="193"/>
      <c r="L6" s="203" t="s">
        <v>706</v>
      </c>
      <c r="M6" s="203" t="s">
        <v>706</v>
      </c>
    </row>
    <row r="7" spans="1:23" customHeight="1" ht="20">
      <c r="A7" s="204" t="s">
        <v>707</v>
      </c>
      <c r="B7" s="204"/>
      <c r="D7" s="205" t="s">
        <v>708</v>
      </c>
      <c r="E7" s="205" t="s">
        <v>708</v>
      </c>
      <c r="F7" s="205" t="s">
        <v>708</v>
      </c>
      <c r="G7" s="206" t="s">
        <v>708</v>
      </c>
      <c r="H7" s="200"/>
      <c r="I7" s="206" t="s">
        <v>708</v>
      </c>
      <c r="J7" s="206" t="s">
        <v>708</v>
      </c>
      <c r="L7" s="429" t="s">
        <v>709</v>
      </c>
      <c r="M7" s="429" t="s">
        <v>710</v>
      </c>
      <c r="N7" s="205" t="s">
        <v>708</v>
      </c>
      <c r="O7" s="205" t="s">
        <v>708</v>
      </c>
      <c r="P7" s="205" t="s">
        <v>708</v>
      </c>
      <c r="U7" s="205" t="s">
        <v>708</v>
      </c>
      <c r="V7" s="205" t="s">
        <v>708</v>
      </c>
      <c r="W7" s="205" t="s">
        <v>708</v>
      </c>
    </row>
    <row r="8" spans="1:23" customHeight="1" ht="20">
      <c r="C8" s="427" t="s">
        <v>711</v>
      </c>
      <c r="D8" s="427" t="s">
        <v>712</v>
      </c>
      <c r="E8" s="427" t="s">
        <v>713</v>
      </c>
      <c r="F8" s="427" t="s">
        <v>714</v>
      </c>
      <c r="G8" s="427" t="s">
        <v>715</v>
      </c>
      <c r="H8" s="427" t="s">
        <v>716</v>
      </c>
      <c r="I8" s="427" t="s">
        <v>717</v>
      </c>
      <c r="J8" s="427" t="s">
        <v>718</v>
      </c>
      <c r="K8" s="427" t="s">
        <v>719</v>
      </c>
      <c r="L8" s="430"/>
      <c r="M8" s="430"/>
      <c r="N8" s="427" t="s">
        <v>720</v>
      </c>
      <c r="P8" t="s">
        <v>721</v>
      </c>
    </row>
    <row r="9" spans="1:23" customHeight="1" ht="20">
      <c r="A9" s="207" t="s">
        <v>722</v>
      </c>
      <c r="B9" s="208"/>
      <c r="C9" s="428"/>
      <c r="D9" s="428"/>
      <c r="E9" s="428"/>
      <c r="F9" s="428"/>
      <c r="G9" s="428"/>
      <c r="H9" s="428"/>
      <c r="I9" s="428"/>
      <c r="J9" s="428"/>
      <c r="K9" s="428"/>
      <c r="L9" s="431"/>
      <c r="M9" s="431"/>
      <c r="N9" s="428"/>
      <c r="O9" s="192" t="s">
        <v>723</v>
      </c>
      <c r="P9" t="s">
        <v>724</v>
      </c>
      <c r="Q9" t="s">
        <v>725</v>
      </c>
      <c r="R9" t="s">
        <v>726</v>
      </c>
      <c r="S9" t="s">
        <v>727</v>
      </c>
      <c r="U9" t="s">
        <v>46</v>
      </c>
      <c r="V9" t="s">
        <v>728</v>
      </c>
      <c r="W9" t="s">
        <v>729</v>
      </c>
    </row>
    <row r="10" spans="1:23" customHeight="1" ht="12.75">
      <c r="A10" s="209"/>
      <c r="B10" s="207" t="s">
        <v>646</v>
      </c>
      <c r="C10" s="210" t="str">
        <f>SUM(D10:H10)</f>
        <v>0</v>
      </c>
      <c r="D10" s="253" t="str">
        <f>SUM('DW-ADM'!$G$101:$I$101,'DW-ADM'!$O$101:$P$101)</f>
        <v>0</v>
      </c>
      <c r="E10" s="217" t="str">
        <f>'DW-ADM'!K101</f>
        <v>0</v>
      </c>
      <c r="F10" s="217" t="str">
        <f>'DW-ADM'!$M$101</f>
        <v>0</v>
      </c>
      <c r="G10" s="217" t="str">
        <f>'DW-ADM'!$J$101+'DW-ADM'!$L$101+'DW-ADM'!$N$101</f>
        <v>0</v>
      </c>
      <c r="H10" s="210" t="str">
        <f>+Q10+R10</f>
        <v>0</v>
      </c>
      <c r="I10" s="210"/>
      <c r="J10" s="217" t="str">
        <f>'DW-ADM'!$R$101</f>
        <v>0</v>
      </c>
      <c r="K10" s="210" t="str">
        <f>+C10-I10-J10</f>
        <v>0</v>
      </c>
      <c r="L10" s="211" t="str">
        <f>+D10+E10-I10-J10</f>
        <v>0</v>
      </c>
      <c r="M10" s="211" t="str">
        <f>+H10+G10+F10</f>
        <v>0</v>
      </c>
      <c r="N10" t="s">
        <v>730</v>
      </c>
      <c r="O10" s="217" t="str">
        <f>SUM('DW-G&amp;A'!$G$101:$I$101,'DW-G&amp;A'!$P$101)</f>
        <v>0</v>
      </c>
      <c r="P10" s="247" t="str">
        <f>FINANCIALS!E68</f>
        <v>0</v>
      </c>
      <c r="Q10" s="213" t="str">
        <f>+P10/$P$25*$O$25</f>
        <v>0</v>
      </c>
      <c r="R10" s="213" t="str">
        <f>+P10/$P$26*$Q$23</f>
        <v>0</v>
      </c>
      <c r="S10" s="214" t="str">
        <f>SUM(Q10:R10)</f>
        <v>0</v>
      </c>
      <c r="T10" s="207" t="s">
        <v>646</v>
      </c>
      <c r="U10" s="253" t="str">
        <f>SUM('DW-ADM'!$G$101,'DW-ADM'!$O$101)</f>
        <v>0</v>
      </c>
      <c r="V10" s="253" t="str">
        <f>SUM('DW-ADM'!$H$101:$I$101,'DW-ADM'!$P$101)</f>
        <v>0</v>
      </c>
      <c r="W10" s="255" t="str">
        <f>V10/U10</f>
        <v>0</v>
      </c>
    </row>
    <row r="11" spans="1:23" customHeight="1" ht="12.75">
      <c r="A11" s="215"/>
      <c r="B11" s="216" t="s">
        <v>647</v>
      </c>
      <c r="C11" s="210" t="str">
        <f>SUM(D11:H11)</f>
        <v>0</v>
      </c>
      <c r="D11" s="253" t="str">
        <f>SUM('DW-CC'!$G$101:$I$101,'DW-CC'!$O$101:$P$101)</f>
        <v>0</v>
      </c>
      <c r="E11" s="217" t="str">
        <f>'DW-CC'!K101</f>
        <v>0</v>
      </c>
      <c r="F11" s="217" t="str">
        <f>'DW-CC'!$M$101</f>
        <v>0</v>
      </c>
      <c r="G11" s="217" t="str">
        <f>'DW-CC'!$J$101+'DW-CC'!$L$101+'DW-CC'!$N$101</f>
        <v>0</v>
      </c>
      <c r="H11" s="210" t="str">
        <f>+Q11+R11</f>
        <v>0</v>
      </c>
      <c r="I11" s="210"/>
      <c r="J11" s="217" t="str">
        <f>'DW-CC'!$R$101</f>
        <v>0</v>
      </c>
      <c r="K11" s="210" t="str">
        <f>+C11-I11-J11</f>
        <v>0</v>
      </c>
      <c r="L11" s="211" t="str">
        <f>+D11+E11-I11-J11</f>
        <v>0</v>
      </c>
      <c r="M11" s="211" t="str">
        <f>+H11+G11+F11</f>
        <v>0</v>
      </c>
      <c r="N11" t="s">
        <v>731</v>
      </c>
      <c r="O11" s="217" t="str">
        <f>SUM('DW-G&amp;A'!$J$101:$N$101)</f>
        <v>0</v>
      </c>
      <c r="P11" s="247" t="str">
        <f>FINANCIALS!E69</f>
        <v>0</v>
      </c>
      <c r="Q11" s="213" t="str">
        <f>+P11/$P$25*$O$25</f>
        <v>0</v>
      </c>
      <c r="R11" s="213" t="str">
        <f>+P11/$P$26*$Q$23</f>
        <v>0</v>
      </c>
      <c r="S11" s="214" t="str">
        <f>SUM(Q11:R11)</f>
        <v>0</v>
      </c>
      <c r="T11" s="216" t="s">
        <v>647</v>
      </c>
      <c r="U11" s="253" t="str">
        <f>SUM('DW-CC'!$G$101,'DW-CC'!$O$101)</f>
        <v>0</v>
      </c>
      <c r="V11" s="253" t="str">
        <f>SUM('DW-CC'!$H$101:$I$101,'DW-CC'!$P$101)</f>
        <v>0</v>
      </c>
      <c r="W11" s="255" t="str">
        <f>V11/U11</f>
        <v>0</v>
      </c>
    </row>
    <row r="12" spans="1:23" customHeight="1" ht="12.75">
      <c r="A12" s="215"/>
      <c r="B12" s="218" t="s">
        <v>648</v>
      </c>
      <c r="C12" s="210" t="str">
        <f>SUM(D12:H12)</f>
        <v>0</v>
      </c>
      <c r="D12" s="253" t="str">
        <f>SUM('DW-IS'!$G$101:$I$101,'DW-IS'!$O$101:$P$101)</f>
        <v>0</v>
      </c>
      <c r="E12" s="217" t="str">
        <f>'DW-IS'!K101</f>
        <v>0</v>
      </c>
      <c r="F12" s="217" t="str">
        <f>'DW-IS'!$M$101</f>
        <v>0</v>
      </c>
      <c r="G12" s="217" t="str">
        <f>'DW-IS'!$J$101+'DW-IS'!$L$101+'DW-IS'!$N$101</f>
        <v>0</v>
      </c>
      <c r="H12" s="210" t="str">
        <f>+Q12+R12</f>
        <v>0</v>
      </c>
      <c r="I12" s="210"/>
      <c r="J12" s="217" t="str">
        <f>'DW-IS'!$R$101</f>
        <v>0</v>
      </c>
      <c r="K12" s="210" t="str">
        <f>+C12-I12-J12</f>
        <v>0</v>
      </c>
      <c r="L12" s="211" t="str">
        <f>+D12+E12-I12-J12</f>
        <v>0</v>
      </c>
      <c r="M12" s="211" t="str">
        <f>+H12+G12+F12</f>
        <v>0</v>
      </c>
      <c r="N12" t="s">
        <v>732</v>
      </c>
      <c r="O12" s="217" t="str">
        <f>-'DW-G&amp;A'!R101</f>
        <v>0</v>
      </c>
      <c r="P12" s="247" t="str">
        <f>FINANCIALS!E70</f>
        <v>0</v>
      </c>
      <c r="Q12" s="213" t="str">
        <f>+P12/$P$25*$O$25</f>
        <v>0</v>
      </c>
      <c r="R12" s="213" t="str">
        <f>+P12/$P$26*$Q$23</f>
        <v>0</v>
      </c>
      <c r="S12" s="214" t="str">
        <f>SUM(Q12:R12)</f>
        <v>0</v>
      </c>
      <c r="T12" s="218" t="s">
        <v>648</v>
      </c>
      <c r="U12" s="253" t="str">
        <f>SUM('DW-IS'!$G$101,'DW-IS'!$O$101)</f>
        <v>0</v>
      </c>
      <c r="V12" s="253" t="str">
        <f>SUM('DW-IS'!$H$101:$I$101,'DW-IS'!$P$101)</f>
        <v>0</v>
      </c>
      <c r="W12" s="255" t="str">
        <f>V12/U12</f>
        <v>0</v>
      </c>
    </row>
    <row r="13" spans="1:23" customHeight="1" ht="12.75">
      <c r="A13" s="215" t="s">
        <v>733</v>
      </c>
      <c r="B13" s="216" t="s">
        <v>649</v>
      </c>
      <c r="C13" s="210" t="str">
        <f>SUM(D13:H13)</f>
        <v>0</v>
      </c>
      <c r="D13" s="253" t="str">
        <f>SUM('DW-RN'!$G$101:$I$101,'DW-RN'!$O$101:$P$101)</f>
        <v>0</v>
      </c>
      <c r="E13" s="217" t="str">
        <f>'DW-RN'!$K$101</f>
        <v>0</v>
      </c>
      <c r="F13" s="217" t="str">
        <f>'DW-RN'!$M$101</f>
        <v>0</v>
      </c>
      <c r="G13" s="217" t="str">
        <f>'DW-RN'!$J$101+'DW-RN'!$L$101+'DW-RN'!$N$101</f>
        <v>0</v>
      </c>
      <c r="H13" s="210" t="str">
        <f>+Q13+R13</f>
        <v>0</v>
      </c>
      <c r="I13" s="210"/>
      <c r="J13" s="217" t="str">
        <f>'DW-RN'!$R$101</f>
        <v>0</v>
      </c>
      <c r="K13" s="210" t="str">
        <f>+C13-I13-J13</f>
        <v>0</v>
      </c>
      <c r="L13" s="211" t="str">
        <f>+D13+E13-I13-J13</f>
        <v>0</v>
      </c>
      <c r="M13" s="211" t="str">
        <f>+H13+G13+F13</f>
        <v>0</v>
      </c>
      <c r="N13" t="s">
        <v>734</v>
      </c>
      <c r="O13" s="217" t="str">
        <f>FINANCIALS!L57</f>
        <v>0</v>
      </c>
      <c r="P13" s="247" t="str">
        <f>FINANCIALS!E71</f>
        <v>0</v>
      </c>
      <c r="Q13" s="213" t="str">
        <f>+P13/$P$25*$O$25</f>
        <v>0</v>
      </c>
      <c r="R13" s="213" t="str">
        <f>+P13/$P$26*$Q$23</f>
        <v>0</v>
      </c>
      <c r="S13" s="214" t="str">
        <f>SUM(Q13:R13)</f>
        <v>0</v>
      </c>
      <c r="T13" s="216" t="s">
        <v>649</v>
      </c>
      <c r="U13" s="253" t="str">
        <f>SUM('DW-RN'!$G$101,'DW-RN'!$O$101)</f>
        <v>0</v>
      </c>
      <c r="V13" s="253" t="str">
        <f>SUM('DW-RN'!$H$101:$I$101,'DW-RN'!$P$101)</f>
        <v>0</v>
      </c>
      <c r="W13" s="255" t="str">
        <f>V13/U13</f>
        <v>0</v>
      </c>
    </row>
    <row r="14" spans="1:23" customHeight="1" ht="12.75">
      <c r="A14" s="215" t="s">
        <v>733</v>
      </c>
      <c r="B14" s="216" t="s">
        <v>650</v>
      </c>
      <c r="C14" s="210" t="str">
        <f>SUM(D14:H14)</f>
        <v>0</v>
      </c>
      <c r="D14" s="253" t="str">
        <f>SUM('DW-MD'!$G$101:$I$101,'DW-MD'!$O$101:$P$101)</f>
        <v>0</v>
      </c>
      <c r="E14" s="217" t="str">
        <f>'DW-MD'!$K$101</f>
        <v>0</v>
      </c>
      <c r="F14" s="217" t="str">
        <f>'DW-MD'!$M$101</f>
        <v>0</v>
      </c>
      <c r="G14" s="217" t="str">
        <f>'DW-MD'!$J$101+'DW-MD'!$L$101+'DW-MD'!$N$101</f>
        <v>0</v>
      </c>
      <c r="H14" s="210" t="str">
        <f>+Q14+R14</f>
        <v>0</v>
      </c>
      <c r="I14" s="210"/>
      <c r="J14" s="217" t="str">
        <f>'DW-MD'!$R$101</f>
        <v>0</v>
      </c>
      <c r="K14" s="210" t="str">
        <f>+C14-I14-J14</f>
        <v>0</v>
      </c>
      <c r="L14" s="211" t="str">
        <f>+D14+E14-I14-J14</f>
        <v>0</v>
      </c>
      <c r="M14" s="211" t="str">
        <f>+H14+G14+F14</f>
        <v>0</v>
      </c>
      <c r="N14" t="s">
        <v>735</v>
      </c>
      <c r="O14" s="217" t="str">
        <f>FINANCIALS!L62</f>
        <v>0</v>
      </c>
      <c r="P14" s="247" t="str">
        <f>FINANCIALS!E72</f>
        <v>0</v>
      </c>
      <c r="Q14" s="213" t="str">
        <f>+P14/$P$25*$O$25</f>
        <v>0</v>
      </c>
      <c r="R14" s="213" t="str">
        <f>+P14/$P$26*$Q$23</f>
        <v>0</v>
      </c>
      <c r="S14" s="214" t="str">
        <f>SUM(Q14:R14)</f>
        <v>0</v>
      </c>
      <c r="T14" s="216" t="s">
        <v>650</v>
      </c>
      <c r="U14" s="253" t="str">
        <f>SUM('DW-MD'!$G$101,'DW-MD'!$O$101)</f>
        <v>0</v>
      </c>
      <c r="V14" s="253" t="str">
        <f>SUM('DW-MD'!$H$101:$I$101,'DW-MD'!$P$101)</f>
        <v>0</v>
      </c>
      <c r="W14" s="255" t="str">
        <f>V14/U14</f>
        <v>0</v>
      </c>
    </row>
    <row r="15" spans="1:23" customHeight="1" ht="12.75">
      <c r="A15" s="215"/>
      <c r="B15" s="216" t="s">
        <v>651</v>
      </c>
      <c r="C15" s="210" t="str">
        <f>SUM(D15:H15)</f>
        <v>0</v>
      </c>
      <c r="D15" s="253" t="str">
        <f>SUM('DW-PGSP'!$G$101:$I$101,'DW-PGSP'!$O$101:$P$101)</f>
        <v>0</v>
      </c>
      <c r="E15" s="217" t="str">
        <f>'DW-PGSP'!$K$101</f>
        <v>0</v>
      </c>
      <c r="F15" s="217" t="str">
        <f>'DW-PGSP'!$M$101</f>
        <v>0</v>
      </c>
      <c r="G15" s="217" t="str">
        <f>'DW-PGSP'!$J$101+'DW-PGSP'!$L$101+'DW-PGSP'!$N$101</f>
        <v>0</v>
      </c>
      <c r="H15" s="210" t="str">
        <f>+Q15+R15</f>
        <v>0</v>
      </c>
      <c r="I15" s="210"/>
      <c r="J15" s="217" t="str">
        <f>'DW-PGSP'!$R$101</f>
        <v>0</v>
      </c>
      <c r="K15" s="210" t="str">
        <f>+C15-I15-J15</f>
        <v>0</v>
      </c>
      <c r="L15" s="211" t="str">
        <f>+D15+E15-I15-J15</f>
        <v>0</v>
      </c>
      <c r="M15" s="211" t="str">
        <f>+H15+G15+F15</f>
        <v>0</v>
      </c>
      <c r="O15" s="217"/>
      <c r="P15" s="247" t="str">
        <f>FINANCIALS!E73</f>
        <v>0</v>
      </c>
      <c r="Q15" s="213" t="str">
        <f>+P15/$P$25*$O$25</f>
        <v>0</v>
      </c>
      <c r="R15" s="213" t="str">
        <f>+P15/$P$26*$Q$23</f>
        <v>0</v>
      </c>
      <c r="S15" s="214" t="str">
        <f>SUM(Q15:R15)</f>
        <v>0</v>
      </c>
      <c r="T15" s="216" t="s">
        <v>651</v>
      </c>
      <c r="U15" s="253" t="str">
        <f>SUM('DW-PGSP'!$G$101,'DW-PGSP'!$O$101)</f>
        <v>0</v>
      </c>
      <c r="V15" s="253" t="str">
        <f>SUM('DW-PGSP'!$H$101:$I$101,'DW-PGSP'!$P$101)</f>
        <v>0</v>
      </c>
      <c r="W15" s="255" t="str">
        <f>V15/U15</f>
        <v>0</v>
      </c>
    </row>
    <row r="16" spans="1:23" customHeight="1" ht="12.75">
      <c r="A16" s="215" t="s">
        <v>733</v>
      </c>
      <c r="B16" s="216" t="s">
        <v>652</v>
      </c>
      <c r="C16" s="210" t="str">
        <f>SUM(D16:H16)</f>
        <v>0</v>
      </c>
      <c r="D16" s="253" t="str">
        <f>SUM('DW-PSY'!$G$101:$I$101,'DW-PSY'!$O$101:$P$101)</f>
        <v>0</v>
      </c>
      <c r="E16" s="217" t="str">
        <f>'DW-PSY'!$K$101</f>
        <v>0</v>
      </c>
      <c r="F16" s="217" t="str">
        <f>'DW-PSY'!$M$101</f>
        <v>0</v>
      </c>
      <c r="G16" s="217" t="str">
        <f>'DW-PSY'!$J$101+'DW-PSY'!$L$101+'DW-PSY'!$N$101</f>
        <v>0</v>
      </c>
      <c r="H16" s="210" t="str">
        <f>+Q16+R16</f>
        <v>0</v>
      </c>
      <c r="I16" s="210"/>
      <c r="J16" s="217" t="str">
        <f>'DW-PSY'!$R$101</f>
        <v>0</v>
      </c>
      <c r="K16" s="210" t="str">
        <f>+C16-I16-J16</f>
        <v>0</v>
      </c>
      <c r="L16" s="211" t="str">
        <f>+D16+E16-I16-J16</f>
        <v>0</v>
      </c>
      <c r="M16" s="211" t="str">
        <f>+H16+G16+F16</f>
        <v>0</v>
      </c>
      <c r="O16" s="217"/>
      <c r="P16" s="247" t="str">
        <f>FINANCIALS!E74</f>
        <v>0</v>
      </c>
      <c r="Q16" s="213" t="str">
        <f>+P16/$P$25*$O$25</f>
        <v>0</v>
      </c>
      <c r="R16" s="213" t="str">
        <f>+P16/$P$26*$Q$23</f>
        <v>0</v>
      </c>
      <c r="S16" s="214" t="str">
        <f>SUM(Q16:R16)</f>
        <v>0</v>
      </c>
      <c r="T16" s="216" t="s">
        <v>652</v>
      </c>
      <c r="U16" s="253" t="str">
        <f>SUM('DW-PSY'!$G$101,'DW-PSY'!$O$101)</f>
        <v>0</v>
      </c>
      <c r="V16" s="253" t="str">
        <f>SUM('DW-PSY'!$H$101:$I$101,'DW-PSY'!$P$101)</f>
        <v>0</v>
      </c>
      <c r="W16" s="255" t="str">
        <f>V16/U16</f>
        <v>0</v>
      </c>
    </row>
    <row r="17" spans="1:23" customHeight="1" ht="12.75">
      <c r="A17" s="215"/>
      <c r="B17" s="216" t="s">
        <v>653</v>
      </c>
      <c r="C17" s="210" t="str">
        <f>SUM(D17:H17)</f>
        <v>0</v>
      </c>
      <c r="D17" s="253" t="str">
        <f>SUM('DW-SW'!$G$101:$I$101,'DW-SW'!$O$101:$P$101)</f>
        <v>0</v>
      </c>
      <c r="E17" s="217" t="str">
        <f>'DW-SW'!$K$101</f>
        <v>0</v>
      </c>
      <c r="F17" s="217" t="str">
        <f>'DW-SW'!$M$101</f>
        <v>0</v>
      </c>
      <c r="G17" s="217" t="str">
        <f>'DW-SW'!$J$101+'DW-SW'!$L$101+'DW-SW'!$N$101</f>
        <v>0</v>
      </c>
      <c r="H17" s="210" t="str">
        <f>+Q17+R17</f>
        <v>0</v>
      </c>
      <c r="I17" s="210"/>
      <c r="J17" s="217" t="str">
        <f>'DW-SW'!$R$101</f>
        <v>0</v>
      </c>
      <c r="K17" s="210" t="str">
        <f>+C17-I17-J17</f>
        <v>0</v>
      </c>
      <c r="L17" s="211" t="str">
        <f>+D17+E17-I17-J17</f>
        <v>0</v>
      </c>
      <c r="M17" s="211" t="str">
        <f>+H17+G17+F17</f>
        <v>0</v>
      </c>
      <c r="O17" s="212"/>
      <c r="P17" s="247" t="str">
        <f>FINANCIALS!E75</f>
        <v>0</v>
      </c>
      <c r="Q17" s="213" t="str">
        <f>+P17/$P$25*$O$25</f>
        <v>0</v>
      </c>
      <c r="R17" s="213" t="str">
        <f>+P17/$P$26*$Q$23</f>
        <v>0</v>
      </c>
      <c r="S17" s="214" t="str">
        <f>SUM(Q17:R17)</f>
        <v>0</v>
      </c>
      <c r="T17" s="216" t="s">
        <v>653</v>
      </c>
      <c r="U17" s="253" t="str">
        <f>SUM('DW-SW'!$G$101,'DW-SW'!$O$101)</f>
        <v>0</v>
      </c>
      <c r="V17" s="253" t="str">
        <f>SUM('DW-SW'!$H$101:$I$101,'DW-SW'!$P$101)</f>
        <v>0</v>
      </c>
      <c r="W17" s="255" t="str">
        <f>V17/U17</f>
        <v>0</v>
      </c>
    </row>
    <row r="18" spans="1:23" customHeight="1" ht="12.75">
      <c r="A18" s="215" t="s">
        <v>733</v>
      </c>
      <c r="B18" s="219" t="s">
        <v>654</v>
      </c>
      <c r="C18" s="210" t="str">
        <f>SUM(D18:H18)</f>
        <v>0</v>
      </c>
      <c r="D18" s="253" t="str">
        <f>SUM('DW-MSW'!$G$101:$I$101,'DW-MSW'!$O$101:$P$101)</f>
        <v>0</v>
      </c>
      <c r="E18" s="217" t="str">
        <f>'DW-MSW'!$K$101</f>
        <v>0</v>
      </c>
      <c r="F18" s="217" t="str">
        <f>'DW-MSW'!$M$101</f>
        <v>0</v>
      </c>
      <c r="G18" s="217" t="str">
        <f>'DW-MSW'!$J$101+'DW-MSW'!$L$101+'DW-MSW'!$N$101</f>
        <v>0</v>
      </c>
      <c r="H18" s="210" t="str">
        <f>+Q18+R18</f>
        <v>0</v>
      </c>
      <c r="I18" s="210"/>
      <c r="J18" s="217" t="str">
        <f>'DW-MSW'!$R$101</f>
        <v>0</v>
      </c>
      <c r="K18" s="210" t="str">
        <f>+C18-I18-J18</f>
        <v>0</v>
      </c>
      <c r="L18" s="211" t="str">
        <f>+D18+E18-I18-J18</f>
        <v>0</v>
      </c>
      <c r="M18" s="211" t="str">
        <f>+H18+G18+F18</f>
        <v>0</v>
      </c>
      <c r="O18" s="212"/>
      <c r="P18" s="247" t="str">
        <f>FINANCIALS!E76</f>
        <v>0</v>
      </c>
      <c r="Q18" s="213" t="str">
        <f>+P18/$P$25*$O$25</f>
        <v>0</v>
      </c>
      <c r="R18" s="213" t="str">
        <f>+P18/$P$26*$Q$23</f>
        <v>0</v>
      </c>
      <c r="S18" s="214" t="str">
        <f>SUM(Q18:R18)</f>
        <v>0</v>
      </c>
      <c r="T18" s="219" t="s">
        <v>654</v>
      </c>
      <c r="U18" s="253" t="str">
        <f>SUM('DW-MSW'!$G$101,'DW-MSW'!$O$101)</f>
        <v>0</v>
      </c>
      <c r="V18" s="253" t="str">
        <f>SUM('DW-MSW'!$H$101:$I$101,'DW-MSW'!$P$101)</f>
        <v>0</v>
      </c>
      <c r="W18" s="255" t="str">
        <f>V18/U18</f>
        <v>0</v>
      </c>
    </row>
    <row r="19" spans="1:23" customHeight="1" ht="12.75">
      <c r="A19" s="215"/>
      <c r="B19" s="216" t="s">
        <v>655</v>
      </c>
      <c r="C19" s="210" t="str">
        <f>SUM(D19:H19)</f>
        <v>0</v>
      </c>
      <c r="D19" s="253" t="str">
        <f>SUM('DW-SS'!$G$102:$I$102,'DW-SS'!$O$102:$P$102)</f>
        <v>0</v>
      </c>
      <c r="E19" s="217" t="str">
        <f>'DW-SS'!$K$102</f>
        <v>0</v>
      </c>
      <c r="F19" s="217" t="str">
        <f>'DW-SS'!$M$102</f>
        <v>0</v>
      </c>
      <c r="G19" s="217" t="str">
        <f>'DW-SS'!$J$102+'DW-SS'!$L$102+'DW-SS'!$N$102</f>
        <v>0</v>
      </c>
      <c r="H19" s="210" t="str">
        <f>+Q19+R19</f>
        <v>0</v>
      </c>
      <c r="I19" s="210"/>
      <c r="J19" s="217" t="str">
        <f>'DW-SS'!$R$102</f>
        <v>0</v>
      </c>
      <c r="K19" s="210" t="str">
        <f>+C19-I19-J19</f>
        <v>0</v>
      </c>
      <c r="L19" s="211" t="str">
        <f>+D19+E19-I19-J19</f>
        <v>0</v>
      </c>
      <c r="M19" s="211" t="str">
        <f>+H19+G19+F19</f>
        <v>0</v>
      </c>
      <c r="O19" s="217"/>
      <c r="P19" s="247" t="str">
        <f>FINANCIALS!E77</f>
        <v>0</v>
      </c>
      <c r="Q19" s="213" t="str">
        <f>+P19/$P$25*$O$25</f>
        <v>0</v>
      </c>
      <c r="R19" s="213" t="str">
        <f>+P19/$P$26*$Q$23</f>
        <v>0</v>
      </c>
      <c r="S19" s="214" t="str">
        <f>SUM(Q19:R19)</f>
        <v>0</v>
      </c>
      <c r="T19" s="216" t="s">
        <v>655</v>
      </c>
      <c r="U19" s="253" t="str">
        <f>SUM('DW-SS'!$G$102,'DW-SS'!$O$102)</f>
        <v>0</v>
      </c>
      <c r="V19" s="253" t="str">
        <f>SUM('DW-SS'!$H$102:$I$102,'DW-SS'!$P$102)</f>
        <v>0</v>
      </c>
      <c r="W19" s="255" t="str">
        <f>V19/U19</f>
        <v>0</v>
      </c>
    </row>
    <row r="20" spans="1:23" customHeight="1" ht="12.75">
      <c r="A20" s="215"/>
      <c r="B20" s="216" t="s">
        <v>656</v>
      </c>
      <c r="C20" s="210" t="str">
        <f>SUM(D20:H20)</f>
        <v>0</v>
      </c>
      <c r="D20" s="253" t="str">
        <f>SUM('DW-TCM'!$G$101:$I$101,'DW-TCM'!$O$101:$P$101)</f>
        <v>0</v>
      </c>
      <c r="E20" s="217" t="str">
        <f>'DW-TCM'!$K$101</f>
        <v>0</v>
      </c>
      <c r="F20" s="217" t="str">
        <f>'DW-TCM'!$M$101</f>
        <v>0</v>
      </c>
      <c r="G20" s="217" t="str">
        <f>'DW-TCM'!$J$101+'DW-TCM'!$L$101+'DW-TCM'!$N$101</f>
        <v>0</v>
      </c>
      <c r="H20" s="210" t="str">
        <f>+Q20+R20</f>
        <v>0</v>
      </c>
      <c r="I20" s="210"/>
      <c r="J20" s="217" t="str">
        <f>'DW-TCM'!$R$101</f>
        <v>0</v>
      </c>
      <c r="K20" s="210" t="str">
        <f>+C20-I20-J20</f>
        <v>0</v>
      </c>
      <c r="L20" s="211" t="str">
        <f>+D20+E20-I20-J20</f>
        <v>0</v>
      </c>
      <c r="M20" s="211" t="str">
        <f>+H20+G20+F20</f>
        <v>0</v>
      </c>
      <c r="O20" s="217"/>
      <c r="P20" s="247" t="str">
        <f>FINANCIALS!E78</f>
        <v>0</v>
      </c>
      <c r="Q20" s="213" t="str">
        <f>+P20/$P$25*$O$25</f>
        <v>0</v>
      </c>
      <c r="R20" s="213" t="str">
        <f>+P20/$P$26*$Q$23</f>
        <v>0</v>
      </c>
      <c r="S20" s="214" t="str">
        <f>SUM(Q20:R20)</f>
        <v>0</v>
      </c>
      <c r="T20" s="216" t="s">
        <v>656</v>
      </c>
      <c r="U20" s="253" t="str">
        <f>SUM('DW-TCM'!$G$101,'DW-TCM'!$O$101)</f>
        <v>0</v>
      </c>
      <c r="V20" s="253" t="str">
        <f>SUM('DW-TCM'!$H$101:$I$101,'DW-TCM'!$P$101)</f>
        <v>0</v>
      </c>
      <c r="W20" s="255" t="str">
        <f>V20/U20</f>
        <v>0</v>
      </c>
    </row>
    <row r="21" spans="1:23" customHeight="1" ht="12.75">
      <c r="A21" s="215" t="s">
        <v>733</v>
      </c>
      <c r="B21" s="216" t="s">
        <v>657</v>
      </c>
      <c r="C21" s="210" t="str">
        <f>SUM(D21:H21)</f>
        <v>0</v>
      </c>
      <c r="D21" s="253" t="str">
        <f>SUM('DW-TP'!$G$101:$I$101,'DW-TP'!$O$101:$P$101)</f>
        <v>0</v>
      </c>
      <c r="E21" s="217" t="str">
        <f>'DW-TP'!$K$101</f>
        <v>0</v>
      </c>
      <c r="F21" s="217" t="str">
        <f>'DW-TP'!$M$101</f>
        <v>0</v>
      </c>
      <c r="G21" s="217" t="str">
        <f>'DW-TP'!$J$101+'DW-TP'!$L$101+'DW-TP'!$N$101</f>
        <v>0</v>
      </c>
      <c r="H21" s="210" t="str">
        <f>+Q21+R21</f>
        <v>0</v>
      </c>
      <c r="I21" s="210"/>
      <c r="J21" s="217" t="str">
        <f>'DW-TP'!$R$101</f>
        <v>0</v>
      </c>
      <c r="K21" s="210" t="str">
        <f>+C21-I21-J21</f>
        <v>0</v>
      </c>
      <c r="L21" s="211" t="str">
        <f>+D21+E21-I21-J21</f>
        <v>0</v>
      </c>
      <c r="M21" s="211" t="str">
        <f>+H21+G21+F21</f>
        <v>0</v>
      </c>
      <c r="O21" s="217"/>
      <c r="P21" s="247" t="str">
        <f>FINANCIALS!E79</f>
        <v>0</v>
      </c>
      <c r="Q21" s="213" t="str">
        <f>+P21/$P$25*$O$25</f>
        <v>0</v>
      </c>
      <c r="R21" s="213" t="str">
        <f>+P21/$P$26*$Q$23</f>
        <v>0</v>
      </c>
      <c r="S21" s="214" t="str">
        <f>SUM(Q21:R21)</f>
        <v>0</v>
      </c>
      <c r="T21" s="216" t="s">
        <v>657</v>
      </c>
      <c r="U21" s="253" t="str">
        <f>SUM('DW-TP'!$G$101,'DW-TP'!$O$101)</f>
        <v>0</v>
      </c>
      <c r="V21" s="253" t="str">
        <f>SUM('DW-TP'!$H$101:$I$101,'DW-TP'!$P$101)</f>
        <v>0</v>
      </c>
      <c r="W21" s="255" t="str">
        <f>V21/U21</f>
        <v>0</v>
      </c>
    </row>
    <row r="22" spans="1:23" customHeight="1" ht="12.75">
      <c r="A22" s="215"/>
      <c r="B22" s="216" t="s">
        <v>658</v>
      </c>
      <c r="C22" s="220" t="str">
        <f>SUM(D22:H22)</f>
        <v>0</v>
      </c>
      <c r="D22" s="254" t="str">
        <f>SUM('DW-UD'!$G$101:$I$101,'DW-UD'!$O$101:$P$101)</f>
        <v>0</v>
      </c>
      <c r="E22" s="246" t="str">
        <f>'DW-UD'!$K$101</f>
        <v>0</v>
      </c>
      <c r="F22" s="246" t="str">
        <f>'DW-UD'!$M$101</f>
        <v>0</v>
      </c>
      <c r="G22" s="300" t="str">
        <f>'DW-UD'!$J$101+'DW-UD'!$L$101+'DW-UD'!$N$101</f>
        <v>0</v>
      </c>
      <c r="H22" s="299" t="str">
        <f>+Q22+R22</f>
        <v>0</v>
      </c>
      <c r="I22" s="220"/>
      <c r="J22" s="246" t="str">
        <f>'DW-UD'!$R$101</f>
        <v>0</v>
      </c>
      <c r="K22" s="220" t="str">
        <f>+C22-I22-J22</f>
        <v>0</v>
      </c>
      <c r="L22" s="221" t="str">
        <f>+D22+E22-I22-J22</f>
        <v>0</v>
      </c>
      <c r="M22" s="221" t="str">
        <f>+H22+G22+F22</f>
        <v>0</v>
      </c>
      <c r="N22" s="222"/>
      <c r="O22" s="217"/>
      <c r="P22" s="247" t="str">
        <f>FINANCIALS!E80</f>
        <v>0</v>
      </c>
      <c r="Q22" s="213" t="str">
        <f>+P22/$P$25*$O$25</f>
        <v>0</v>
      </c>
      <c r="R22" s="213" t="str">
        <f>+P22/$P$26*$Q$23</f>
        <v>0</v>
      </c>
      <c r="S22" s="214" t="str">
        <f>SUM(Q22:R22)</f>
        <v>0</v>
      </c>
      <c r="T22" s="216" t="s">
        <v>658</v>
      </c>
      <c r="U22" s="253" t="str">
        <f>SUM('DW-UD'!$G$101,'DW-UD'!$O$101)</f>
        <v>0</v>
      </c>
      <c r="V22" s="253" t="str">
        <f>SUM('DW-UD'!$H$101:$I$101,'DW-UD'!$P$101)</f>
        <v>0</v>
      </c>
      <c r="W22" s="255" t="str">
        <f>V22/U22</f>
        <v>0</v>
      </c>
    </row>
    <row r="23" spans="1:23">
      <c r="A23" s="208"/>
      <c r="B23" s="223" t="s">
        <v>736</v>
      </c>
      <c r="C23" s="224" t="str">
        <f>SUM(C10:C22)</f>
        <v>0</v>
      </c>
      <c r="D23" s="224" t="str">
        <f>SUM(D10:D22)</f>
        <v>0</v>
      </c>
      <c r="E23" s="224" t="str">
        <f>SUM(E10:E22)</f>
        <v>0</v>
      </c>
      <c r="F23" s="224" t="str">
        <f>SUM(F10:F22)</f>
        <v>0</v>
      </c>
      <c r="G23" s="224" t="str">
        <f>SUM(G10:G22)</f>
        <v>0</v>
      </c>
      <c r="H23" s="210" t="str">
        <f>SUM(H10:H22)</f>
        <v>0</v>
      </c>
      <c r="I23" s="224" t="str">
        <f>SUM(I10:I22)</f>
        <v>0</v>
      </c>
      <c r="J23" s="210" t="str">
        <f>SUM(J10:J22)</f>
        <v>0</v>
      </c>
      <c r="K23" s="210" t="str">
        <f>SUM(K10:K22)</f>
        <v>0</v>
      </c>
      <c r="L23" s="210" t="str">
        <f>SUM(L10:L22)</f>
        <v>0</v>
      </c>
      <c r="M23" s="210" t="str">
        <f>SUM(M10:M22)</f>
        <v>0</v>
      </c>
      <c r="O23" s="225" t="s">
        <v>737</v>
      </c>
      <c r="P23" s="248" t="str">
        <f>FINANCIALS!E82</f>
        <v>0</v>
      </c>
      <c r="Q23" s="226" t="str">
        <f>+P23/$P$25*$O$25</f>
        <v>0</v>
      </c>
      <c r="R23" s="213"/>
      <c r="S23" s="214" t="str">
        <f>SUM(S10:S22)</f>
        <v>0</v>
      </c>
      <c r="T23" s="216" t="s">
        <v>738</v>
      </c>
      <c r="U23" s="254" t="str">
        <f>SUM('DW-G&amp;A'!$G$101,'DW-G&amp;A'!$O$101)</f>
        <v>0</v>
      </c>
      <c r="V23" s="254" t="str">
        <f>SUM('DW-G&amp;A'!$H$101:$I$101,'DW-G&amp;A'!$P$101)</f>
        <v>0</v>
      </c>
      <c r="W23" s="256" t="str">
        <f>V23/U23</f>
        <v>0</v>
      </c>
    </row>
    <row r="24" spans="1:23">
      <c r="A24" s="208"/>
      <c r="B24" s="223"/>
      <c r="C24" s="224"/>
      <c r="D24" s="224" t="str">
        <f>SUM(D23:G23)</f>
        <v>0</v>
      </c>
      <c r="E24" s="227"/>
      <c r="F24" s="227"/>
      <c r="G24" s="227"/>
      <c r="H24" s="228"/>
      <c r="K24" s="211"/>
      <c r="L24" s="224" t="str">
        <f>+L23+M23</f>
        <v>0</v>
      </c>
      <c r="O24" t="s">
        <v>739</v>
      </c>
      <c r="P24" s="249" t="str">
        <f>FINANCIALS!E84</f>
        <v>0</v>
      </c>
      <c r="Q24" s="213" t="str">
        <f>+P24/$P$25*$O$25</f>
        <v>0</v>
      </c>
      <c r="R24" s="213" t="str">
        <f>+P24/$P$26*$Q$23</f>
        <v>0</v>
      </c>
      <c r="S24" t="s">
        <v>740</v>
      </c>
      <c r="U24" s="214" t="str">
        <f>SUM(U10:U22)</f>
        <v>0</v>
      </c>
      <c r="V24" s="214" t="str">
        <f>SUM(V10:V22)</f>
        <v>0</v>
      </c>
      <c r="W24" s="255" t="str">
        <f>V24/U24</f>
        <v>0</v>
      </c>
    </row>
    <row r="25" spans="1:23">
      <c r="A25" s="208"/>
      <c r="B25" s="223"/>
      <c r="C25" s="224"/>
      <c r="D25" s="224"/>
      <c r="E25" s="227"/>
      <c r="F25" s="227"/>
      <c r="G25" s="227"/>
      <c r="H25" s="210"/>
      <c r="K25" s="211"/>
      <c r="N25" t="s">
        <v>741</v>
      </c>
      <c r="O25" s="214" t="str">
        <f>SUM(O10:O24)</f>
        <v>0</v>
      </c>
      <c r="P25" s="229" t="str">
        <f>SUM(P10:P24)</f>
        <v>0</v>
      </c>
      <c r="Q25" s="213" t="str">
        <f>SUM(Q10:Q24)</f>
        <v>0</v>
      </c>
      <c r="R25" s="230" t="str">
        <f>SUM(R10:R24)</f>
        <v>0</v>
      </c>
    </row>
    <row r="26" spans="1:23">
      <c r="A26" s="208"/>
      <c r="B26" s="223"/>
      <c r="C26" s="224"/>
      <c r="D26" s="224"/>
      <c r="E26" s="227"/>
      <c r="F26" s="227"/>
      <c r="G26" s="227"/>
      <c r="H26" s="210"/>
      <c r="O26" t="s">
        <v>742</v>
      </c>
      <c r="P26" t="str">
        <f>P25-P23</f>
        <v>0</v>
      </c>
    </row>
    <row r="27" spans="1:23" customHeight="1" ht="16">
      <c r="A27" s="204" t="s">
        <v>743</v>
      </c>
      <c r="B27" s="204"/>
      <c r="D27" s="227"/>
      <c r="E27" s="227"/>
      <c r="F27" s="227"/>
      <c r="G27" s="227"/>
      <c r="H27" s="210"/>
      <c r="O27" s="250" t="s">
        <v>744</v>
      </c>
      <c r="P27" s="245" t="str">
        <f>IF(P25&lt;&gt;FINANCIALS!F66,"Headcount ERROR","Headcount OK")</f>
        <v>0</v>
      </c>
    </row>
    <row r="28" spans="1:23">
      <c r="A28" s="208"/>
      <c r="B28" s="231" t="s">
        <v>745</v>
      </c>
      <c r="C28">
        <v>0</v>
      </c>
      <c r="D28">
        <v>0</v>
      </c>
      <c r="E28" s="232">
        <v>1</v>
      </c>
      <c r="F28">
        <v>0</v>
      </c>
      <c r="G28" s="232">
        <v>1</v>
      </c>
      <c r="H28">
        <v>0</v>
      </c>
      <c r="I28" s="233" t="str">
        <f>+$B$4</f>
        <v>0</v>
      </c>
      <c r="J28" s="233" t="str">
        <f>+$B$4</f>
        <v>0</v>
      </c>
      <c r="K28">
        <v>0</v>
      </c>
      <c r="L28" s="233" t="str">
        <f>+$B$4</f>
        <v>0</v>
      </c>
      <c r="M28" s="233" t="str">
        <f>+$B$4</f>
        <v>0</v>
      </c>
      <c r="N28" s="233" t="str">
        <f>+$B$4</f>
        <v>0</v>
      </c>
      <c r="O28" s="233" t="str">
        <f>+$B$4</f>
        <v>0</v>
      </c>
      <c r="P28">
        <v>0</v>
      </c>
      <c r="Q28" s="233" t="str">
        <f>+$B$4</f>
        <v>0</v>
      </c>
    </row>
    <row r="29" spans="1:23">
      <c r="A29" s="208"/>
      <c r="B29" s="223"/>
      <c r="C29" t="s">
        <v>746</v>
      </c>
      <c r="D29" t="s">
        <v>746</v>
      </c>
      <c r="E29" t="s">
        <v>747</v>
      </c>
      <c r="F29" t="s">
        <v>746</v>
      </c>
      <c r="G29" t="s">
        <v>747</v>
      </c>
      <c r="H29" t="s">
        <v>746</v>
      </c>
      <c r="I29" t="s">
        <v>748</v>
      </c>
      <c r="J29" t="s">
        <v>748</v>
      </c>
      <c r="K29" t="s">
        <v>746</v>
      </c>
      <c r="L29" t="s">
        <v>748</v>
      </c>
      <c r="M29" t="s">
        <v>748</v>
      </c>
      <c r="N29" t="s">
        <v>748</v>
      </c>
      <c r="O29" t="s">
        <v>748</v>
      </c>
      <c r="P29" t="s">
        <v>746</v>
      </c>
      <c r="Q29" t="s">
        <v>748</v>
      </c>
    </row>
    <row r="30" spans="1:23">
      <c r="A30" s="208"/>
      <c r="B30" s="234" t="s">
        <v>749</v>
      </c>
      <c r="C30" s="234" t="s">
        <v>750</v>
      </c>
      <c r="D30" s="234" t="s">
        <v>751</v>
      </c>
      <c r="E30" s="234" t="s">
        <v>752</v>
      </c>
      <c r="F30" s="234" t="s">
        <v>753</v>
      </c>
      <c r="G30" s="234" t="s">
        <v>754</v>
      </c>
      <c r="H30" s="234" t="s">
        <v>755</v>
      </c>
      <c r="I30" s="234" t="s">
        <v>756</v>
      </c>
      <c r="J30" s="234" t="s">
        <v>757</v>
      </c>
      <c r="K30" s="234" t="s">
        <v>758</v>
      </c>
      <c r="L30" s="234" t="s">
        <v>759</v>
      </c>
      <c r="M30" s="234" t="s">
        <v>760</v>
      </c>
      <c r="N30" s="234" t="s">
        <v>761</v>
      </c>
      <c r="O30" s="234" t="s">
        <v>762</v>
      </c>
      <c r="P30" s="234" t="s">
        <v>763</v>
      </c>
      <c r="Q30" s="234" t="s">
        <v>764</v>
      </c>
    </row>
    <row r="31" spans="1:23">
      <c r="A31" s="211"/>
      <c r="B31" s="223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6"/>
    </row>
    <row r="32" spans="1:23">
      <c r="A32" s="208"/>
      <c r="B32" s="223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6"/>
    </row>
    <row r="33" spans="1:23">
      <c r="A33" s="208"/>
      <c r="B33" s="223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6"/>
    </row>
    <row r="34" spans="1:23">
      <c r="A34" s="215" t="s">
        <v>733</v>
      </c>
      <c r="B34" s="223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6"/>
    </row>
    <row r="35" spans="1:23">
      <c r="A35" s="215" t="s">
        <v>733</v>
      </c>
      <c r="B35" s="223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6"/>
    </row>
    <row r="36" spans="1:23">
      <c r="A36" s="215"/>
      <c r="B36" s="223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  <c r="S36" s="213"/>
    </row>
    <row r="37" spans="1:23">
      <c r="A37" s="215" t="s">
        <v>733</v>
      </c>
      <c r="B37" s="223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6"/>
    </row>
    <row r="38" spans="1:23">
      <c r="A38" s="215"/>
      <c r="B38" s="223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6"/>
    </row>
    <row r="39" spans="1:23">
      <c r="A39" s="215" t="s">
        <v>733</v>
      </c>
      <c r="B39" s="223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6"/>
    </row>
    <row r="40" spans="1:23">
      <c r="A40" s="215"/>
      <c r="B40" s="223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6"/>
    </row>
    <row r="41" spans="1:23">
      <c r="A41" s="215"/>
      <c r="B41" s="223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6"/>
    </row>
    <row r="42" spans="1:23">
      <c r="A42" s="215" t="s">
        <v>733</v>
      </c>
      <c r="B42" s="223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6"/>
    </row>
    <row r="43" spans="1:23">
      <c r="A43" s="208"/>
      <c r="B43" s="223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6"/>
    </row>
    <row r="44" spans="1:23">
      <c r="A44" s="208"/>
      <c r="B44" s="223"/>
      <c r="C44" s="224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Q44" s="237"/>
      <c r="R44" s="213" t="str">
        <f>SUM(R31:R43)</f>
        <v>0</v>
      </c>
    </row>
    <row r="45" spans="1:23">
      <c r="A45" s="208"/>
      <c r="B45" s="223"/>
      <c r="C45" s="224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Q45" s="237"/>
      <c r="R45" s="213"/>
    </row>
    <row r="46" spans="1:23">
      <c r="A46" s="208"/>
      <c r="B46" s="223"/>
      <c r="C46" s="224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Q46" s="237"/>
      <c r="R46" s="213"/>
    </row>
    <row r="47" spans="1:23" customHeight="1" ht="16">
      <c r="A47" s="204" t="s">
        <v>765</v>
      </c>
      <c r="B47" s="204"/>
      <c r="D47" s="227"/>
      <c r="E47" s="227"/>
      <c r="F47" s="227"/>
      <c r="G47" s="227"/>
      <c r="H47" s="210"/>
      <c r="J47" t="s">
        <v>733</v>
      </c>
      <c r="N47" t="s">
        <v>733</v>
      </c>
    </row>
    <row r="48" spans="1:23">
      <c r="A48" s="208"/>
      <c r="B48" s="231" t="s">
        <v>745</v>
      </c>
      <c r="C48">
        <v>0</v>
      </c>
      <c r="D48">
        <v>0</v>
      </c>
      <c r="E48" s="232">
        <v>1</v>
      </c>
      <c r="F48">
        <v>0</v>
      </c>
      <c r="G48" s="232">
        <v>1</v>
      </c>
      <c r="H48">
        <v>0</v>
      </c>
      <c r="I48" s="233" t="str">
        <f>+$B$4</f>
        <v>0</v>
      </c>
      <c r="J48" s="233" t="str">
        <f>+$B$4</f>
        <v>0</v>
      </c>
      <c r="K48">
        <v>0</v>
      </c>
      <c r="L48" s="233" t="str">
        <f>+$B$4</f>
        <v>0</v>
      </c>
      <c r="M48" s="233" t="str">
        <f>+$B$4</f>
        <v>0</v>
      </c>
      <c r="N48" s="233" t="str">
        <f>+$B$4</f>
        <v>0</v>
      </c>
      <c r="O48" s="233" t="str">
        <f>+$B$4</f>
        <v>0</v>
      </c>
      <c r="P48">
        <v>0</v>
      </c>
      <c r="Q48" s="233" t="str">
        <f>+$B$4</f>
        <v>0</v>
      </c>
    </row>
    <row r="49" spans="1:23">
      <c r="A49" s="208"/>
      <c r="B49" s="223"/>
      <c r="C49" t="s">
        <v>746</v>
      </c>
      <c r="D49" t="s">
        <v>746</v>
      </c>
      <c r="E49" t="s">
        <v>747</v>
      </c>
      <c r="F49" t="s">
        <v>746</v>
      </c>
      <c r="G49" t="s">
        <v>747</v>
      </c>
      <c r="H49" t="s">
        <v>746</v>
      </c>
      <c r="I49" t="s">
        <v>748</v>
      </c>
      <c r="J49" t="s">
        <v>748</v>
      </c>
      <c r="K49" t="s">
        <v>746</v>
      </c>
      <c r="L49" t="s">
        <v>748</v>
      </c>
      <c r="M49" t="s">
        <v>748</v>
      </c>
      <c r="N49" t="s">
        <v>748</v>
      </c>
      <c r="O49" t="s">
        <v>748</v>
      </c>
      <c r="P49" t="s">
        <v>746</v>
      </c>
      <c r="Q49" t="s">
        <v>748</v>
      </c>
    </row>
    <row r="50" spans="1:23">
      <c r="A50" s="208"/>
      <c r="B50" s="234" t="s">
        <v>749</v>
      </c>
      <c r="C50" s="234" t="s">
        <v>750</v>
      </c>
      <c r="D50" s="234" t="s">
        <v>751</v>
      </c>
      <c r="E50" s="234" t="s">
        <v>752</v>
      </c>
      <c r="F50" s="234" t="s">
        <v>753</v>
      </c>
      <c r="G50" s="234" t="s">
        <v>754</v>
      </c>
      <c r="H50" s="234" t="s">
        <v>755</v>
      </c>
      <c r="I50" s="234" t="s">
        <v>756</v>
      </c>
      <c r="J50" s="234" t="s">
        <v>757</v>
      </c>
      <c r="K50" s="234" t="s">
        <v>758</v>
      </c>
      <c r="L50" s="234" t="s">
        <v>759</v>
      </c>
      <c r="M50" s="234" t="s">
        <v>760</v>
      </c>
      <c r="N50" s="234" t="s">
        <v>761</v>
      </c>
      <c r="O50" s="234" t="s">
        <v>762</v>
      </c>
      <c r="P50" s="234" t="s">
        <v>763</v>
      </c>
      <c r="Q50" s="234" t="s">
        <v>764</v>
      </c>
    </row>
    <row r="51" spans="1:23">
      <c r="A51" s="208"/>
      <c r="B51" s="223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6" t="str">
        <f>SUM(C51:Q51)</f>
        <v>0</v>
      </c>
    </row>
    <row r="52" spans="1:23">
      <c r="A52" s="208"/>
      <c r="B52" s="223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6" t="str">
        <f>SUM(C52:Q52)</f>
        <v>0</v>
      </c>
    </row>
    <row r="53" spans="1:23">
      <c r="A53" s="208"/>
      <c r="B53" s="223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6" t="str">
        <f>SUM(C53:Q53)</f>
        <v>0</v>
      </c>
    </row>
    <row r="54" spans="1:23">
      <c r="A54" s="215" t="s">
        <v>733</v>
      </c>
      <c r="B54" s="223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6" t="str">
        <f>SUM(C54:Q54)</f>
        <v>0</v>
      </c>
    </row>
    <row r="55" spans="1:23">
      <c r="A55" s="215" t="s">
        <v>733</v>
      </c>
      <c r="B55" s="223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6" t="str">
        <f>SUM(C55:Q55)</f>
        <v>0</v>
      </c>
    </row>
    <row r="56" spans="1:23">
      <c r="A56" s="215"/>
      <c r="B56" s="223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6" t="str">
        <f>SUM(C56:Q56)</f>
        <v>0</v>
      </c>
    </row>
    <row r="57" spans="1:23">
      <c r="A57" s="215" t="s">
        <v>733</v>
      </c>
      <c r="B57" s="223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6" t="str">
        <f>SUM(C57:Q57)</f>
        <v>0</v>
      </c>
    </row>
    <row r="58" spans="1:23">
      <c r="A58" s="215"/>
      <c r="B58" s="223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6" t="str">
        <f>SUM(C58:Q58)</f>
        <v>0</v>
      </c>
    </row>
    <row r="59" spans="1:23">
      <c r="A59" s="215" t="s">
        <v>733</v>
      </c>
      <c r="B59" s="223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6" t="str">
        <f>SUM(C59:Q59)</f>
        <v>0</v>
      </c>
    </row>
    <row r="60" spans="1:23">
      <c r="A60" s="215"/>
      <c r="B60" s="223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6" t="str">
        <f>SUM(C60:Q60)</f>
        <v>0</v>
      </c>
    </row>
    <row r="61" spans="1:23">
      <c r="A61" s="215"/>
      <c r="B61" s="223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6" t="str">
        <f>SUM(C61:Q61)</f>
        <v>0</v>
      </c>
    </row>
    <row r="62" spans="1:23">
      <c r="A62" s="215" t="s">
        <v>733</v>
      </c>
      <c r="B62" s="223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6" t="str">
        <f>SUM(C62:Q62)</f>
        <v>0</v>
      </c>
    </row>
    <row r="63" spans="1:23">
      <c r="A63" s="208"/>
      <c r="B63" s="223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6" t="str">
        <f>SUM(C63:Q63)</f>
        <v>0</v>
      </c>
    </row>
    <row r="64" spans="1:23">
      <c r="A64" s="208"/>
      <c r="B64" s="223"/>
      <c r="C64" s="224"/>
      <c r="E64" s="237"/>
      <c r="F64" s="237"/>
      <c r="G64" s="237"/>
      <c r="H64" s="237"/>
      <c r="I64" s="237" t="str">
        <f>+J64</f>
        <v>0</v>
      </c>
      <c r="J64" s="237"/>
      <c r="K64" s="237"/>
      <c r="L64" s="237"/>
      <c r="M64" s="237"/>
      <c r="N64" s="237"/>
      <c r="O64" s="237"/>
      <c r="Q64" s="237"/>
      <c r="R64" s="213" t="str">
        <f>SUM(R51:R63)</f>
        <v>0</v>
      </c>
    </row>
    <row r="65" spans="1:23">
      <c r="A65" s="208"/>
      <c r="B65" s="223"/>
      <c r="C65" s="224"/>
      <c r="E65" s="237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Q65" s="237"/>
      <c r="R65" s="213"/>
    </row>
    <row r="66" spans="1:23">
      <c r="A66" s="208"/>
      <c r="B66" s="223"/>
      <c r="C66" s="224"/>
      <c r="E66" s="237"/>
      <c r="F66" s="237"/>
      <c r="G66" s="237"/>
      <c r="H66" s="237"/>
      <c r="I66" s="237"/>
      <c r="J66" s="237" t="s">
        <v>733</v>
      </c>
      <c r="K66" s="237"/>
      <c r="L66" s="237"/>
      <c r="M66" s="237"/>
      <c r="N66" s="237" t="s">
        <v>733</v>
      </c>
      <c r="O66" s="237"/>
      <c r="Q66" s="237"/>
      <c r="R66" s="213"/>
    </row>
    <row r="67" spans="1:23" customHeight="1" ht="16">
      <c r="A67" s="204" t="s">
        <v>766</v>
      </c>
      <c r="B67" s="223"/>
      <c r="C67" s="224"/>
      <c r="E67" s="237"/>
      <c r="F67" s="237"/>
      <c r="G67" s="237"/>
      <c r="H67" s="237"/>
      <c r="I67" s="237"/>
      <c r="J67" s="237" t="s">
        <v>767</v>
      </c>
      <c r="K67" s="237"/>
      <c r="L67" s="237"/>
      <c r="M67" s="237"/>
      <c r="N67" s="237" t="s">
        <v>768</v>
      </c>
      <c r="O67" s="237"/>
      <c r="Q67" s="237"/>
      <c r="R67" s="213"/>
    </row>
    <row r="68" spans="1:23">
      <c r="A68" s="208"/>
      <c r="B68" s="231" t="s">
        <v>745</v>
      </c>
      <c r="C68">
        <v>0</v>
      </c>
      <c r="D68">
        <v>0</v>
      </c>
      <c r="E68" s="232">
        <v>1</v>
      </c>
      <c r="F68">
        <v>0</v>
      </c>
      <c r="G68" s="232">
        <v>1</v>
      </c>
      <c r="H68">
        <v>0</v>
      </c>
      <c r="I68" s="233" t="str">
        <f>+$B$4</f>
        <v>0</v>
      </c>
      <c r="J68" s="233" t="str">
        <f>+$B$4</f>
        <v>0</v>
      </c>
      <c r="K68">
        <v>0</v>
      </c>
      <c r="L68" s="233" t="str">
        <f>+$B$4</f>
        <v>0</v>
      </c>
      <c r="M68" s="233" t="str">
        <f>+$B$4</f>
        <v>0</v>
      </c>
      <c r="N68" s="233" t="str">
        <f>+$B$4</f>
        <v>0</v>
      </c>
      <c r="O68" s="233" t="str">
        <f>+$B$4</f>
        <v>0</v>
      </c>
      <c r="P68">
        <v>0</v>
      </c>
      <c r="Q68" s="233" t="str">
        <f>+$B$4</f>
        <v>0</v>
      </c>
    </row>
    <row r="69" spans="1:23">
      <c r="A69" s="208"/>
      <c r="B69" s="223"/>
      <c r="C69" t="s">
        <v>746</v>
      </c>
      <c r="D69" t="s">
        <v>746</v>
      </c>
      <c r="E69" t="s">
        <v>747</v>
      </c>
      <c r="F69" t="s">
        <v>746</v>
      </c>
      <c r="G69" t="s">
        <v>747</v>
      </c>
      <c r="H69" t="s">
        <v>746</v>
      </c>
      <c r="I69" t="s">
        <v>748</v>
      </c>
      <c r="J69" t="s">
        <v>748</v>
      </c>
      <c r="K69" t="s">
        <v>746</v>
      </c>
      <c r="L69" t="s">
        <v>748</v>
      </c>
      <c r="M69" t="s">
        <v>748</v>
      </c>
      <c r="N69" t="s">
        <v>748</v>
      </c>
      <c r="O69" t="s">
        <v>748</v>
      </c>
      <c r="P69" t="s">
        <v>746</v>
      </c>
      <c r="Q69" t="s">
        <v>748</v>
      </c>
    </row>
    <row r="70" spans="1:23">
      <c r="A70" s="208"/>
      <c r="B70" s="234" t="s">
        <v>749</v>
      </c>
      <c r="C70" s="234" t="s">
        <v>750</v>
      </c>
      <c r="D70" s="234" t="s">
        <v>751</v>
      </c>
      <c r="E70" s="234" t="s">
        <v>752</v>
      </c>
      <c r="F70" s="234" t="s">
        <v>753</v>
      </c>
      <c r="G70" s="234" t="s">
        <v>754</v>
      </c>
      <c r="H70" s="234" t="s">
        <v>755</v>
      </c>
      <c r="I70" s="234" t="s">
        <v>756</v>
      </c>
      <c r="J70" s="234" t="s">
        <v>757</v>
      </c>
      <c r="K70" s="234" t="s">
        <v>758</v>
      </c>
      <c r="L70" s="234" t="s">
        <v>759</v>
      </c>
      <c r="M70" s="234" t="s">
        <v>760</v>
      </c>
      <c r="N70" s="234" t="s">
        <v>761</v>
      </c>
      <c r="O70" s="234" t="s">
        <v>762</v>
      </c>
      <c r="P70" s="234" t="s">
        <v>763</v>
      </c>
      <c r="Q70" s="234" t="s">
        <v>764</v>
      </c>
    </row>
    <row r="71" spans="1:23">
      <c r="A71" s="208"/>
      <c r="B71" s="223" t="s">
        <v>769</v>
      </c>
      <c r="C71" s="235" t="str">
        <f>+C51+C31</f>
        <v>0</v>
      </c>
      <c r="D71" s="235" t="str">
        <f>+D51+D31</f>
        <v>0</v>
      </c>
      <c r="E71" s="235" t="str">
        <f>+E51+E31</f>
        <v>0</v>
      </c>
      <c r="F71" s="235" t="str">
        <f>+F51+F31</f>
        <v>0</v>
      </c>
      <c r="G71" s="235" t="str">
        <f>+G51+G31</f>
        <v>0</v>
      </c>
      <c r="H71" s="235" t="str">
        <f>+H51+H31</f>
        <v>0</v>
      </c>
      <c r="I71" s="235" t="str">
        <f>+I51+I31+J51</f>
        <v>0</v>
      </c>
      <c r="J71" s="235" t="str">
        <f>+J31</f>
        <v>0</v>
      </c>
      <c r="K71" s="235" t="str">
        <f>+K51+K31</f>
        <v>0</v>
      </c>
      <c r="L71" s="235" t="str">
        <f>+L51+L31</f>
        <v>0</v>
      </c>
      <c r="M71" s="235" t="str">
        <f>+M51+M31+N51</f>
        <v>0</v>
      </c>
      <c r="N71" s="235" t="str">
        <f>+N31</f>
        <v>0</v>
      </c>
      <c r="O71" s="235" t="str">
        <f>+O51+O31</f>
        <v>0</v>
      </c>
      <c r="P71" s="235" t="str">
        <f>+P51+P31</f>
        <v>0</v>
      </c>
      <c r="Q71" s="235" t="str">
        <f>+Q51+Q31</f>
        <v>0</v>
      </c>
      <c r="R71" s="236" t="str">
        <f>SUM(C71:Q71)</f>
        <v>0</v>
      </c>
    </row>
    <row r="72" spans="1:23">
      <c r="A72" s="208"/>
      <c r="B72" s="223" t="s">
        <v>770</v>
      </c>
      <c r="C72" s="235" t="str">
        <f>+C52+C32</f>
        <v>0</v>
      </c>
      <c r="D72" s="235" t="str">
        <f>+D52+D32</f>
        <v>0</v>
      </c>
      <c r="E72" s="235" t="str">
        <f>+E52+E32</f>
        <v>0</v>
      </c>
      <c r="F72" s="235" t="str">
        <f>+F52+F32</f>
        <v>0</v>
      </c>
      <c r="G72" s="235" t="str">
        <f>+G52+G32</f>
        <v>0</v>
      </c>
      <c r="H72" s="235" t="str">
        <f>+H52+H32</f>
        <v>0</v>
      </c>
      <c r="I72" s="235" t="str">
        <f>+I52+I32+J52</f>
        <v>0</v>
      </c>
      <c r="J72" s="235" t="str">
        <f>+J32</f>
        <v>0</v>
      </c>
      <c r="K72" s="235" t="str">
        <f>+K52+K32</f>
        <v>0</v>
      </c>
      <c r="L72" s="235" t="str">
        <f>+L52+L32</f>
        <v>0</v>
      </c>
      <c r="M72" s="235" t="str">
        <f>+M52+M32+N52</f>
        <v>0</v>
      </c>
      <c r="N72" s="235" t="str">
        <f>+N32</f>
        <v>0</v>
      </c>
      <c r="O72" s="235" t="str">
        <f>+O52+O32</f>
        <v>0</v>
      </c>
      <c r="P72" s="235" t="str">
        <f>+P52+P32</f>
        <v>0</v>
      </c>
      <c r="Q72" s="235" t="str">
        <f>+Q52+Q32</f>
        <v>0</v>
      </c>
      <c r="R72" s="236" t="str">
        <f>SUM(C72:Q72)</f>
        <v>0</v>
      </c>
      <c r="S72" s="213"/>
    </row>
    <row r="73" spans="1:23">
      <c r="A73" s="208"/>
      <c r="B73" s="223" t="s">
        <v>771</v>
      </c>
      <c r="C73" s="235" t="str">
        <f>+C53+C33</f>
        <v>0</v>
      </c>
      <c r="D73" s="235" t="str">
        <f>+D53+D33</f>
        <v>0</v>
      </c>
      <c r="E73" s="235" t="str">
        <f>+E53+E33</f>
        <v>0</v>
      </c>
      <c r="F73" s="235" t="str">
        <f>+F53+F33</f>
        <v>0</v>
      </c>
      <c r="G73" s="235" t="str">
        <f>+G53+G33</f>
        <v>0</v>
      </c>
      <c r="H73" s="235" t="str">
        <f>+H53+H33</f>
        <v>0</v>
      </c>
      <c r="I73" s="235" t="str">
        <f>+I53+I33+J53</f>
        <v>0</v>
      </c>
      <c r="J73" s="235" t="str">
        <f>+J33</f>
        <v>0</v>
      </c>
      <c r="K73" s="235" t="str">
        <f>+K53+K33</f>
        <v>0</v>
      </c>
      <c r="L73" s="235" t="str">
        <f>+L53+L33</f>
        <v>0</v>
      </c>
      <c r="M73" s="235" t="str">
        <f>+M53+M33+N53</f>
        <v>0</v>
      </c>
      <c r="N73" s="235" t="str">
        <f>+N33</f>
        <v>0</v>
      </c>
      <c r="O73" s="235" t="str">
        <f>+O53+O33</f>
        <v>0</v>
      </c>
      <c r="P73" s="235" t="str">
        <f>+P53+P33</f>
        <v>0</v>
      </c>
      <c r="Q73" s="235" t="str">
        <f>+Q53+Q33</f>
        <v>0</v>
      </c>
      <c r="R73" s="236" t="str">
        <f>SUM(C73:Q73)</f>
        <v>0</v>
      </c>
    </row>
    <row r="74" spans="1:23">
      <c r="A74" s="215"/>
      <c r="B74" s="223" t="s">
        <v>772</v>
      </c>
      <c r="C74" s="235" t="str">
        <f>+C54+C34</f>
        <v>0</v>
      </c>
      <c r="D74" s="235" t="str">
        <f>+D54+D34</f>
        <v>0</v>
      </c>
      <c r="E74" s="235" t="str">
        <f>+E54+E34</f>
        <v>0</v>
      </c>
      <c r="F74" s="235" t="str">
        <f>+F54+F34</f>
        <v>0</v>
      </c>
      <c r="G74" s="235" t="str">
        <f>+G54+G34</f>
        <v>0</v>
      </c>
      <c r="H74" s="235" t="str">
        <f>+H54+H34</f>
        <v>0</v>
      </c>
      <c r="I74" s="235" t="str">
        <f>+I54+I34+J54</f>
        <v>0</v>
      </c>
      <c r="J74" s="235" t="str">
        <f>+J34</f>
        <v>0</v>
      </c>
      <c r="K74" s="235" t="str">
        <f>+K54+K34</f>
        <v>0</v>
      </c>
      <c r="L74" s="235" t="str">
        <f>+L54+L34</f>
        <v>0</v>
      </c>
      <c r="M74" s="235" t="str">
        <f>+M54+M34+N54</f>
        <v>0</v>
      </c>
      <c r="N74" s="235" t="str">
        <f>+N34</f>
        <v>0</v>
      </c>
      <c r="O74" s="235" t="str">
        <f>+O54+O34</f>
        <v>0</v>
      </c>
      <c r="P74" s="235" t="str">
        <f>+P54+P34</f>
        <v>0</v>
      </c>
      <c r="Q74" s="235" t="str">
        <f>+Q54+Q34</f>
        <v>0</v>
      </c>
      <c r="R74" s="236" t="str">
        <f>SUM(C74:Q74)</f>
        <v>0</v>
      </c>
    </row>
    <row r="75" spans="1:23">
      <c r="A75" s="215"/>
      <c r="B75" s="223" t="s">
        <v>773</v>
      </c>
      <c r="C75" s="235" t="str">
        <f>+C55+C35</f>
        <v>0</v>
      </c>
      <c r="D75" s="235" t="str">
        <f>+D55+D35</f>
        <v>0</v>
      </c>
      <c r="E75" s="235" t="str">
        <f>+E55+E35</f>
        <v>0</v>
      </c>
      <c r="F75" s="235" t="str">
        <f>+F55+F35</f>
        <v>0</v>
      </c>
      <c r="G75" s="235" t="str">
        <f>+G55+G35</f>
        <v>0</v>
      </c>
      <c r="H75" s="235" t="str">
        <f>+H55+H35</f>
        <v>0</v>
      </c>
      <c r="I75" s="235" t="str">
        <f>+I55+I35+J55</f>
        <v>0</v>
      </c>
      <c r="J75" s="235" t="str">
        <f>+J35</f>
        <v>0</v>
      </c>
      <c r="K75" s="235" t="str">
        <f>+K55+K35</f>
        <v>0</v>
      </c>
      <c r="L75" s="235" t="str">
        <f>+L55+L35</f>
        <v>0</v>
      </c>
      <c r="M75" s="235" t="str">
        <f>+M55+M35+N55</f>
        <v>0</v>
      </c>
      <c r="N75" s="235" t="str">
        <f>+N35</f>
        <v>0</v>
      </c>
      <c r="O75" s="235" t="str">
        <f>+O55+O35</f>
        <v>0</v>
      </c>
      <c r="P75" s="235" t="str">
        <f>+P55+P35</f>
        <v>0</v>
      </c>
      <c r="Q75" s="235" t="str">
        <f>+Q55+Q35</f>
        <v>0</v>
      </c>
      <c r="R75" s="236" t="str">
        <f>SUM(C75:Q75)</f>
        <v>0</v>
      </c>
    </row>
    <row r="76" spans="1:23">
      <c r="A76" s="215"/>
      <c r="B76" s="223" t="s">
        <v>774</v>
      </c>
      <c r="C76" s="235" t="str">
        <f>+C56+C36</f>
        <v>0</v>
      </c>
      <c r="D76" s="235" t="str">
        <f>+D56+D36</f>
        <v>0</v>
      </c>
      <c r="E76" s="235" t="str">
        <f>+E56+E36</f>
        <v>0</v>
      </c>
      <c r="F76" s="235" t="str">
        <f>+F56+F36</f>
        <v>0</v>
      </c>
      <c r="G76" s="235" t="str">
        <f>+G56+G36</f>
        <v>0</v>
      </c>
      <c r="H76" s="235" t="str">
        <f>+H56+H36</f>
        <v>0</v>
      </c>
      <c r="I76" s="235" t="str">
        <f>+I56+I36+J56</f>
        <v>0</v>
      </c>
      <c r="J76" s="235" t="str">
        <f>+J36</f>
        <v>0</v>
      </c>
      <c r="K76" s="235" t="str">
        <f>+K56+K36</f>
        <v>0</v>
      </c>
      <c r="L76" s="235" t="str">
        <f>+L56+L36</f>
        <v>0</v>
      </c>
      <c r="M76" s="235" t="str">
        <f>+M56+M36+N56</f>
        <v>0</v>
      </c>
      <c r="N76" s="235" t="str">
        <f>+N36</f>
        <v>0</v>
      </c>
      <c r="O76" s="235" t="str">
        <f>+O56+O36</f>
        <v>0</v>
      </c>
      <c r="P76" s="235" t="str">
        <f>+P56+P36</f>
        <v>0</v>
      </c>
      <c r="Q76" s="235" t="str">
        <f>+Q56+Q36</f>
        <v>0</v>
      </c>
      <c r="R76" s="236" t="str">
        <f>SUM(C76:Q76)</f>
        <v>0</v>
      </c>
    </row>
    <row r="77" spans="1:23">
      <c r="A77" s="215"/>
      <c r="B77" s="223" t="s">
        <v>775</v>
      </c>
      <c r="C77" s="235" t="str">
        <f>+C57+C37</f>
        <v>0</v>
      </c>
      <c r="D77" s="235" t="str">
        <f>+D57+D37</f>
        <v>0</v>
      </c>
      <c r="E77" s="235" t="str">
        <f>+E57+E37</f>
        <v>0</v>
      </c>
      <c r="F77" s="235" t="str">
        <f>+F57+F37</f>
        <v>0</v>
      </c>
      <c r="G77" s="235" t="str">
        <f>+G57+G37</f>
        <v>0</v>
      </c>
      <c r="H77" s="235" t="str">
        <f>+H57+H37</f>
        <v>0</v>
      </c>
      <c r="I77" s="235" t="str">
        <f>+I57+I37+J57</f>
        <v>0</v>
      </c>
      <c r="J77" s="235" t="str">
        <f>+J37</f>
        <v>0</v>
      </c>
      <c r="K77" s="235" t="str">
        <f>+K57+K37</f>
        <v>0</v>
      </c>
      <c r="L77" s="235" t="str">
        <f>+L57+L37</f>
        <v>0</v>
      </c>
      <c r="M77" s="235" t="str">
        <f>+M57+M37+N57</f>
        <v>0</v>
      </c>
      <c r="N77" s="235" t="str">
        <f>+N37</f>
        <v>0</v>
      </c>
      <c r="O77" s="235" t="str">
        <f>+O57+O37</f>
        <v>0</v>
      </c>
      <c r="P77" s="235" t="str">
        <f>+P57+P37</f>
        <v>0</v>
      </c>
      <c r="Q77" s="235" t="str">
        <f>+Q57+Q37</f>
        <v>0</v>
      </c>
      <c r="R77" s="236" t="str">
        <f>SUM(C77:Q77)</f>
        <v>0</v>
      </c>
    </row>
    <row r="78" spans="1:23">
      <c r="A78" s="215"/>
      <c r="B78" s="223" t="s">
        <v>776</v>
      </c>
      <c r="C78" s="235" t="str">
        <f>+C58+C38</f>
        <v>0</v>
      </c>
      <c r="D78" s="235" t="str">
        <f>+D58+D38</f>
        <v>0</v>
      </c>
      <c r="E78" s="235" t="str">
        <f>+E58+E38</f>
        <v>0</v>
      </c>
      <c r="F78" s="235" t="str">
        <f>+F58+F38</f>
        <v>0</v>
      </c>
      <c r="G78" s="235" t="str">
        <f>+G58+G38</f>
        <v>0</v>
      </c>
      <c r="H78" s="235" t="str">
        <f>+H58+H38</f>
        <v>0</v>
      </c>
      <c r="I78" s="235" t="str">
        <f>+I58+I38+J58</f>
        <v>0</v>
      </c>
      <c r="J78" s="235" t="str">
        <f>+J38</f>
        <v>0</v>
      </c>
      <c r="K78" s="235" t="str">
        <f>+K58+K38</f>
        <v>0</v>
      </c>
      <c r="L78" s="235" t="str">
        <f>+L58+L38</f>
        <v>0</v>
      </c>
      <c r="M78" s="235" t="str">
        <f>+M58+M38+N58</f>
        <v>0</v>
      </c>
      <c r="N78" s="235" t="str">
        <f>+N38</f>
        <v>0</v>
      </c>
      <c r="O78" s="235" t="str">
        <f>+O58+O38</f>
        <v>0</v>
      </c>
      <c r="P78" s="235" t="str">
        <f>+P58+P38</f>
        <v>0</v>
      </c>
      <c r="Q78" s="235" t="str">
        <f>+Q58+Q38</f>
        <v>0</v>
      </c>
      <c r="R78" s="236" t="str">
        <f>SUM(C78:Q78)</f>
        <v>0</v>
      </c>
    </row>
    <row r="79" spans="1:23">
      <c r="A79" s="215"/>
      <c r="B79" s="223" t="s">
        <v>777</v>
      </c>
      <c r="C79" s="235" t="str">
        <f>+C59+C39</f>
        <v>0</v>
      </c>
      <c r="D79" s="235" t="str">
        <f>+D59+D39</f>
        <v>0</v>
      </c>
      <c r="E79" s="235" t="str">
        <f>+E59+E39</f>
        <v>0</v>
      </c>
      <c r="F79" s="235" t="str">
        <f>+F59+F39</f>
        <v>0</v>
      </c>
      <c r="G79" s="235" t="str">
        <f>+G59+G39</f>
        <v>0</v>
      </c>
      <c r="H79" s="235" t="str">
        <f>+H59+H39</f>
        <v>0</v>
      </c>
      <c r="I79" s="235" t="str">
        <f>+I59+I39+J59</f>
        <v>0</v>
      </c>
      <c r="J79" s="235" t="str">
        <f>+J39</f>
        <v>0</v>
      </c>
      <c r="K79" s="235" t="str">
        <f>+K59+K39</f>
        <v>0</v>
      </c>
      <c r="L79" s="235" t="str">
        <f>+L59+L39</f>
        <v>0</v>
      </c>
      <c r="M79" s="235" t="str">
        <f>+M59+M39+N59</f>
        <v>0</v>
      </c>
      <c r="N79" s="235" t="str">
        <f>+N39</f>
        <v>0</v>
      </c>
      <c r="O79" s="235" t="str">
        <f>+O59+O39</f>
        <v>0</v>
      </c>
      <c r="P79" s="235" t="str">
        <f>+P59+P39</f>
        <v>0</v>
      </c>
      <c r="Q79" s="235" t="str">
        <f>+Q59+Q39</f>
        <v>0</v>
      </c>
      <c r="R79" s="236" t="str">
        <f>SUM(C79:Q79)</f>
        <v>0</v>
      </c>
    </row>
    <row r="80" spans="1:23">
      <c r="A80" s="215"/>
      <c r="B80" s="223" t="s">
        <v>655</v>
      </c>
      <c r="C80" s="235" t="str">
        <f>+C60+C40</f>
        <v>0</v>
      </c>
      <c r="D80" s="235" t="str">
        <f>+D60+D40</f>
        <v>0</v>
      </c>
      <c r="E80" s="235" t="str">
        <f>+E60+E40</f>
        <v>0</v>
      </c>
      <c r="F80" s="235" t="str">
        <f>+F60+F40</f>
        <v>0</v>
      </c>
      <c r="G80" s="235" t="str">
        <f>+G60+G40</f>
        <v>0</v>
      </c>
      <c r="H80" s="235" t="str">
        <f>+H60+H40</f>
        <v>0</v>
      </c>
      <c r="I80" s="235" t="str">
        <f>+I60+I40+J60</f>
        <v>0</v>
      </c>
      <c r="J80" s="235" t="str">
        <f>+J40</f>
        <v>0</v>
      </c>
      <c r="K80" s="235" t="str">
        <f>+K60+K40</f>
        <v>0</v>
      </c>
      <c r="L80" s="235" t="str">
        <f>+L60+L40</f>
        <v>0</v>
      </c>
      <c r="M80" s="235" t="str">
        <f>+M60+M40+N60</f>
        <v>0</v>
      </c>
      <c r="N80" s="235" t="str">
        <f>+N40</f>
        <v>0</v>
      </c>
      <c r="O80" s="235" t="str">
        <f>+O60+O40</f>
        <v>0</v>
      </c>
      <c r="P80" s="235" t="str">
        <f>+P60+P40</f>
        <v>0</v>
      </c>
      <c r="Q80" s="235" t="str">
        <f>+Q60+Q40</f>
        <v>0</v>
      </c>
      <c r="R80" s="236" t="str">
        <f>SUM(C80:Q80)</f>
        <v>0</v>
      </c>
    </row>
    <row r="81" spans="1:23">
      <c r="A81" s="215"/>
      <c r="B81" s="223" t="s">
        <v>778</v>
      </c>
      <c r="C81" s="235" t="str">
        <f>+C61+C41</f>
        <v>0</v>
      </c>
      <c r="D81" s="235" t="str">
        <f>+D61+D41</f>
        <v>0</v>
      </c>
      <c r="E81" s="235" t="str">
        <f>+E61+E41</f>
        <v>0</v>
      </c>
      <c r="F81" s="235" t="str">
        <f>+F61+F41</f>
        <v>0</v>
      </c>
      <c r="G81" s="235" t="str">
        <f>+G61+G41</f>
        <v>0</v>
      </c>
      <c r="H81" s="235" t="str">
        <f>+H61+H41</f>
        <v>0</v>
      </c>
      <c r="I81" s="235" t="str">
        <f>+I61+I41+J61</f>
        <v>0</v>
      </c>
      <c r="J81" s="235" t="str">
        <f>+J41</f>
        <v>0</v>
      </c>
      <c r="K81" s="235" t="str">
        <f>+K61+K41</f>
        <v>0</v>
      </c>
      <c r="L81" s="235" t="str">
        <f>+L61+L41</f>
        <v>0</v>
      </c>
      <c r="M81" s="235" t="str">
        <f>+M61+M41+N61</f>
        <v>0</v>
      </c>
      <c r="N81" s="235" t="str">
        <f>+N41</f>
        <v>0</v>
      </c>
      <c r="O81" s="235" t="str">
        <f>+O61+O41</f>
        <v>0</v>
      </c>
      <c r="P81" s="235" t="str">
        <f>+P61+P41</f>
        <v>0</v>
      </c>
      <c r="Q81" s="235" t="str">
        <f>+Q61+Q41</f>
        <v>0</v>
      </c>
      <c r="R81" s="236" t="str">
        <f>SUM(C81:Q81)</f>
        <v>0</v>
      </c>
    </row>
    <row r="82" spans="1:23">
      <c r="A82" s="215"/>
      <c r="B82" s="223" t="s">
        <v>779</v>
      </c>
      <c r="C82" s="235" t="str">
        <f>+C62+C42</f>
        <v>0</v>
      </c>
      <c r="D82" s="235" t="str">
        <f>+D62+D42</f>
        <v>0</v>
      </c>
      <c r="E82" s="235" t="str">
        <f>+E62+E42</f>
        <v>0</v>
      </c>
      <c r="F82" s="235" t="str">
        <f>+F62+F42</f>
        <v>0</v>
      </c>
      <c r="G82" s="235" t="str">
        <f>+G62+G42</f>
        <v>0</v>
      </c>
      <c r="H82" s="235" t="str">
        <f>+H62+H42</f>
        <v>0</v>
      </c>
      <c r="I82" s="235" t="str">
        <f>+I62+I42+J62</f>
        <v>0</v>
      </c>
      <c r="J82" s="235" t="str">
        <f>+J42</f>
        <v>0</v>
      </c>
      <c r="K82" s="235" t="str">
        <f>+K62+K42</f>
        <v>0</v>
      </c>
      <c r="L82" s="235" t="str">
        <f>+L62+L42</f>
        <v>0</v>
      </c>
      <c r="M82" s="235" t="str">
        <f>+M62+M42+N62</f>
        <v>0</v>
      </c>
      <c r="N82" s="235" t="str">
        <f>+N42</f>
        <v>0</v>
      </c>
      <c r="O82" s="235" t="str">
        <f>+O62+O42</f>
        <v>0</v>
      </c>
      <c r="P82" s="235" t="str">
        <f>+P62+P42</f>
        <v>0</v>
      </c>
      <c r="Q82" s="235" t="str">
        <f>+Q62+Q42</f>
        <v>0</v>
      </c>
      <c r="R82" s="236" t="str">
        <f>SUM(C82:Q82)</f>
        <v>0</v>
      </c>
    </row>
    <row r="83" spans="1:23">
      <c r="A83" s="208"/>
      <c r="B83" s="223" t="s">
        <v>780</v>
      </c>
      <c r="C83" s="235" t="str">
        <f>+C63+C43</f>
        <v>0</v>
      </c>
      <c r="D83" s="235" t="str">
        <f>+D63+D43</f>
        <v>0</v>
      </c>
      <c r="E83" s="235" t="str">
        <f>+E63+E43</f>
        <v>0</v>
      </c>
      <c r="F83" s="235" t="str">
        <f>+F63+F43</f>
        <v>0</v>
      </c>
      <c r="G83" s="235" t="str">
        <f>+G63+G43</f>
        <v>0</v>
      </c>
      <c r="H83" s="235" t="str">
        <f>+H63+H43</f>
        <v>0</v>
      </c>
      <c r="I83" s="235" t="str">
        <f>+I63+I43+J63</f>
        <v>0</v>
      </c>
      <c r="J83" s="235" t="str">
        <f>+J43</f>
        <v>0</v>
      </c>
      <c r="K83" s="235" t="str">
        <f>+K63+K43</f>
        <v>0</v>
      </c>
      <c r="L83" s="235" t="str">
        <f>+L63+L43</f>
        <v>0</v>
      </c>
      <c r="M83" s="235" t="str">
        <f>+M63+M43+N63</f>
        <v>0</v>
      </c>
      <c r="N83" s="235" t="str">
        <f>+N43</f>
        <v>0</v>
      </c>
      <c r="O83" s="235" t="str">
        <f>+O63+O43</f>
        <v>0</v>
      </c>
      <c r="P83" s="235" t="str">
        <f>+P63+P43</f>
        <v>0</v>
      </c>
      <c r="Q83" s="235" t="str">
        <f>+Q63+Q43</f>
        <v>0</v>
      </c>
      <c r="R83" s="236" t="str">
        <f>SUM(C83:Q83)</f>
        <v>0</v>
      </c>
    </row>
    <row r="84" spans="1:23">
      <c r="A84" s="208"/>
      <c r="B84" s="223"/>
      <c r="C84" s="224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Q84" s="237"/>
      <c r="R84" s="213" t="str">
        <f>SUM(R71:R83)</f>
        <v>0</v>
      </c>
    </row>
    <row r="85" spans="1:23">
      <c r="A85" s="208"/>
      <c r="B85" s="223"/>
      <c r="C85" s="224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Q85" s="237"/>
      <c r="R85" s="213"/>
    </row>
    <row r="86" spans="1:23" customHeight="1" ht="16">
      <c r="A86" s="204" t="s">
        <v>781</v>
      </c>
      <c r="B86" s="223"/>
      <c r="C86" s="224"/>
      <c r="E86" s="237"/>
      <c r="F86" s="237"/>
      <c r="G86" s="237"/>
      <c r="H86" s="237"/>
      <c r="I86" s="237"/>
      <c r="J86" s="237" t="s">
        <v>733</v>
      </c>
      <c r="K86" s="237"/>
      <c r="L86" s="237"/>
      <c r="M86" s="237"/>
      <c r="N86" s="237" t="s">
        <v>733</v>
      </c>
      <c r="O86" s="237"/>
      <c r="Q86" s="237"/>
      <c r="R86" s="213"/>
    </row>
    <row r="87" spans="1:23">
      <c r="A87" s="208"/>
      <c r="B87" s="231" t="s">
        <v>745</v>
      </c>
      <c r="C87">
        <v>0</v>
      </c>
      <c r="D87">
        <v>0</v>
      </c>
      <c r="E87" s="232">
        <v>1</v>
      </c>
      <c r="F87">
        <v>0</v>
      </c>
      <c r="G87" s="232">
        <v>1</v>
      </c>
      <c r="H87">
        <v>0</v>
      </c>
      <c r="I87" s="233" t="str">
        <f>+$B$4</f>
        <v>0</v>
      </c>
      <c r="J87" s="233" t="str">
        <f>+$B$4</f>
        <v>0</v>
      </c>
      <c r="K87">
        <v>0</v>
      </c>
      <c r="L87" s="233" t="str">
        <f>+$B$4</f>
        <v>0</v>
      </c>
      <c r="M87" s="233" t="str">
        <f>+$B$4</f>
        <v>0</v>
      </c>
      <c r="N87" s="233" t="str">
        <f>+$B$4</f>
        <v>0</v>
      </c>
      <c r="O87" s="233" t="str">
        <f>+$B$4</f>
        <v>0</v>
      </c>
      <c r="P87">
        <v>0</v>
      </c>
      <c r="Q87" s="233" t="str">
        <f>+$B$4</f>
        <v>0</v>
      </c>
    </row>
    <row r="88" spans="1:23">
      <c r="A88" s="208"/>
      <c r="B88" s="223"/>
      <c r="C88" t="s">
        <v>746</v>
      </c>
      <c r="D88" t="s">
        <v>746</v>
      </c>
      <c r="E88" t="s">
        <v>747</v>
      </c>
      <c r="F88" t="s">
        <v>746</v>
      </c>
      <c r="G88" t="s">
        <v>747</v>
      </c>
      <c r="H88" t="s">
        <v>746</v>
      </c>
      <c r="I88" t="s">
        <v>748</v>
      </c>
      <c r="J88" t="s">
        <v>748</v>
      </c>
      <c r="K88" t="s">
        <v>746</v>
      </c>
      <c r="L88" t="s">
        <v>748</v>
      </c>
      <c r="M88" t="s">
        <v>748</v>
      </c>
      <c r="N88" t="s">
        <v>748</v>
      </c>
      <c r="O88" t="s">
        <v>748</v>
      </c>
      <c r="P88" t="s">
        <v>746</v>
      </c>
      <c r="Q88" t="s">
        <v>748</v>
      </c>
    </row>
    <row r="89" spans="1:23">
      <c r="A89" s="208"/>
      <c r="B89" s="234" t="s">
        <v>749</v>
      </c>
      <c r="C89" s="234" t="s">
        <v>750</v>
      </c>
      <c r="D89" s="234" t="s">
        <v>751</v>
      </c>
      <c r="E89" s="234" t="s">
        <v>752</v>
      </c>
      <c r="F89" s="234" t="s">
        <v>753</v>
      </c>
      <c r="G89" s="234" t="s">
        <v>754</v>
      </c>
      <c r="H89" s="234" t="s">
        <v>755</v>
      </c>
      <c r="I89" s="234" t="s">
        <v>756</v>
      </c>
      <c r="J89" s="234" t="s">
        <v>757</v>
      </c>
      <c r="K89" s="234" t="s">
        <v>758</v>
      </c>
      <c r="L89" s="234" t="s">
        <v>759</v>
      </c>
      <c r="M89" s="234" t="s">
        <v>760</v>
      </c>
      <c r="N89" s="234" t="s">
        <v>761</v>
      </c>
      <c r="O89" s="234" t="s">
        <v>762</v>
      </c>
      <c r="P89" s="234" t="s">
        <v>763</v>
      </c>
      <c r="Q89" s="234" t="s">
        <v>764</v>
      </c>
    </row>
    <row r="90" spans="1:23">
      <c r="A90" s="208"/>
      <c r="B90" s="223" t="s">
        <v>769</v>
      </c>
      <c r="C90" s="235" t="str">
        <f>+C71*C$68</f>
        <v>0</v>
      </c>
      <c r="D90" s="235" t="str">
        <f>+D71*D$68</f>
        <v>0</v>
      </c>
      <c r="E90" s="235" t="str">
        <f>+E71*E$68</f>
        <v>0</v>
      </c>
      <c r="F90" s="235" t="str">
        <f>+F71*F$68</f>
        <v>0</v>
      </c>
      <c r="G90" s="235" t="str">
        <f>+G71*G$68</f>
        <v>0</v>
      </c>
      <c r="H90" s="235" t="str">
        <f>+H71*H$68</f>
        <v>0</v>
      </c>
      <c r="I90" s="235" t="str">
        <f>+I71*I$68</f>
        <v>0</v>
      </c>
      <c r="J90" s="235" t="str">
        <f>+J71*J$68</f>
        <v>0</v>
      </c>
      <c r="K90" s="235" t="str">
        <f>+K71*K$68</f>
        <v>0</v>
      </c>
      <c r="L90" s="235" t="str">
        <f>+L71*L$68</f>
        <v>0</v>
      </c>
      <c r="M90" s="235" t="str">
        <f>+M71*M$68</f>
        <v>0</v>
      </c>
      <c r="N90" s="235" t="str">
        <f>+N71*N$68</f>
        <v>0</v>
      </c>
      <c r="O90" s="235" t="str">
        <f>+O71*O$68</f>
        <v>0</v>
      </c>
      <c r="P90" s="235" t="str">
        <f>+P71*P$68</f>
        <v>0</v>
      </c>
      <c r="Q90" s="235" t="str">
        <f>+Q71*Q$68</f>
        <v>0</v>
      </c>
      <c r="R90" s="236"/>
    </row>
    <row r="91" spans="1:23">
      <c r="A91" s="208"/>
      <c r="B91" s="223" t="s">
        <v>770</v>
      </c>
      <c r="C91" s="235" t="str">
        <f>+C72*C$68</f>
        <v>0</v>
      </c>
      <c r="D91" s="235" t="str">
        <f>+D72*D$68</f>
        <v>0</v>
      </c>
      <c r="E91" s="235" t="str">
        <f>+E72*E$68</f>
        <v>0</v>
      </c>
      <c r="F91" s="235" t="str">
        <f>+F72*F$68</f>
        <v>0</v>
      </c>
      <c r="G91" s="235" t="str">
        <f>+G72*G$68</f>
        <v>0</v>
      </c>
      <c r="H91" s="235" t="str">
        <f>+H72*H$68</f>
        <v>0</v>
      </c>
      <c r="I91" s="235" t="str">
        <f>+I72*I$68</f>
        <v>0</v>
      </c>
      <c r="J91" s="235" t="str">
        <f>+J72*J$68</f>
        <v>0</v>
      </c>
      <c r="K91" s="235" t="str">
        <f>+K72*K$68</f>
        <v>0</v>
      </c>
      <c r="L91" s="235" t="str">
        <f>+L72*L$68</f>
        <v>0</v>
      </c>
      <c r="M91" s="235" t="str">
        <f>+M72*M$68</f>
        <v>0</v>
      </c>
      <c r="N91" s="235" t="str">
        <f>+N72*N$68</f>
        <v>0</v>
      </c>
      <c r="O91" s="235" t="str">
        <f>+O72*O$68</f>
        <v>0</v>
      </c>
      <c r="P91" s="235" t="str">
        <f>+P72*P$68</f>
        <v>0</v>
      </c>
      <c r="Q91" s="235" t="str">
        <f>+Q72*Q$68</f>
        <v>0</v>
      </c>
      <c r="R91" s="236"/>
    </row>
    <row r="92" spans="1:23">
      <c r="A92" s="208"/>
      <c r="B92" s="223" t="s">
        <v>771</v>
      </c>
      <c r="C92" s="235" t="str">
        <f>+C73*C$68</f>
        <v>0</v>
      </c>
      <c r="D92" s="235" t="str">
        <f>+D73*D$68</f>
        <v>0</v>
      </c>
      <c r="E92" s="235" t="str">
        <f>+E73*E$68</f>
        <v>0</v>
      </c>
      <c r="F92" s="235" t="str">
        <f>+F73*F$68</f>
        <v>0</v>
      </c>
      <c r="G92" s="235" t="str">
        <f>+G73*G$68</f>
        <v>0</v>
      </c>
      <c r="H92" s="235" t="str">
        <f>+H73*H$68</f>
        <v>0</v>
      </c>
      <c r="I92" s="235" t="str">
        <f>+I73*I$68</f>
        <v>0</v>
      </c>
      <c r="J92" s="235" t="str">
        <f>+J73*J$68</f>
        <v>0</v>
      </c>
      <c r="K92" s="235" t="str">
        <f>+K73*K$68</f>
        <v>0</v>
      </c>
      <c r="L92" s="235" t="str">
        <f>+L73*L$68</f>
        <v>0</v>
      </c>
      <c r="M92" s="235" t="str">
        <f>+M73*M$68</f>
        <v>0</v>
      </c>
      <c r="N92" s="235" t="str">
        <f>+N73*N$68</f>
        <v>0</v>
      </c>
      <c r="O92" s="235" t="str">
        <f>+O73*O$68</f>
        <v>0</v>
      </c>
      <c r="P92" s="235" t="str">
        <f>+P73*P$68</f>
        <v>0</v>
      </c>
      <c r="Q92" s="235" t="str">
        <f>+Q73*Q$68</f>
        <v>0</v>
      </c>
      <c r="R92" s="236"/>
    </row>
    <row r="93" spans="1:23">
      <c r="A93" s="215" t="s">
        <v>733</v>
      </c>
      <c r="B93" s="223" t="s">
        <v>772</v>
      </c>
      <c r="C93" s="235" t="str">
        <f>+C74*C$68</f>
        <v>0</v>
      </c>
      <c r="D93" s="235" t="str">
        <f>+D74*D$68</f>
        <v>0</v>
      </c>
      <c r="E93" s="235" t="str">
        <f>+E74*E$68</f>
        <v>0</v>
      </c>
      <c r="F93" s="235" t="str">
        <f>+F74*F$68</f>
        <v>0</v>
      </c>
      <c r="G93" s="235" t="str">
        <f>+G74*G$68</f>
        <v>0</v>
      </c>
      <c r="H93" s="235" t="str">
        <f>+H74*H$68</f>
        <v>0</v>
      </c>
      <c r="I93" s="235" t="str">
        <f>+I74*I$68</f>
        <v>0</v>
      </c>
      <c r="J93" s="235" t="str">
        <f>+J74*J$68</f>
        <v>0</v>
      </c>
      <c r="K93" s="235" t="str">
        <f>+K74*K$68</f>
        <v>0</v>
      </c>
      <c r="L93" s="235" t="str">
        <f>+L74*L$68</f>
        <v>0</v>
      </c>
      <c r="M93" s="235" t="str">
        <f>+M74*M$68</f>
        <v>0</v>
      </c>
      <c r="N93" s="235" t="str">
        <f>+N74*N$68</f>
        <v>0</v>
      </c>
      <c r="O93" s="235" t="str">
        <f>+O74*O$68</f>
        <v>0</v>
      </c>
      <c r="P93" s="235" t="str">
        <f>+P74*P$68</f>
        <v>0</v>
      </c>
      <c r="Q93" s="235" t="str">
        <f>+Q74*Q$68</f>
        <v>0</v>
      </c>
      <c r="R93" s="236"/>
    </row>
    <row r="94" spans="1:23">
      <c r="A94" s="215" t="s">
        <v>733</v>
      </c>
      <c r="B94" s="223" t="s">
        <v>773</v>
      </c>
      <c r="C94" s="235" t="str">
        <f>+C75*C$68</f>
        <v>0</v>
      </c>
      <c r="D94" s="235" t="str">
        <f>+D75*D$68</f>
        <v>0</v>
      </c>
      <c r="E94" s="235" t="str">
        <f>+E75*E$68</f>
        <v>0</v>
      </c>
      <c r="F94" s="235" t="str">
        <f>+F75*F$68</f>
        <v>0</v>
      </c>
      <c r="G94" s="235" t="str">
        <f>+G75*G$68</f>
        <v>0</v>
      </c>
      <c r="H94" s="235" t="str">
        <f>+H75*H$68</f>
        <v>0</v>
      </c>
      <c r="I94" s="235" t="str">
        <f>+I75*I$68</f>
        <v>0</v>
      </c>
      <c r="J94" s="235" t="str">
        <f>+J75*J$68</f>
        <v>0</v>
      </c>
      <c r="K94" s="235" t="str">
        <f>+K75*K$68</f>
        <v>0</v>
      </c>
      <c r="L94" s="235" t="str">
        <f>+L75*L$68</f>
        <v>0</v>
      </c>
      <c r="M94" s="235" t="str">
        <f>+M75*M$68</f>
        <v>0</v>
      </c>
      <c r="N94" s="235" t="str">
        <f>+N75*N$68</f>
        <v>0</v>
      </c>
      <c r="O94" s="235" t="str">
        <f>+O75*O$68</f>
        <v>0</v>
      </c>
      <c r="P94" s="235" t="str">
        <f>+P75*P$68</f>
        <v>0</v>
      </c>
      <c r="Q94" s="235" t="str">
        <f>+Q75*Q$68</f>
        <v>0</v>
      </c>
      <c r="R94" s="236"/>
    </row>
    <row r="95" spans="1:23">
      <c r="A95" s="215"/>
      <c r="B95" s="223" t="s">
        <v>774</v>
      </c>
      <c r="C95" s="235" t="str">
        <f>+C76*C$68</f>
        <v>0</v>
      </c>
      <c r="D95" s="235" t="str">
        <f>+D76*D$68</f>
        <v>0</v>
      </c>
      <c r="E95" s="235" t="str">
        <f>+E76*E$68</f>
        <v>0</v>
      </c>
      <c r="F95" s="235" t="str">
        <f>+F76*F$68</f>
        <v>0</v>
      </c>
      <c r="G95" s="235" t="str">
        <f>+G76*G$68</f>
        <v>0</v>
      </c>
      <c r="H95" s="235" t="str">
        <f>+H76*H$68</f>
        <v>0</v>
      </c>
      <c r="I95" s="235" t="str">
        <f>+I76*I$68</f>
        <v>0</v>
      </c>
      <c r="J95" s="235" t="str">
        <f>+J76*J$68</f>
        <v>0</v>
      </c>
      <c r="K95" s="235" t="str">
        <f>+K76*K$68</f>
        <v>0</v>
      </c>
      <c r="L95" s="235" t="str">
        <f>+L76*L$68</f>
        <v>0</v>
      </c>
      <c r="M95" s="235" t="str">
        <f>+M76*M$68</f>
        <v>0</v>
      </c>
      <c r="N95" s="235" t="str">
        <f>+N76*N$68</f>
        <v>0</v>
      </c>
      <c r="O95" s="235" t="str">
        <f>+O76*O$68</f>
        <v>0</v>
      </c>
      <c r="P95" s="235" t="str">
        <f>+P76*P$68</f>
        <v>0</v>
      </c>
      <c r="Q95" s="235" t="str">
        <f>+Q76*Q$68</f>
        <v>0</v>
      </c>
      <c r="R95" s="236"/>
    </row>
    <row r="96" spans="1:23">
      <c r="A96" s="215" t="s">
        <v>733</v>
      </c>
      <c r="B96" s="223" t="s">
        <v>775</v>
      </c>
      <c r="C96" s="235" t="str">
        <f>+C77*C$68</f>
        <v>0</v>
      </c>
      <c r="D96" s="235" t="str">
        <f>+D77*D$68</f>
        <v>0</v>
      </c>
      <c r="E96" s="235" t="str">
        <f>+E77*E$68</f>
        <v>0</v>
      </c>
      <c r="F96" s="235" t="str">
        <f>+F77*F$68</f>
        <v>0</v>
      </c>
      <c r="G96" s="235" t="str">
        <f>+G77*G$68</f>
        <v>0</v>
      </c>
      <c r="H96" s="235" t="str">
        <f>+H77*H$68</f>
        <v>0</v>
      </c>
      <c r="I96" s="235" t="str">
        <f>+I77*I$68</f>
        <v>0</v>
      </c>
      <c r="J96" s="235" t="str">
        <f>+J77*J$68</f>
        <v>0</v>
      </c>
      <c r="K96" s="235" t="str">
        <f>+K77*K$68</f>
        <v>0</v>
      </c>
      <c r="L96" s="235" t="str">
        <f>+L77*L$68</f>
        <v>0</v>
      </c>
      <c r="M96" s="235" t="str">
        <f>+M77*M$68</f>
        <v>0</v>
      </c>
      <c r="N96" s="235" t="str">
        <f>+N77*N$68</f>
        <v>0</v>
      </c>
      <c r="O96" s="235" t="str">
        <f>+O77*O$68</f>
        <v>0</v>
      </c>
      <c r="P96" s="235" t="str">
        <f>+P77*P$68</f>
        <v>0</v>
      </c>
      <c r="Q96" s="235" t="str">
        <f>+Q77*Q$68</f>
        <v>0</v>
      </c>
      <c r="R96" s="236"/>
    </row>
    <row r="97" spans="1:23">
      <c r="A97" s="215"/>
      <c r="B97" s="223" t="s">
        <v>776</v>
      </c>
      <c r="C97" s="235" t="str">
        <f>+C78*C$68</f>
        <v>0</v>
      </c>
      <c r="D97" s="235" t="str">
        <f>+D78*D$68</f>
        <v>0</v>
      </c>
      <c r="E97" s="235" t="str">
        <f>+E78*E$68</f>
        <v>0</v>
      </c>
      <c r="F97" s="235" t="str">
        <f>+F78*F$68</f>
        <v>0</v>
      </c>
      <c r="G97" s="235" t="str">
        <f>+G78*G$68</f>
        <v>0</v>
      </c>
      <c r="H97" s="235" t="str">
        <f>+H78*H$68</f>
        <v>0</v>
      </c>
      <c r="I97" s="235" t="str">
        <f>+I78*I$68</f>
        <v>0</v>
      </c>
      <c r="J97" s="235" t="str">
        <f>+J78*J$68</f>
        <v>0</v>
      </c>
      <c r="K97" s="235" t="str">
        <f>+K78*K$68</f>
        <v>0</v>
      </c>
      <c r="L97" s="235" t="str">
        <f>+L78*L$68</f>
        <v>0</v>
      </c>
      <c r="M97" s="235" t="str">
        <f>+M78*M$68</f>
        <v>0</v>
      </c>
      <c r="N97" s="235" t="str">
        <f>+N78*N$68</f>
        <v>0</v>
      </c>
      <c r="O97" s="235" t="str">
        <f>+O78*O$68</f>
        <v>0</v>
      </c>
      <c r="P97" s="235" t="str">
        <f>+P78*P$68</f>
        <v>0</v>
      </c>
      <c r="Q97" s="235" t="str">
        <f>+Q78*Q$68</f>
        <v>0</v>
      </c>
      <c r="R97" s="236"/>
    </row>
    <row r="98" spans="1:23">
      <c r="A98" s="215" t="s">
        <v>733</v>
      </c>
      <c r="B98" s="223" t="s">
        <v>777</v>
      </c>
      <c r="C98" s="235" t="str">
        <f>+C79*C$68</f>
        <v>0</v>
      </c>
      <c r="D98" s="235" t="str">
        <f>+D79*D$68</f>
        <v>0</v>
      </c>
      <c r="E98" s="235" t="str">
        <f>+E79*E$68</f>
        <v>0</v>
      </c>
      <c r="F98" s="235" t="str">
        <f>+F79*F$68</f>
        <v>0</v>
      </c>
      <c r="G98" s="235" t="str">
        <f>+G79*G$68</f>
        <v>0</v>
      </c>
      <c r="H98" s="235" t="str">
        <f>+H79*H$68</f>
        <v>0</v>
      </c>
      <c r="I98" s="235" t="str">
        <f>+I79*I$68</f>
        <v>0</v>
      </c>
      <c r="J98" s="235" t="str">
        <f>+J79*J$68</f>
        <v>0</v>
      </c>
      <c r="K98" s="235" t="str">
        <f>+K79*K$68</f>
        <v>0</v>
      </c>
      <c r="L98" s="235" t="str">
        <f>+L79*L$68</f>
        <v>0</v>
      </c>
      <c r="M98" s="235" t="str">
        <f>+M79*M$68</f>
        <v>0</v>
      </c>
      <c r="N98" s="235" t="str">
        <f>+N79*N$68</f>
        <v>0</v>
      </c>
      <c r="O98" s="235" t="str">
        <f>+O79*O$68</f>
        <v>0</v>
      </c>
      <c r="P98" s="235" t="str">
        <f>+P79*P$68</f>
        <v>0</v>
      </c>
      <c r="Q98" s="235" t="str">
        <f>+Q79*Q$68</f>
        <v>0</v>
      </c>
      <c r="R98" s="236"/>
    </row>
    <row r="99" spans="1:23">
      <c r="A99" s="215"/>
      <c r="B99" s="223" t="s">
        <v>655</v>
      </c>
      <c r="C99" s="235" t="str">
        <f>+C80*C$68</f>
        <v>0</v>
      </c>
      <c r="D99" s="235" t="str">
        <f>+D80*D$68</f>
        <v>0</v>
      </c>
      <c r="E99" s="235" t="str">
        <f>+E80*E$68</f>
        <v>0</v>
      </c>
      <c r="F99" s="235" t="str">
        <f>+F80*F$68</f>
        <v>0</v>
      </c>
      <c r="G99" s="235" t="str">
        <f>+G80*G$68</f>
        <v>0</v>
      </c>
      <c r="H99" s="235" t="str">
        <f>+H80*H$68</f>
        <v>0</v>
      </c>
      <c r="I99" s="235" t="str">
        <f>+I80*I$68</f>
        <v>0</v>
      </c>
      <c r="J99" s="235" t="str">
        <f>+J80*J$68</f>
        <v>0</v>
      </c>
      <c r="K99" s="235" t="str">
        <f>+K80*K$68</f>
        <v>0</v>
      </c>
      <c r="L99" s="235" t="str">
        <f>+L80*L$68</f>
        <v>0</v>
      </c>
      <c r="M99" s="235" t="str">
        <f>+M80*M$68</f>
        <v>0</v>
      </c>
      <c r="N99" s="235" t="str">
        <f>+N80*N$68</f>
        <v>0</v>
      </c>
      <c r="O99" s="235" t="str">
        <f>+O80*O$68</f>
        <v>0</v>
      </c>
      <c r="P99" s="235" t="str">
        <f>+P80*P$68</f>
        <v>0</v>
      </c>
      <c r="Q99" s="235" t="str">
        <f>+Q80*Q$68</f>
        <v>0</v>
      </c>
      <c r="R99" s="236"/>
    </row>
    <row r="100" spans="1:23">
      <c r="A100" s="215"/>
      <c r="B100" s="223" t="s">
        <v>778</v>
      </c>
      <c r="C100" s="235" t="str">
        <f>+C81*C$68</f>
        <v>0</v>
      </c>
      <c r="D100" s="235" t="str">
        <f>+D81*D$68</f>
        <v>0</v>
      </c>
      <c r="E100" s="235" t="str">
        <f>+E81*E$68</f>
        <v>0</v>
      </c>
      <c r="F100" s="235" t="str">
        <f>+F81*F$68</f>
        <v>0</v>
      </c>
      <c r="G100" s="235" t="str">
        <f>+G81*G$68</f>
        <v>0</v>
      </c>
      <c r="H100" s="235" t="str">
        <f>+H81*H$68</f>
        <v>0</v>
      </c>
      <c r="I100" s="235" t="str">
        <f>+I81*I$68</f>
        <v>0</v>
      </c>
      <c r="J100" s="235" t="str">
        <f>+J81*J$68</f>
        <v>0</v>
      </c>
      <c r="K100" s="235" t="str">
        <f>+K81*K$68</f>
        <v>0</v>
      </c>
      <c r="L100" s="235" t="str">
        <f>+L81*L$68</f>
        <v>0</v>
      </c>
      <c r="M100" s="235" t="str">
        <f>+M81*M$68</f>
        <v>0</v>
      </c>
      <c r="N100" s="235" t="str">
        <f>+N81*N$68</f>
        <v>0</v>
      </c>
      <c r="O100" s="235" t="str">
        <f>+O81*O$68</f>
        <v>0</v>
      </c>
      <c r="P100" s="235" t="str">
        <f>+P81*P$68</f>
        <v>0</v>
      </c>
      <c r="Q100" s="235" t="str">
        <f>+Q81*Q$68</f>
        <v>0</v>
      </c>
      <c r="R100" s="236"/>
    </row>
    <row r="101" spans="1:23">
      <c r="A101" s="215" t="s">
        <v>733</v>
      </c>
      <c r="B101" s="223" t="s">
        <v>779</v>
      </c>
      <c r="C101" s="235" t="str">
        <f>+C82*C$68</f>
        <v>0</v>
      </c>
      <c r="D101" s="235" t="str">
        <f>+D82*D$68</f>
        <v>0</v>
      </c>
      <c r="E101" s="235" t="str">
        <f>+E82*E$68</f>
        <v>0</v>
      </c>
      <c r="F101" s="235" t="str">
        <f>+F82*F$68</f>
        <v>0</v>
      </c>
      <c r="G101" s="235" t="str">
        <f>+G82*G$68</f>
        <v>0</v>
      </c>
      <c r="H101" s="235" t="str">
        <f>+H82*H$68</f>
        <v>0</v>
      </c>
      <c r="I101" s="235" t="str">
        <f>+I82*I$68</f>
        <v>0</v>
      </c>
      <c r="J101" s="235" t="str">
        <f>+J82*J$68</f>
        <v>0</v>
      </c>
      <c r="K101" s="235" t="str">
        <f>+K82*K$68</f>
        <v>0</v>
      </c>
      <c r="L101" s="235" t="str">
        <f>+L82*L$68</f>
        <v>0</v>
      </c>
      <c r="M101" s="235" t="str">
        <f>+M82*M$68</f>
        <v>0</v>
      </c>
      <c r="N101" s="235" t="str">
        <f>+N82*N$68</f>
        <v>0</v>
      </c>
      <c r="O101" s="235" t="str">
        <f>+O82*O$68</f>
        <v>0</v>
      </c>
      <c r="P101" s="235" t="str">
        <f>+P82*P$68</f>
        <v>0</v>
      </c>
      <c r="Q101" s="235" t="str">
        <f>+Q82*Q$68</f>
        <v>0</v>
      </c>
      <c r="R101" s="236"/>
    </row>
    <row r="102" spans="1:23">
      <c r="A102" s="208"/>
      <c r="B102" s="223" t="s">
        <v>780</v>
      </c>
      <c r="C102" s="235" t="str">
        <f>+C83*C$68</f>
        <v>0</v>
      </c>
      <c r="D102" s="235" t="str">
        <f>+D83*D$68</f>
        <v>0</v>
      </c>
      <c r="E102" s="238" t="str">
        <f>+E83*E$68</f>
        <v>0</v>
      </c>
      <c r="F102" s="235" t="str">
        <f>+F83*F$68</f>
        <v>0</v>
      </c>
      <c r="G102" s="238" t="str">
        <f>+G83*G$68</f>
        <v>0</v>
      </c>
      <c r="H102" s="235" t="str">
        <f>+H83*H$68</f>
        <v>0</v>
      </c>
      <c r="I102" s="238" t="str">
        <f>+I83*I$68</f>
        <v>0</v>
      </c>
      <c r="J102" s="235" t="str">
        <f>+J83*J$68</f>
        <v>0</v>
      </c>
      <c r="K102" s="235" t="str">
        <f>+K83*K$68</f>
        <v>0</v>
      </c>
      <c r="L102" s="238" t="str">
        <f>+L83*L$68</f>
        <v>0</v>
      </c>
      <c r="M102" s="238" t="str">
        <f>+M83*M$68</f>
        <v>0</v>
      </c>
      <c r="N102" s="235" t="str">
        <f>+N83*N$68</f>
        <v>0</v>
      </c>
      <c r="O102" s="238" t="str">
        <f>+O83*O$68</f>
        <v>0</v>
      </c>
      <c r="P102" s="235" t="str">
        <f>+P83*P$68</f>
        <v>0</v>
      </c>
      <c r="Q102" s="238" t="str">
        <f>+Q83*Q$68</f>
        <v>0</v>
      </c>
      <c r="R102" s="236"/>
    </row>
    <row r="103" spans="1:23">
      <c r="A103" s="208"/>
      <c r="B103" s="223" t="s">
        <v>782</v>
      </c>
      <c r="C103" s="224"/>
      <c r="E103" s="237" t="str">
        <f>SUM(E90:E102)</f>
        <v>0</v>
      </c>
      <c r="F103" s="237"/>
      <c r="G103" s="237" t="str">
        <f>SUM(G90:G102)</f>
        <v>0</v>
      </c>
      <c r="H103" s="237"/>
      <c r="I103" s="237" t="str">
        <f>SUM(I90:I102)</f>
        <v>0</v>
      </c>
      <c r="J103" s="237" t="str">
        <f>SUM(J90:J102)</f>
        <v>0</v>
      </c>
      <c r="K103" s="237"/>
      <c r="L103" s="237" t="str">
        <f>SUM(L90:L102)</f>
        <v>0</v>
      </c>
      <c r="M103" s="237" t="str">
        <f>SUM(M90:M102)</f>
        <v>0</v>
      </c>
      <c r="N103" s="237" t="str">
        <f>SUM(N90:N102)</f>
        <v>0</v>
      </c>
      <c r="O103" s="237" t="str">
        <f>SUM(O90:O102)</f>
        <v>0</v>
      </c>
      <c r="P103" s="237"/>
      <c r="Q103" s="237" t="str">
        <f>SUM(Q90:Q102)</f>
        <v>0</v>
      </c>
      <c r="R103" s="213"/>
    </row>
    <row r="104" spans="1:23">
      <c r="A104" s="208"/>
      <c r="B104" s="223"/>
      <c r="C104" s="224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Q104" s="237"/>
      <c r="R104" s="213"/>
    </row>
    <row r="105" spans="1:23" customHeight="1" ht="16">
      <c r="A105" s="204" t="s">
        <v>783</v>
      </c>
      <c r="B105" s="223"/>
      <c r="C105" s="224"/>
      <c r="E105" s="239">
        <v>0.5</v>
      </c>
      <c r="F105" s="239"/>
      <c r="G105" s="239">
        <v>0.5</v>
      </c>
      <c r="H105" s="239"/>
      <c r="I105" s="239">
        <v>0.5</v>
      </c>
      <c r="J105" s="239">
        <v>0.75</v>
      </c>
      <c r="K105" s="239"/>
      <c r="L105" s="239">
        <v>0.5</v>
      </c>
      <c r="M105" s="239">
        <v>0.5</v>
      </c>
      <c r="N105" s="239">
        <v>0.75</v>
      </c>
      <c r="O105" s="239">
        <v>0.5</v>
      </c>
      <c r="P105" s="193"/>
      <c r="Q105" s="239">
        <v>0.5</v>
      </c>
      <c r="R105" s="213"/>
    </row>
    <row r="106" spans="1:23" customHeight="1" ht="16">
      <c r="A106" s="204"/>
      <c r="B106" s="231" t="s">
        <v>784</v>
      </c>
      <c r="C106" s="224"/>
      <c r="E106" s="239"/>
      <c r="F106" s="239"/>
      <c r="G106" s="239"/>
      <c r="H106" s="239"/>
      <c r="I106" s="239"/>
      <c r="J106" s="240" t="str">
        <f>+J103</f>
        <v>0</v>
      </c>
      <c r="K106" s="239"/>
      <c r="L106" s="239"/>
      <c r="M106" s="239"/>
      <c r="N106" s="240" t="str">
        <f>+N103</f>
        <v>0</v>
      </c>
      <c r="O106" s="239"/>
      <c r="P106" s="193"/>
      <c r="Q106" s="239"/>
      <c r="R106" s="211" t="str">
        <f>SUM(C106:Q106)</f>
        <v>0</v>
      </c>
      <c r="T106" s="237"/>
    </row>
    <row r="107" spans="1:23" customHeight="1" ht="16">
      <c r="A107" s="204"/>
      <c r="B107" s="231" t="s">
        <v>785</v>
      </c>
      <c r="C107" s="224"/>
      <c r="E107" s="240" t="str">
        <f>+E103</f>
        <v>0</v>
      </c>
      <c r="F107" s="239"/>
      <c r="G107" s="240" t="str">
        <f>+G103</f>
        <v>0</v>
      </c>
      <c r="H107" s="240"/>
      <c r="I107" s="240" t="str">
        <f>+I103</f>
        <v>0</v>
      </c>
      <c r="J107" s="240"/>
      <c r="K107" s="240"/>
      <c r="L107" s="240" t="str">
        <f>+L103</f>
        <v>0</v>
      </c>
      <c r="M107" s="240" t="str">
        <f>+M103</f>
        <v>0</v>
      </c>
      <c r="N107" s="240"/>
      <c r="O107" s="240" t="str">
        <f>+O103</f>
        <v>0</v>
      </c>
      <c r="P107" s="240"/>
      <c r="Q107" s="240" t="str">
        <f>+Q103</f>
        <v>0</v>
      </c>
      <c r="R107" s="211" t="str">
        <f>SUM(C107:Q107)</f>
        <v>0</v>
      </c>
      <c r="T107" s="237"/>
    </row>
    <row r="108" spans="1:23" customHeight="1" ht="16">
      <c r="A108" s="204"/>
      <c r="B108" s="241" t="s">
        <v>786</v>
      </c>
      <c r="C108" s="224"/>
      <c r="D108" s="242"/>
      <c r="E108" s="240"/>
      <c r="F108" s="240"/>
      <c r="G108" s="240"/>
      <c r="H108" s="240"/>
      <c r="I108" s="240"/>
      <c r="J108" s="240" t="str">
        <f>+J105*J103</f>
        <v>0</v>
      </c>
      <c r="K108" s="240"/>
      <c r="L108" s="240"/>
      <c r="M108" s="240"/>
      <c r="N108" s="240" t="str">
        <f>+N105*N103</f>
        <v>0</v>
      </c>
      <c r="O108" s="240"/>
      <c r="P108" s="199"/>
      <c r="Q108" s="240"/>
      <c r="R108" s="243" t="str">
        <f>SUM(C108:Q108)</f>
        <v>0</v>
      </c>
      <c r="T108" s="237"/>
    </row>
    <row r="109" spans="1:23" customHeight="1" ht="16">
      <c r="A109" s="204"/>
      <c r="B109" s="241" t="s">
        <v>787</v>
      </c>
      <c r="C109" s="224"/>
      <c r="D109" s="242"/>
      <c r="E109" s="240" t="str">
        <f>+E105*E103</f>
        <v>0</v>
      </c>
      <c r="F109" s="240"/>
      <c r="G109" s="240" t="str">
        <f>+G105*G103</f>
        <v>0</v>
      </c>
      <c r="H109" s="240"/>
      <c r="I109" s="240" t="str">
        <f>+I105*I103</f>
        <v>0</v>
      </c>
      <c r="J109" s="240"/>
      <c r="K109" s="240"/>
      <c r="L109" s="240" t="str">
        <f>+L105*L103</f>
        <v>0</v>
      </c>
      <c r="M109" s="240" t="str">
        <f>+M105*M103</f>
        <v>0</v>
      </c>
      <c r="N109" s="240"/>
      <c r="O109" s="240" t="str">
        <f>+O105*O103</f>
        <v>0</v>
      </c>
      <c r="P109" s="240"/>
      <c r="Q109" s="240" t="str">
        <f>+Q105*Q103</f>
        <v>0</v>
      </c>
      <c r="R109" s="243" t="str">
        <f>SUM(C109:Q109)</f>
        <v>0</v>
      </c>
    </row>
    <row r="110" spans="1:23" customHeight="1" ht="16">
      <c r="A110" s="204"/>
      <c r="B110" s="241" t="s">
        <v>788</v>
      </c>
      <c r="C110" s="224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193"/>
      <c r="Q110" s="239"/>
      <c r="R110" s="243" t="str">
        <f>SUM(R108:R109)</f>
        <v>0</v>
      </c>
    </row>
    <row r="111" spans="1:23" customHeight="1" ht="16">
      <c r="A111" s="204"/>
      <c r="B111" s="223"/>
      <c r="C111" s="224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193"/>
      <c r="Q111" s="239"/>
      <c r="R111" s="213"/>
    </row>
    <row r="112" spans="1:23" customHeight="1" ht="16">
      <c r="A112" s="204" t="str">
        <f>+A2</f>
        <v>0</v>
      </c>
      <c r="B112" s="251"/>
      <c r="C112" s="224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193"/>
      <c r="Q112" s="239"/>
      <c r="R112" s="213"/>
    </row>
    <row r="113" spans="1:23" customHeight="1" ht="16">
      <c r="A113" s="204" t="s">
        <v>789</v>
      </c>
      <c r="B113" s="204"/>
      <c r="D113" s="193"/>
      <c r="J113" t="s">
        <v>733</v>
      </c>
      <c r="N113" t="s">
        <v>733</v>
      </c>
    </row>
    <row r="114" spans="1:23">
      <c r="B114" s="244" t="s">
        <v>745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0.52061291499</v>
      </c>
      <c r="J114">
        <v>0.52061291499</v>
      </c>
      <c r="K114">
        <v>0</v>
      </c>
      <c r="L114">
        <v>0.52061291499</v>
      </c>
      <c r="M114">
        <v>0.52061291499</v>
      </c>
      <c r="N114">
        <v>0.52061291499</v>
      </c>
      <c r="O114">
        <v>0.52061291499</v>
      </c>
      <c r="P114">
        <v>0</v>
      </c>
      <c r="Q114">
        <v>0.52061291499</v>
      </c>
    </row>
    <row r="115" spans="1:23">
      <c r="C115" t="s">
        <v>746</v>
      </c>
      <c r="D115" t="s">
        <v>746</v>
      </c>
      <c r="E115" t="s">
        <v>747</v>
      </c>
      <c r="F115" t="s">
        <v>746</v>
      </c>
      <c r="G115" t="s">
        <v>747</v>
      </c>
      <c r="H115" t="s">
        <v>746</v>
      </c>
      <c r="I115" t="s">
        <v>748</v>
      </c>
      <c r="J115" t="s">
        <v>748</v>
      </c>
      <c r="K115" t="s">
        <v>746</v>
      </c>
      <c r="L115" t="s">
        <v>748</v>
      </c>
      <c r="M115" t="s">
        <v>748</v>
      </c>
      <c r="N115" t="s">
        <v>748</v>
      </c>
      <c r="O115" t="s">
        <v>748</v>
      </c>
      <c r="P115" t="s">
        <v>746</v>
      </c>
      <c r="Q115" t="s">
        <v>748</v>
      </c>
      <c r="S115" s="245" t="s">
        <v>733</v>
      </c>
      <c r="T115" s="245" t="s">
        <v>790</v>
      </c>
    </row>
    <row r="116" spans="1:23">
      <c r="B116" t="s">
        <v>749</v>
      </c>
      <c r="C116" t="s">
        <v>750</v>
      </c>
      <c r="D116" t="s">
        <v>751</v>
      </c>
      <c r="E116" t="s">
        <v>752</v>
      </c>
      <c r="F116" t="s">
        <v>753</v>
      </c>
      <c r="G116" t="s">
        <v>754</v>
      </c>
      <c r="H116" t="s">
        <v>755</v>
      </c>
      <c r="I116" t="s">
        <v>756</v>
      </c>
      <c r="J116" t="s">
        <v>757</v>
      </c>
      <c r="K116" t="s">
        <v>758</v>
      </c>
      <c r="L116" t="s">
        <v>759</v>
      </c>
      <c r="M116" t="s">
        <v>760</v>
      </c>
      <c r="N116" t="s">
        <v>761</v>
      </c>
      <c r="O116" t="s">
        <v>762</v>
      </c>
      <c r="P116" t="s">
        <v>763</v>
      </c>
      <c r="Q116" t="s">
        <v>764</v>
      </c>
    </row>
    <row r="117" spans="1:23">
      <c r="B117" t="s">
        <v>769</v>
      </c>
      <c r="C117" s="211" t="str">
        <f>+C90*C$105</f>
        <v>0</v>
      </c>
      <c r="D117" s="211" t="str">
        <f>+D90*D$105</f>
        <v>0</v>
      </c>
      <c r="E117" s="211" t="str">
        <f>+E90*E$105</f>
        <v>0</v>
      </c>
      <c r="F117" s="211" t="str">
        <f>+F90*F$105</f>
        <v>0</v>
      </c>
      <c r="G117" s="211" t="str">
        <f>+G90*G$105</f>
        <v>0</v>
      </c>
      <c r="H117" s="211" t="str">
        <f>+H90*H$105</f>
        <v>0</v>
      </c>
      <c r="I117" s="211" t="str">
        <f>+I90*I$105</f>
        <v>0</v>
      </c>
      <c r="J117" s="211" t="str">
        <f>+J90*J$105</f>
        <v>0</v>
      </c>
      <c r="K117" s="211" t="str">
        <f>+K90*K$105</f>
        <v>0</v>
      </c>
      <c r="L117" s="211" t="str">
        <f>+L90*L$105</f>
        <v>0</v>
      </c>
      <c r="M117" s="211" t="str">
        <f>+M90*M$105</f>
        <v>0</v>
      </c>
      <c r="N117" s="211" t="str">
        <f>+N90*N$105</f>
        <v>0</v>
      </c>
      <c r="O117" s="211" t="str">
        <f>+O90*O$105</f>
        <v>0</v>
      </c>
      <c r="P117" s="211" t="str">
        <f>+P90*P$105</f>
        <v>0</v>
      </c>
      <c r="Q117" s="211" t="str">
        <f>+Q90*Q$105</f>
        <v>0</v>
      </c>
      <c r="R117" s="211" t="str">
        <f>SUM(C117:Q117)</f>
        <v>0</v>
      </c>
      <c r="S117" s="211" t="str">
        <f>+N117+J117</f>
        <v>0</v>
      </c>
      <c r="T117" s="211" t="str">
        <f>+Q117+P117+O117+M117+L117+K117+I117+H117+G117+F117+E117+D117+C117</f>
        <v>0</v>
      </c>
    </row>
    <row r="118" spans="1:23">
      <c r="B118" t="s">
        <v>770</v>
      </c>
      <c r="C118" s="211" t="str">
        <f>+C91*C$105</f>
        <v>0</v>
      </c>
      <c r="D118" s="211" t="str">
        <f>+D91*D$105</f>
        <v>0</v>
      </c>
      <c r="E118" s="211" t="str">
        <f>+E91*E$105</f>
        <v>0</v>
      </c>
      <c r="F118" s="211" t="str">
        <f>+F91*F$105</f>
        <v>0</v>
      </c>
      <c r="G118" s="211" t="str">
        <f>+G91*G$105</f>
        <v>0</v>
      </c>
      <c r="H118" s="211" t="str">
        <f>+H91*H$105</f>
        <v>0</v>
      </c>
      <c r="I118" s="211" t="str">
        <f>+I91*I$105</f>
        <v>0</v>
      </c>
      <c r="J118" s="211" t="str">
        <f>+J91*J$105</f>
        <v>0</v>
      </c>
      <c r="K118" s="211" t="str">
        <f>+K91*K$105</f>
        <v>0</v>
      </c>
      <c r="L118" s="211" t="str">
        <f>+L91*L$105</f>
        <v>0</v>
      </c>
      <c r="M118" s="211" t="str">
        <f>+M91*M$105</f>
        <v>0</v>
      </c>
      <c r="N118" s="211" t="str">
        <f>+N91*N$105</f>
        <v>0</v>
      </c>
      <c r="O118" s="211" t="str">
        <f>+O91*O$105</f>
        <v>0</v>
      </c>
      <c r="P118" s="211" t="str">
        <f>+P91*P$105</f>
        <v>0</v>
      </c>
      <c r="Q118" s="211" t="str">
        <f>+Q91*Q$105</f>
        <v>0</v>
      </c>
      <c r="R118" s="211" t="str">
        <f>SUM(C118:Q118)</f>
        <v>0</v>
      </c>
      <c r="S118" s="211" t="str">
        <f>+N118+J118</f>
        <v>0</v>
      </c>
      <c r="T118" s="211" t="str">
        <f>+Q118+P118+O118+M118+L118+K118+I118+H118+G118+F118+E118+D118+C118</f>
        <v>0</v>
      </c>
    </row>
    <row r="119" spans="1:23">
      <c r="B119" t="s">
        <v>771</v>
      </c>
      <c r="C119" s="211" t="str">
        <f>+C92*C$105</f>
        <v>0</v>
      </c>
      <c r="D119" s="211" t="str">
        <f>+D92*D$105</f>
        <v>0</v>
      </c>
      <c r="E119" s="211" t="str">
        <f>+E92*E$105</f>
        <v>0</v>
      </c>
      <c r="F119" s="211" t="str">
        <f>+F92*F$105</f>
        <v>0</v>
      </c>
      <c r="G119" s="211" t="str">
        <f>+G92*G$105</f>
        <v>0</v>
      </c>
      <c r="H119" s="211" t="str">
        <f>+H92*H$105</f>
        <v>0</v>
      </c>
      <c r="I119" s="211" t="str">
        <f>+I92*I$105</f>
        <v>0</v>
      </c>
      <c r="J119" s="211" t="str">
        <f>+J92*J$105</f>
        <v>0</v>
      </c>
      <c r="K119" s="211" t="str">
        <f>+K92*K$105</f>
        <v>0</v>
      </c>
      <c r="L119" s="211" t="str">
        <f>+L92*L$105</f>
        <v>0</v>
      </c>
      <c r="M119" s="211" t="str">
        <f>+M92*M$105</f>
        <v>0</v>
      </c>
      <c r="N119" s="211" t="str">
        <f>+N92*N$105</f>
        <v>0</v>
      </c>
      <c r="O119" s="211" t="str">
        <f>+O92*O$105</f>
        <v>0</v>
      </c>
      <c r="P119" s="211" t="str">
        <f>+P92*P$105</f>
        <v>0</v>
      </c>
      <c r="Q119" s="211" t="str">
        <f>+Q92*Q$105</f>
        <v>0</v>
      </c>
      <c r="R119" s="211" t="str">
        <f>SUM(C119:Q119)</f>
        <v>0</v>
      </c>
      <c r="S119" s="211" t="str">
        <f>+N119+J119</f>
        <v>0</v>
      </c>
      <c r="T119" s="211" t="str">
        <f>+Q119+P119+O119+M119+L119+K119+I119+H119+G119+F119+E119+D119+C119</f>
        <v>0</v>
      </c>
    </row>
    <row r="120" spans="1:23">
      <c r="A120" t="s">
        <v>733</v>
      </c>
      <c r="B120" t="s">
        <v>772</v>
      </c>
      <c r="C120" s="211" t="str">
        <f>+C93*C$105</f>
        <v>0</v>
      </c>
      <c r="D120" s="211" t="str">
        <f>+D93*D$105</f>
        <v>0</v>
      </c>
      <c r="E120" s="211" t="str">
        <f>+E93*E$105</f>
        <v>0</v>
      </c>
      <c r="F120" s="211" t="str">
        <f>+F93*F$105</f>
        <v>0</v>
      </c>
      <c r="G120" s="211" t="str">
        <f>+G93*G$105</f>
        <v>0</v>
      </c>
      <c r="H120" s="211" t="str">
        <f>+H93*H$105</f>
        <v>0</v>
      </c>
      <c r="I120" s="211" t="str">
        <f>+I93*I$105</f>
        <v>0</v>
      </c>
      <c r="J120" s="211" t="str">
        <f>+J93*J$105</f>
        <v>0</v>
      </c>
      <c r="K120" s="211" t="str">
        <f>+K93*K$105</f>
        <v>0</v>
      </c>
      <c r="L120" s="211" t="str">
        <f>+L93*L$105</f>
        <v>0</v>
      </c>
      <c r="M120" s="211" t="str">
        <f>+M93*M$105</f>
        <v>0</v>
      </c>
      <c r="N120" s="211" t="str">
        <f>+N93*N$105</f>
        <v>0</v>
      </c>
      <c r="O120" s="211" t="str">
        <f>+O93*O$105</f>
        <v>0</v>
      </c>
      <c r="P120" s="211" t="str">
        <f>+P93*P$105</f>
        <v>0</v>
      </c>
      <c r="Q120" s="211" t="str">
        <f>+Q93*Q$105</f>
        <v>0</v>
      </c>
      <c r="R120" s="211" t="str">
        <f>SUM(C120:Q120)</f>
        <v>0</v>
      </c>
      <c r="S120" s="211" t="str">
        <f>+N120+J120</f>
        <v>0</v>
      </c>
      <c r="T120" s="211" t="str">
        <f>+Q120+P120+O120+M120+L120+K120+I120+H120+G120+F120+E120+D120+C120</f>
        <v>0</v>
      </c>
    </row>
    <row r="121" spans="1:23">
      <c r="A121" t="s">
        <v>733</v>
      </c>
      <c r="B121" t="s">
        <v>773</v>
      </c>
      <c r="C121" s="211" t="str">
        <f>+C94*C$105</f>
        <v>0</v>
      </c>
      <c r="D121" s="211" t="str">
        <f>+D94*D$105</f>
        <v>0</v>
      </c>
      <c r="E121" s="211" t="str">
        <f>+E94*E$105</f>
        <v>0</v>
      </c>
      <c r="F121" s="211" t="str">
        <f>+F94*F$105</f>
        <v>0</v>
      </c>
      <c r="G121" s="211" t="str">
        <f>+G94*G$105</f>
        <v>0</v>
      </c>
      <c r="H121" s="211" t="str">
        <f>+H94*H$105</f>
        <v>0</v>
      </c>
      <c r="I121" s="211" t="str">
        <f>+I94*I$105</f>
        <v>0</v>
      </c>
      <c r="J121" s="211" t="str">
        <f>+J94*J$105</f>
        <v>0</v>
      </c>
      <c r="K121" s="211" t="str">
        <f>+K94*K$105</f>
        <v>0</v>
      </c>
      <c r="L121" s="211" t="str">
        <f>+L94*L$105</f>
        <v>0</v>
      </c>
      <c r="M121" s="211" t="str">
        <f>+M94*M$105</f>
        <v>0</v>
      </c>
      <c r="N121" s="211" t="str">
        <f>+N94*N$105</f>
        <v>0</v>
      </c>
      <c r="O121" s="211" t="str">
        <f>+O94*O$105</f>
        <v>0</v>
      </c>
      <c r="P121" s="211" t="str">
        <f>+P94*P$105</f>
        <v>0</v>
      </c>
      <c r="Q121" s="211" t="str">
        <f>+Q94*Q$105</f>
        <v>0</v>
      </c>
      <c r="R121" s="211" t="str">
        <f>SUM(C121:Q121)</f>
        <v>0</v>
      </c>
      <c r="S121" s="211" t="str">
        <f>+N121+J121</f>
        <v>0</v>
      </c>
      <c r="T121" s="211" t="str">
        <f>+Q121+P121+O121+M121+L121+K121+I121+H121+G121+F121+E121+D121+C121</f>
        <v>0</v>
      </c>
    </row>
    <row r="122" spans="1:23">
      <c r="B122" t="s">
        <v>774</v>
      </c>
      <c r="C122" s="211" t="str">
        <f>+C95*C$105</f>
        <v>0</v>
      </c>
      <c r="D122" s="211" t="str">
        <f>+D95*D$105</f>
        <v>0</v>
      </c>
      <c r="E122" s="211" t="str">
        <f>+E95*E$105</f>
        <v>0</v>
      </c>
      <c r="F122" s="211" t="str">
        <f>+F95*F$105</f>
        <v>0</v>
      </c>
      <c r="G122" s="211" t="str">
        <f>+G95*G$105</f>
        <v>0</v>
      </c>
      <c r="H122" s="211" t="str">
        <f>+H95*H$105</f>
        <v>0</v>
      </c>
      <c r="I122" s="211" t="str">
        <f>+I95*I$105</f>
        <v>0</v>
      </c>
      <c r="J122" s="211" t="str">
        <f>+J95*J$105</f>
        <v>0</v>
      </c>
      <c r="K122" s="211" t="str">
        <f>+K95*K$105</f>
        <v>0</v>
      </c>
      <c r="L122" s="211" t="str">
        <f>+L95*L$105</f>
        <v>0</v>
      </c>
      <c r="M122" s="211" t="str">
        <f>+M95*M$105</f>
        <v>0</v>
      </c>
      <c r="N122" s="211" t="str">
        <f>+N95*N$105</f>
        <v>0</v>
      </c>
      <c r="O122" s="211" t="str">
        <f>+O95*O$105</f>
        <v>0</v>
      </c>
      <c r="P122" s="211" t="str">
        <f>+P95*P$105</f>
        <v>0</v>
      </c>
      <c r="Q122" s="211" t="str">
        <f>+Q95*Q$105</f>
        <v>0</v>
      </c>
      <c r="R122" s="211" t="str">
        <f>SUM(C122:Q122)</f>
        <v>0</v>
      </c>
      <c r="S122" s="211" t="str">
        <f>+N122+J122</f>
        <v>0</v>
      </c>
      <c r="T122" s="211" t="str">
        <f>+Q122+P122+O122+M122+L122+K122+I122+H122+G122+F122+E122+D122+C122</f>
        <v>0</v>
      </c>
    </row>
    <row r="123" spans="1:23">
      <c r="A123" t="s">
        <v>733</v>
      </c>
      <c r="B123" t="s">
        <v>775</v>
      </c>
      <c r="C123" s="211" t="str">
        <f>+C96*C$105</f>
        <v>0</v>
      </c>
      <c r="D123" s="211" t="str">
        <f>+D96*D$105</f>
        <v>0</v>
      </c>
      <c r="E123" s="211" t="str">
        <f>+E96*E$105</f>
        <v>0</v>
      </c>
      <c r="F123" s="211" t="str">
        <f>+F96*F$105</f>
        <v>0</v>
      </c>
      <c r="G123" s="211" t="str">
        <f>+G96*G$105</f>
        <v>0</v>
      </c>
      <c r="H123" s="211" t="str">
        <f>+H96*H$105</f>
        <v>0</v>
      </c>
      <c r="I123" s="211" t="str">
        <f>+I96*I$105</f>
        <v>0</v>
      </c>
      <c r="J123" s="211" t="str">
        <f>+J96*J$105</f>
        <v>0</v>
      </c>
      <c r="K123" s="211" t="str">
        <f>+K96*K$105</f>
        <v>0</v>
      </c>
      <c r="L123" s="211" t="str">
        <f>+L96*L$105</f>
        <v>0</v>
      </c>
      <c r="M123" s="211" t="str">
        <f>+M96*M$105</f>
        <v>0</v>
      </c>
      <c r="N123" s="211" t="str">
        <f>+N96*N$105</f>
        <v>0</v>
      </c>
      <c r="O123" s="211" t="str">
        <f>+O96*O$105</f>
        <v>0</v>
      </c>
      <c r="P123" s="211" t="str">
        <f>+P96*P$105</f>
        <v>0</v>
      </c>
      <c r="Q123" s="211" t="str">
        <f>+Q96*Q$105</f>
        <v>0</v>
      </c>
      <c r="R123" s="211" t="str">
        <f>SUM(C123:Q123)</f>
        <v>0</v>
      </c>
      <c r="S123" s="211" t="str">
        <f>+N123+J123</f>
        <v>0</v>
      </c>
      <c r="T123" s="211" t="str">
        <f>+Q123+P123+O123+M123+L123+K123+I123+H123+G123+F123+E123+D123+C123</f>
        <v>0</v>
      </c>
    </row>
    <row r="124" spans="1:23">
      <c r="B124" t="s">
        <v>776</v>
      </c>
      <c r="C124" s="211" t="str">
        <f>+C97*C$105</f>
        <v>0</v>
      </c>
      <c r="D124" s="211" t="str">
        <f>+D97*D$105</f>
        <v>0</v>
      </c>
      <c r="E124" s="211" t="str">
        <f>+E97*E$105</f>
        <v>0</v>
      </c>
      <c r="F124" s="211" t="str">
        <f>+F97*F$105</f>
        <v>0</v>
      </c>
      <c r="G124" s="211" t="str">
        <f>+G97*G$105</f>
        <v>0</v>
      </c>
      <c r="H124" s="211" t="str">
        <f>+H97*H$105</f>
        <v>0</v>
      </c>
      <c r="I124" s="211" t="str">
        <f>+I97*I$105</f>
        <v>0</v>
      </c>
      <c r="J124" s="211" t="str">
        <f>+J97*J$105</f>
        <v>0</v>
      </c>
      <c r="K124" s="211" t="str">
        <f>+K97*K$105</f>
        <v>0</v>
      </c>
      <c r="L124" s="211" t="str">
        <f>+L97*L$105</f>
        <v>0</v>
      </c>
      <c r="M124" s="211" t="str">
        <f>+M97*M$105</f>
        <v>0</v>
      </c>
      <c r="N124" s="211" t="str">
        <f>+N97*N$105</f>
        <v>0</v>
      </c>
      <c r="O124" s="211" t="str">
        <f>+O97*O$105</f>
        <v>0</v>
      </c>
      <c r="P124" s="211" t="str">
        <f>+P97*P$105</f>
        <v>0</v>
      </c>
      <c r="Q124" s="211" t="str">
        <f>+Q97*Q$105</f>
        <v>0</v>
      </c>
      <c r="R124" s="211" t="str">
        <f>SUM(C124:Q124)</f>
        <v>0</v>
      </c>
      <c r="S124" s="211" t="str">
        <f>+N124+J124</f>
        <v>0</v>
      </c>
      <c r="T124" s="211" t="str">
        <f>+Q124+P124+O124+M124+L124+K124+I124+H124+G124+F124+E124+D124+C124</f>
        <v>0</v>
      </c>
    </row>
    <row r="125" spans="1:23">
      <c r="A125" t="s">
        <v>733</v>
      </c>
      <c r="B125" t="s">
        <v>777</v>
      </c>
      <c r="C125" s="211" t="str">
        <f>+C98*C$105</f>
        <v>0</v>
      </c>
      <c r="D125" s="211" t="str">
        <f>+D98*D$105</f>
        <v>0</v>
      </c>
      <c r="E125" s="211" t="str">
        <f>+E98*E$105</f>
        <v>0</v>
      </c>
      <c r="F125" s="211" t="str">
        <f>+F98*F$105</f>
        <v>0</v>
      </c>
      <c r="G125" s="211" t="str">
        <f>+G98*G$105</f>
        <v>0</v>
      </c>
      <c r="H125" s="211" t="str">
        <f>+H98*H$105</f>
        <v>0</v>
      </c>
      <c r="I125" s="211" t="str">
        <f>+I98*I$105</f>
        <v>0</v>
      </c>
      <c r="J125" s="211" t="str">
        <f>+J98*J$105</f>
        <v>0</v>
      </c>
      <c r="K125" s="211" t="str">
        <f>+K98*K$105</f>
        <v>0</v>
      </c>
      <c r="L125" s="211" t="str">
        <f>+L98*L$105</f>
        <v>0</v>
      </c>
      <c r="M125" s="211" t="str">
        <f>+M98*M$105</f>
        <v>0</v>
      </c>
      <c r="N125" s="211" t="str">
        <f>+N98*N$105</f>
        <v>0</v>
      </c>
      <c r="O125" s="211" t="str">
        <f>+O98*O$105</f>
        <v>0</v>
      </c>
      <c r="P125" s="211" t="str">
        <f>+P98*P$105</f>
        <v>0</v>
      </c>
      <c r="Q125" s="211" t="str">
        <f>+Q98*Q$105</f>
        <v>0</v>
      </c>
      <c r="R125" s="211" t="str">
        <f>SUM(C125:Q125)</f>
        <v>0</v>
      </c>
      <c r="S125" s="211" t="str">
        <f>+N125+J125</f>
        <v>0</v>
      </c>
      <c r="T125" s="211" t="str">
        <f>+Q125+P125+O125+M125+L125+K125+I125+H125+G125+F125+E125+D125+C125</f>
        <v>0</v>
      </c>
    </row>
    <row r="126" spans="1:23">
      <c r="B126" t="s">
        <v>655</v>
      </c>
      <c r="C126" s="211" t="str">
        <f>+C99*C$105</f>
        <v>0</v>
      </c>
      <c r="D126" s="211" t="str">
        <f>+D99*D$105</f>
        <v>0</v>
      </c>
      <c r="E126" s="211" t="str">
        <f>+E99*E$105</f>
        <v>0</v>
      </c>
      <c r="F126" s="211" t="str">
        <f>+F99*F$105</f>
        <v>0</v>
      </c>
      <c r="G126" s="211" t="str">
        <f>+G99*G$105</f>
        <v>0</v>
      </c>
      <c r="H126" s="211" t="str">
        <f>+H99*H$105</f>
        <v>0</v>
      </c>
      <c r="I126" s="211" t="str">
        <f>+I99*I$105</f>
        <v>0</v>
      </c>
      <c r="J126" s="211" t="str">
        <f>+J99*J$105</f>
        <v>0</v>
      </c>
      <c r="K126" s="211" t="str">
        <f>+K99*K$105</f>
        <v>0</v>
      </c>
      <c r="L126" s="211" t="str">
        <f>+L99*L$105</f>
        <v>0</v>
      </c>
      <c r="M126" s="211" t="str">
        <f>+M99*M$105</f>
        <v>0</v>
      </c>
      <c r="N126" s="211" t="str">
        <f>+N99*N$105</f>
        <v>0</v>
      </c>
      <c r="O126" s="211" t="str">
        <f>+O99*O$105</f>
        <v>0</v>
      </c>
      <c r="P126" s="211" t="str">
        <f>+P99*P$105</f>
        <v>0</v>
      </c>
      <c r="Q126" s="211" t="str">
        <f>+Q99*Q$105</f>
        <v>0</v>
      </c>
      <c r="R126" s="211" t="str">
        <f>SUM(C126:Q126)</f>
        <v>0</v>
      </c>
      <c r="S126" s="211" t="str">
        <f>+N126+J126</f>
        <v>0</v>
      </c>
      <c r="T126" s="211" t="str">
        <f>+Q126+P126+O126+M126+L126+K126+I126+H126+G126+F126+E126+D126+C126</f>
        <v>0</v>
      </c>
    </row>
    <row r="127" spans="1:23">
      <c r="B127" t="s">
        <v>778</v>
      </c>
      <c r="C127" s="211" t="str">
        <f>+C100*C$105</f>
        <v>0</v>
      </c>
      <c r="D127" s="211" t="str">
        <f>+D100*D$105</f>
        <v>0</v>
      </c>
      <c r="E127" s="211" t="str">
        <f>+E100*E$105</f>
        <v>0</v>
      </c>
      <c r="F127" s="211" t="str">
        <f>+F100*F$105</f>
        <v>0</v>
      </c>
      <c r="G127" s="211" t="str">
        <f>+G100*G$105</f>
        <v>0</v>
      </c>
      <c r="H127" s="211" t="str">
        <f>+H100*H$105</f>
        <v>0</v>
      </c>
      <c r="I127" s="211" t="str">
        <f>+I100*I$105</f>
        <v>0</v>
      </c>
      <c r="J127" s="211" t="str">
        <f>+J100*J$105</f>
        <v>0</v>
      </c>
      <c r="K127" s="211" t="str">
        <f>+K100*K$105</f>
        <v>0</v>
      </c>
      <c r="L127" s="211" t="str">
        <f>+L100*L$105</f>
        <v>0</v>
      </c>
      <c r="M127" s="211" t="str">
        <f>+M100*M$105</f>
        <v>0</v>
      </c>
      <c r="N127" s="211" t="str">
        <f>+N100*N$105</f>
        <v>0</v>
      </c>
      <c r="O127" s="211" t="str">
        <f>+O100*O$105</f>
        <v>0</v>
      </c>
      <c r="P127" s="211" t="str">
        <f>+P100*P$105</f>
        <v>0</v>
      </c>
      <c r="Q127" s="211" t="str">
        <f>+Q100*Q$105</f>
        <v>0</v>
      </c>
      <c r="R127" s="211" t="str">
        <f>SUM(C127:Q127)</f>
        <v>0</v>
      </c>
      <c r="S127" s="211" t="str">
        <f>+N127+J127</f>
        <v>0</v>
      </c>
      <c r="T127" s="211" t="str">
        <f>+Q127+P127+O127+M127+L127+K127+I127+H127+G127+F127+E127+D127+C127</f>
        <v>0</v>
      </c>
    </row>
    <row r="128" spans="1:23">
      <c r="A128" t="s">
        <v>733</v>
      </c>
      <c r="B128" t="s">
        <v>779</v>
      </c>
      <c r="C128" s="211" t="str">
        <f>+C101*C$105</f>
        <v>0</v>
      </c>
      <c r="D128" s="211" t="str">
        <f>+D101*D$105</f>
        <v>0</v>
      </c>
      <c r="E128" s="211" t="str">
        <f>+E101*E$105</f>
        <v>0</v>
      </c>
      <c r="F128" s="211" t="str">
        <f>+F101*F$105</f>
        <v>0</v>
      </c>
      <c r="G128" s="211" t="str">
        <f>+G101*G$105</f>
        <v>0</v>
      </c>
      <c r="H128" s="211" t="str">
        <f>+H101*H$105</f>
        <v>0</v>
      </c>
      <c r="I128" s="211" t="str">
        <f>+I101*I$105</f>
        <v>0</v>
      </c>
      <c r="J128" s="211" t="str">
        <f>+J101*J$105</f>
        <v>0</v>
      </c>
      <c r="K128" s="211" t="str">
        <f>+K101*K$105</f>
        <v>0</v>
      </c>
      <c r="L128" s="211" t="str">
        <f>+L101*L$105</f>
        <v>0</v>
      </c>
      <c r="M128" s="211" t="str">
        <f>+M101*M$105</f>
        <v>0</v>
      </c>
      <c r="N128" s="211" t="str">
        <f>+N101*N$105</f>
        <v>0</v>
      </c>
      <c r="O128" s="211" t="str">
        <f>+O101*O$105</f>
        <v>0</v>
      </c>
      <c r="P128" s="211" t="str">
        <f>+P101*P$105</f>
        <v>0</v>
      </c>
      <c r="Q128" s="211" t="str">
        <f>+Q101*Q$105</f>
        <v>0</v>
      </c>
      <c r="R128" s="211" t="str">
        <f>SUM(C128:Q128)</f>
        <v>0</v>
      </c>
      <c r="S128" s="211" t="str">
        <f>+N128+J128</f>
        <v>0</v>
      </c>
      <c r="T128" s="211" t="str">
        <f>+Q128+P128+O128+M128+L128+K128+I128+H128+G128+F128+E128+D128+C128</f>
        <v>0</v>
      </c>
    </row>
    <row r="129" spans="1:23">
      <c r="B129" t="s">
        <v>780</v>
      </c>
      <c r="C129" s="211" t="str">
        <f>+C102*C$105</f>
        <v>0</v>
      </c>
      <c r="D129" s="211" t="str">
        <f>+D102*D$105</f>
        <v>0</v>
      </c>
      <c r="E129" s="211" t="str">
        <f>+E102*E$105</f>
        <v>0</v>
      </c>
      <c r="F129" s="211" t="str">
        <f>+F102*F$105</f>
        <v>0</v>
      </c>
      <c r="G129" s="211" t="str">
        <f>+G102*G$105</f>
        <v>0</v>
      </c>
      <c r="H129" s="211" t="str">
        <f>+H102*H$105</f>
        <v>0</v>
      </c>
      <c r="I129" s="211" t="str">
        <f>+I102*I$105</f>
        <v>0</v>
      </c>
      <c r="J129" s="211" t="str">
        <f>+J102*J$105</f>
        <v>0</v>
      </c>
      <c r="K129" s="211" t="str">
        <f>+K102*K$105</f>
        <v>0</v>
      </c>
      <c r="L129" s="211" t="str">
        <f>+L102*L$105</f>
        <v>0</v>
      </c>
      <c r="M129" s="211" t="str">
        <f>+M102*M$105</f>
        <v>0</v>
      </c>
      <c r="N129" s="211" t="str">
        <f>+N102*N$105</f>
        <v>0</v>
      </c>
      <c r="O129" s="211" t="str">
        <f>+O102*O$105</f>
        <v>0</v>
      </c>
      <c r="P129" s="211" t="str">
        <f>+P102*P$105</f>
        <v>0</v>
      </c>
      <c r="Q129" s="211" t="str">
        <f>+Q102*Q$105</f>
        <v>0</v>
      </c>
      <c r="R129" s="211" t="str">
        <f>SUM(C129:Q129)</f>
        <v>0</v>
      </c>
      <c r="S129" s="211" t="str">
        <f>+N129+J129</f>
        <v>0</v>
      </c>
      <c r="T129" s="211" t="str">
        <f>+Q129+P129+O129+M129+L129+K129+I129+H129+G129+F129+E129+D129+C129</f>
        <v>0</v>
      </c>
    </row>
    <row r="130" spans="1:23">
      <c r="B130" t="s">
        <v>782</v>
      </c>
      <c r="C130" s="211" t="str">
        <f>SUM(C117:C129)</f>
        <v>0</v>
      </c>
      <c r="D130" s="211" t="str">
        <f>SUM(D117:D129)</f>
        <v>0</v>
      </c>
      <c r="E130" s="211" t="str">
        <f>SUM(E117:E129)</f>
        <v>0</v>
      </c>
      <c r="F130" s="211" t="str">
        <f>SUM(F117:F129)</f>
        <v>0</v>
      </c>
      <c r="G130" s="211" t="str">
        <f>SUM(G117:G129)</f>
        <v>0</v>
      </c>
      <c r="H130" s="211" t="str">
        <f>SUM(H117:H129)</f>
        <v>0</v>
      </c>
      <c r="I130" s="211" t="str">
        <f>SUM(I117:I129)</f>
        <v>0</v>
      </c>
      <c r="J130" s="211" t="str">
        <f>SUM(J117:J129)</f>
        <v>0</v>
      </c>
      <c r="K130" s="211" t="str">
        <f>SUM(K117:K129)</f>
        <v>0</v>
      </c>
      <c r="L130" s="211" t="str">
        <f>SUM(L117:L129)</f>
        <v>0</v>
      </c>
      <c r="M130" s="211" t="str">
        <f>SUM(M117:M129)</f>
        <v>0</v>
      </c>
      <c r="N130" s="211" t="str">
        <f>SUM(N117:N129)</f>
        <v>0</v>
      </c>
      <c r="O130" s="211" t="str">
        <f>SUM(O117:O129)</f>
        <v>0</v>
      </c>
      <c r="P130" s="211" t="str">
        <f>SUM(P117:P129)</f>
        <v>0</v>
      </c>
      <c r="Q130" s="211" t="str">
        <f>SUM(Q117:Q129)</f>
        <v>0</v>
      </c>
      <c r="R130" s="211" t="str">
        <f>SUM(R117:R129)</f>
        <v>0</v>
      </c>
      <c r="S130" s="211" t="str">
        <f>+N130+J130</f>
        <v>0</v>
      </c>
      <c r="T130" s="211" t="str">
        <f>+Q130+P130+O130+M130+L130+K130+I130+H130+G130+F130+E130+D130+C130</f>
        <v>0</v>
      </c>
      <c r="U130" s="211" t="str">
        <f>SUM(S130:T130)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:I9"/>
    <mergeCell ref="J8:J9"/>
    <mergeCell ref="K8:K9"/>
    <mergeCell ref="N8:N9"/>
    <mergeCell ref="L7:L9"/>
    <mergeCell ref="M7:M9"/>
    <mergeCell ref="G8:G9"/>
    <mergeCell ref="H8:H9"/>
    <mergeCell ref="C8:C9"/>
    <mergeCell ref="D8:D9"/>
    <mergeCell ref="E8:E9"/>
    <mergeCell ref="F8:F9"/>
  </mergeCells>
  <printOptions gridLines="true" gridLinesSet="true"/>
  <pageMargins left="0.25" right="0.25" top="1" bottom="1" header="0.5" footer="0.5"/>
  <pageSetup paperSize="5" orientation="landscape" scale="46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H10" sqref="H10"/>
    </sheetView>
  </sheetViews>
  <sheetFormatPr defaultRowHeight="14.4" defaultColWidth="8.83203125" outlineLevelRow="0" outlineLevelCol="0"/>
  <cols>
    <col min="1" max="1" width="5.6640625" customWidth="true" style="0"/>
    <col min="2" max="2" width="15.5" customWidth="true" style="0"/>
    <col min="3" max="3" width="16.83203125" customWidth="true" style="0"/>
  </cols>
  <sheetData>
    <row r="1" spans="1:3">
      <c r="A1" t="s">
        <v>791</v>
      </c>
      <c r="B1" t="s">
        <v>792</v>
      </c>
      <c r="C1" t="s">
        <v>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D5" sqref="D5"/>
    </sheetView>
  </sheetViews>
  <sheetFormatPr defaultRowHeight="14.4" defaultColWidth="8.83203125" outlineLevelRow="0" outlineLevelCol="0"/>
  <sheetData>
    <row r="1" spans="1:2">
      <c r="A1" t="s">
        <v>794</v>
      </c>
      <c r="B1" t="s">
        <v>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 &amp; CERTIFICATION</vt:lpstr>
      <vt:lpstr>DW-ADM</vt:lpstr>
      <vt:lpstr>DW-CC</vt:lpstr>
      <vt:lpstr>DW-IS</vt:lpstr>
      <vt:lpstr>DW-RN</vt:lpstr>
      <vt:lpstr>DW-MD</vt:lpstr>
      <vt:lpstr>DW-PGSP</vt:lpstr>
      <vt:lpstr>DW-PSY</vt:lpstr>
      <vt:lpstr>DW-SW</vt:lpstr>
      <vt:lpstr>DW-MSW</vt:lpstr>
      <vt:lpstr>DW-SS</vt:lpstr>
      <vt:lpstr>DW-TCM</vt:lpstr>
      <vt:lpstr>DW-TP</vt:lpstr>
      <vt:lpstr>DW-UD</vt:lpstr>
      <vt:lpstr>DW-G&amp;A</vt:lpstr>
      <vt:lpstr>FINANCIALS</vt:lpstr>
      <vt:lpstr>Links</vt:lpstr>
      <vt:lpstr>Headcount</vt:lpstr>
      <vt:lpstr>G&amp;A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Malinowski</dc:creator>
  <cp:lastModifiedBy>Jeffrey Musgrove</cp:lastModifiedBy>
  <dcterms:created xsi:type="dcterms:W3CDTF">2002-11-13T04:32:40+00:00</dcterms:created>
  <dcterms:modified xsi:type="dcterms:W3CDTF">2018-12-28T05:50:26+00:00</dcterms:modified>
  <dc:title/>
  <dc:description/>
  <dc:subject/>
  <cp:keywords/>
  <cp:category/>
</cp:coreProperties>
</file>