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kb25\Desktop\"/>
    </mc:Choice>
  </mc:AlternateContent>
  <bookViews>
    <workbookView xWindow="0" yWindow="0" windowWidth="24000" windowHeight="9885"/>
  </bookViews>
  <sheets>
    <sheet name="fa 12" sheetId="7" r:id="rId1"/>
  </sheets>
  <definedNames>
    <definedName name="_xlnm.Print_Titles" localSheetId="0">'fa 12'!$1:$1</definedName>
  </definedNames>
  <calcPr calcId="152511"/>
</workbook>
</file>

<file path=xl/calcChain.xml><?xml version="1.0" encoding="utf-8"?>
<calcChain xmlns="http://schemas.openxmlformats.org/spreadsheetml/2006/main">
  <c r="AB66" i="7" l="1"/>
  <c r="AB70" i="7"/>
  <c r="AB80" i="7"/>
  <c r="AB84" i="7"/>
  <c r="AB88" i="7"/>
  <c r="AB94" i="7"/>
  <c r="AB100" i="7"/>
  <c r="AB98" i="7"/>
  <c r="AB101" i="7"/>
  <c r="AB97" i="7"/>
  <c r="AB93" i="7"/>
  <c r="AB87" i="7"/>
  <c r="AB85" i="7"/>
  <c r="AB79" i="7"/>
  <c r="AB65" i="7"/>
  <c r="AB69" i="7"/>
  <c r="AB59" i="7"/>
  <c r="Y59" i="7"/>
  <c r="Y65" i="7"/>
  <c r="Y69" i="7"/>
  <c r="Y85" i="7"/>
  <c r="Y87" i="7"/>
  <c r="Y93" i="7"/>
  <c r="Y97" i="7"/>
  <c r="Y101" i="7"/>
  <c r="Y70" i="7"/>
  <c r="Y66" i="7"/>
  <c r="Y80" i="7"/>
  <c r="Y84" i="7"/>
  <c r="Y88" i="7"/>
  <c r="Y94" i="7"/>
  <c r="Y98" i="7"/>
  <c r="Y100" i="7"/>
  <c r="Y79" i="7"/>
  <c r="AB102" i="7"/>
  <c r="AB99" i="7"/>
  <c r="AB96" i="7"/>
  <c r="AB92" i="7"/>
  <c r="AB90" i="7"/>
  <c r="AB86" i="7"/>
  <c r="AB83" i="7"/>
  <c r="AB82" i="7"/>
  <c r="AB78" i="7"/>
  <c r="AB76" i="7"/>
  <c r="AB75" i="7"/>
  <c r="AB74" i="7"/>
  <c r="AB73" i="7"/>
  <c r="AB68" i="7"/>
  <c r="AB64" i="7"/>
  <c r="AB62" i="7"/>
  <c r="AB58" i="7"/>
  <c r="AB56" i="7"/>
  <c r="AB53" i="7"/>
  <c r="AB50" i="7"/>
  <c r="AB49" i="7"/>
  <c r="AB48" i="7"/>
  <c r="AB47" i="7"/>
  <c r="AB46" i="7"/>
  <c r="AB44" i="7"/>
  <c r="AB42" i="7"/>
  <c r="AB39" i="7"/>
  <c r="AB38" i="7"/>
  <c r="AB36" i="7"/>
  <c r="AB35" i="7"/>
  <c r="AB34" i="7"/>
  <c r="AB32" i="7"/>
  <c r="AB31" i="7"/>
  <c r="AB30" i="7"/>
  <c r="AB29" i="7"/>
  <c r="AB28" i="7"/>
  <c r="AB25" i="7"/>
  <c r="AB21" i="7"/>
  <c r="AB19" i="7"/>
  <c r="AB17" i="7"/>
  <c r="AB16" i="7"/>
  <c r="AB14" i="7"/>
  <c r="AB12" i="7"/>
  <c r="AB10" i="7"/>
  <c r="AB9" i="7"/>
  <c r="AB8" i="7"/>
  <c r="AB7" i="7"/>
  <c r="AB5" i="7"/>
  <c r="AB3" i="7"/>
  <c r="Y96" i="7"/>
  <c r="W102" i="7"/>
  <c r="X102" i="7"/>
  <c r="Y102" i="7" s="1"/>
  <c r="Y39" i="7"/>
  <c r="Y99" i="7"/>
  <c r="Y92" i="7"/>
  <c r="Y90" i="7"/>
  <c r="Y86" i="7"/>
  <c r="Y83" i="7"/>
  <c r="Y82" i="7"/>
  <c r="Y78" i="7"/>
  <c r="Y76" i="7"/>
  <c r="Y75" i="7"/>
  <c r="Y74" i="7"/>
  <c r="Y73" i="7"/>
  <c r="Y68" i="7"/>
  <c r="Y64" i="7"/>
  <c r="Y62" i="7"/>
  <c r="Y58" i="7"/>
  <c r="Y56" i="7"/>
  <c r="Y53" i="7"/>
  <c r="Y50" i="7"/>
  <c r="Y49" i="7"/>
  <c r="Y48" i="7"/>
  <c r="Y47" i="7"/>
  <c r="Y46" i="7"/>
  <c r="Y44" i="7"/>
  <c r="Y42" i="7"/>
  <c r="Y38" i="7"/>
  <c r="Y36" i="7"/>
  <c r="Y35" i="7"/>
  <c r="Y34" i="7"/>
  <c r="Y32" i="7"/>
  <c r="Y31" i="7"/>
  <c r="Y30" i="7"/>
  <c r="Y29" i="7"/>
  <c r="Y28" i="7"/>
  <c r="Y25" i="7"/>
  <c r="Y21" i="7"/>
  <c r="Y19" i="7"/>
  <c r="Y17" i="7"/>
  <c r="Y16" i="7"/>
  <c r="Y14" i="7"/>
  <c r="Y12" i="7"/>
  <c r="Y10" i="7"/>
  <c r="Y9" i="7"/>
  <c r="Y8" i="7"/>
  <c r="Y7" i="7"/>
  <c r="Y5" i="7"/>
  <c r="Y3" i="7"/>
  <c r="V102" i="7"/>
  <c r="S102" i="7"/>
  <c r="P102" i="7"/>
  <c r="V101" i="7"/>
  <c r="S101" i="7"/>
  <c r="P101" i="7"/>
  <c r="M101" i="7"/>
  <c r="J101" i="7"/>
  <c r="V100" i="7"/>
  <c r="S100" i="7"/>
  <c r="P100" i="7"/>
  <c r="M100" i="7"/>
  <c r="J100" i="7"/>
  <c r="T99" i="7"/>
  <c r="V99" i="7" s="1"/>
  <c r="S99" i="7"/>
  <c r="P99" i="7"/>
  <c r="M99" i="7"/>
  <c r="J99" i="7"/>
  <c r="V98" i="7"/>
  <c r="S98" i="7"/>
  <c r="P98" i="7"/>
  <c r="M98" i="7"/>
  <c r="J98" i="7"/>
  <c r="V97" i="7"/>
  <c r="S97" i="7"/>
  <c r="P97" i="7"/>
  <c r="M97" i="7"/>
  <c r="J97" i="7"/>
  <c r="Q96" i="7"/>
  <c r="S96" i="7" s="1"/>
  <c r="P96" i="7"/>
  <c r="M96" i="7"/>
  <c r="J96" i="7"/>
  <c r="V94" i="7"/>
  <c r="S94" i="7"/>
  <c r="P94" i="7"/>
  <c r="M94" i="7"/>
  <c r="V93" i="7"/>
  <c r="S93" i="7"/>
  <c r="P93" i="7"/>
  <c r="M93" i="7"/>
  <c r="T92" i="7"/>
  <c r="V92" i="7" s="1"/>
  <c r="S92" i="7"/>
  <c r="P92" i="7"/>
  <c r="M92" i="7"/>
  <c r="J92" i="7"/>
  <c r="V90" i="7"/>
  <c r="S90" i="7"/>
  <c r="P90" i="7"/>
  <c r="M90" i="7"/>
  <c r="J90" i="7"/>
  <c r="V88" i="7"/>
  <c r="S88" i="7"/>
  <c r="P88" i="7"/>
  <c r="M88" i="7"/>
  <c r="J88" i="7"/>
  <c r="V87" i="7"/>
  <c r="S87" i="7"/>
  <c r="P87" i="7"/>
  <c r="M87" i="7"/>
  <c r="J87" i="7"/>
  <c r="T86" i="7"/>
  <c r="V86" i="7"/>
  <c r="S86" i="7"/>
  <c r="P86" i="7"/>
  <c r="M86" i="7"/>
  <c r="J86" i="7"/>
  <c r="V85" i="7"/>
  <c r="S85" i="7"/>
  <c r="P85" i="7"/>
  <c r="M85" i="7"/>
  <c r="J85" i="7"/>
  <c r="V84" i="7"/>
  <c r="S84" i="7"/>
  <c r="P84" i="7"/>
  <c r="M84" i="7"/>
  <c r="J84" i="7"/>
  <c r="T83" i="7"/>
  <c r="V83" i="7"/>
  <c r="S83" i="7"/>
  <c r="P83" i="7"/>
  <c r="M83" i="7"/>
  <c r="J83" i="7"/>
  <c r="V82" i="7"/>
  <c r="S82" i="7"/>
  <c r="P82" i="7"/>
  <c r="M82" i="7"/>
  <c r="J82" i="7"/>
  <c r="V80" i="7"/>
  <c r="S80" i="7"/>
  <c r="P80" i="7"/>
  <c r="M80" i="7"/>
  <c r="V79" i="7"/>
  <c r="S79" i="7"/>
  <c r="P79" i="7"/>
  <c r="M79" i="7"/>
  <c r="T78" i="7"/>
  <c r="V78" i="7"/>
  <c r="S78" i="7"/>
  <c r="P78" i="7"/>
  <c r="M78" i="7"/>
  <c r="J78" i="7"/>
  <c r="V76" i="7"/>
  <c r="S76" i="7"/>
  <c r="P76" i="7"/>
  <c r="M76" i="7"/>
  <c r="J76" i="7"/>
  <c r="V75" i="7"/>
  <c r="S75" i="7"/>
  <c r="P75" i="7"/>
  <c r="M75" i="7"/>
  <c r="V74" i="7"/>
  <c r="S74" i="7"/>
  <c r="P74" i="7"/>
  <c r="M74" i="7"/>
  <c r="V73" i="7"/>
  <c r="Q73" i="7"/>
  <c r="S73" i="7"/>
  <c r="P73" i="7"/>
  <c r="M73" i="7"/>
  <c r="J73" i="7"/>
  <c r="V70" i="7"/>
  <c r="S70" i="7"/>
  <c r="P70" i="7"/>
  <c r="M70" i="7"/>
  <c r="V69" i="7"/>
  <c r="S69" i="7"/>
  <c r="P69" i="7"/>
  <c r="M69" i="7"/>
  <c r="V68" i="7"/>
  <c r="Q68" i="7"/>
  <c r="S68" i="7"/>
  <c r="P68" i="7"/>
  <c r="M68" i="7"/>
  <c r="J68" i="7"/>
  <c r="V66" i="7"/>
  <c r="S66" i="7"/>
  <c r="P66" i="7"/>
  <c r="M66" i="7"/>
  <c r="V65" i="7"/>
  <c r="S65" i="7"/>
  <c r="P65" i="7"/>
  <c r="M65" i="7"/>
  <c r="V64" i="7"/>
  <c r="Q64" i="7"/>
  <c r="S64" i="7" s="1"/>
  <c r="P64" i="7"/>
  <c r="M64" i="7"/>
  <c r="J64" i="7"/>
  <c r="V62" i="7"/>
  <c r="S62" i="7"/>
  <c r="P62" i="7"/>
  <c r="M62" i="7"/>
  <c r="J62" i="7"/>
  <c r="M59" i="7"/>
  <c r="V58" i="7"/>
  <c r="S58" i="7"/>
  <c r="P58" i="7"/>
  <c r="M58" i="7"/>
  <c r="J58" i="7"/>
  <c r="V56" i="7"/>
  <c r="S56" i="7"/>
  <c r="P56" i="7"/>
  <c r="M56" i="7"/>
  <c r="J56" i="7"/>
  <c r="J54" i="7"/>
  <c r="V53" i="7"/>
  <c r="S53" i="7"/>
  <c r="P53" i="7"/>
  <c r="M53" i="7"/>
  <c r="J53" i="7"/>
  <c r="V50" i="7"/>
  <c r="V49" i="7"/>
  <c r="S49" i="7"/>
  <c r="P49" i="7"/>
  <c r="M49" i="7"/>
  <c r="J49" i="7"/>
  <c r="V48" i="7"/>
  <c r="S48" i="7"/>
  <c r="P48" i="7"/>
  <c r="M48" i="7"/>
  <c r="J48" i="7"/>
  <c r="V47" i="7"/>
  <c r="S47" i="7"/>
  <c r="P47" i="7"/>
  <c r="M47" i="7"/>
  <c r="J47" i="7"/>
  <c r="V46" i="7"/>
  <c r="S46" i="7"/>
  <c r="P46" i="7"/>
  <c r="M46" i="7"/>
  <c r="J46" i="7"/>
  <c r="V44" i="7"/>
  <c r="S44" i="7"/>
  <c r="P44" i="7"/>
  <c r="M44" i="7"/>
  <c r="J44" i="7"/>
  <c r="V42" i="7"/>
  <c r="S42" i="7"/>
  <c r="P42" i="7"/>
  <c r="M42" i="7"/>
  <c r="J42" i="7"/>
  <c r="V38" i="7"/>
  <c r="Q38" i="7"/>
  <c r="S38" i="7" s="1"/>
  <c r="P38" i="7"/>
  <c r="M38" i="7"/>
  <c r="J38" i="7"/>
  <c r="V36" i="7"/>
  <c r="S36" i="7"/>
  <c r="P36" i="7"/>
  <c r="M36" i="7"/>
  <c r="J36" i="7"/>
  <c r="V35" i="7"/>
  <c r="S35" i="7"/>
  <c r="P35" i="7"/>
  <c r="M35" i="7"/>
  <c r="J35" i="7"/>
  <c r="V34" i="7"/>
  <c r="S34" i="7"/>
  <c r="P34" i="7"/>
  <c r="M34" i="7"/>
  <c r="J34" i="7"/>
  <c r="V32" i="7"/>
  <c r="S32" i="7"/>
  <c r="P32" i="7"/>
  <c r="M32" i="7"/>
  <c r="J32" i="7"/>
  <c r="V31" i="7"/>
  <c r="S31" i="7"/>
  <c r="P31" i="7"/>
  <c r="M31" i="7"/>
  <c r="J31" i="7"/>
  <c r="V30" i="7"/>
  <c r="S30" i="7"/>
  <c r="P30" i="7"/>
  <c r="M30" i="7"/>
  <c r="J30" i="7"/>
  <c r="V29" i="7"/>
  <c r="S29" i="7"/>
  <c r="P29" i="7"/>
  <c r="M29" i="7"/>
  <c r="J29" i="7"/>
  <c r="V28" i="7"/>
  <c r="S28" i="7"/>
  <c r="P28" i="7"/>
  <c r="M28" i="7"/>
  <c r="J28" i="7"/>
  <c r="V25" i="7"/>
  <c r="S25" i="7"/>
  <c r="P25" i="7"/>
  <c r="M25" i="7"/>
  <c r="J25" i="7"/>
  <c r="V21" i="7"/>
  <c r="S21" i="7"/>
  <c r="P21" i="7"/>
  <c r="M21" i="7"/>
  <c r="J21" i="7"/>
  <c r="V19" i="7"/>
  <c r="S19" i="7"/>
  <c r="P19" i="7"/>
  <c r="M19" i="7"/>
  <c r="J19" i="7"/>
  <c r="V17" i="7"/>
  <c r="S17" i="7"/>
  <c r="P17" i="7"/>
  <c r="M17" i="7"/>
  <c r="J17" i="7"/>
  <c r="V16" i="7"/>
  <c r="S16" i="7"/>
  <c r="P16" i="7"/>
  <c r="M16" i="7"/>
  <c r="J16" i="7"/>
  <c r="V14" i="7"/>
  <c r="S14" i="7"/>
  <c r="P14" i="7"/>
  <c r="M14" i="7"/>
  <c r="J14" i="7"/>
  <c r="V12" i="7"/>
  <c r="S12" i="7"/>
  <c r="P12" i="7"/>
  <c r="V10" i="7"/>
  <c r="S10" i="7"/>
  <c r="P10" i="7"/>
  <c r="M10" i="7"/>
  <c r="J10" i="7"/>
  <c r="V9" i="7"/>
  <c r="S9" i="7"/>
  <c r="P9" i="7"/>
  <c r="M9" i="7"/>
  <c r="J9" i="7"/>
  <c r="V8" i="7"/>
  <c r="S8" i="7"/>
  <c r="P8" i="7"/>
  <c r="M8" i="7"/>
  <c r="J8" i="7"/>
  <c r="V7" i="7"/>
  <c r="S7" i="7"/>
  <c r="P7" i="7"/>
  <c r="M7" i="7"/>
  <c r="J7" i="7"/>
  <c r="V5" i="7"/>
  <c r="S5" i="7"/>
  <c r="P5" i="7"/>
  <c r="M5" i="7"/>
  <c r="J5" i="7"/>
  <c r="V3" i="7"/>
  <c r="S3" i="7"/>
  <c r="P3" i="7"/>
  <c r="M3" i="7"/>
  <c r="J3" i="7"/>
</calcChain>
</file>

<file path=xl/sharedStrings.xml><?xml version="1.0" encoding="utf-8"?>
<sst xmlns="http://schemas.openxmlformats.org/spreadsheetml/2006/main" count="314" uniqueCount="168">
  <si>
    <t>DIV</t>
  </si>
  <si>
    <t>DEPT</t>
  </si>
  <si>
    <t>00-01</t>
  </si>
  <si>
    <t>01-02</t>
  </si>
  <si>
    <t>02-03</t>
  </si>
  <si>
    <t>03-04</t>
  </si>
  <si>
    <t>04-05</t>
  </si>
  <si>
    <t>FA 05</t>
  </si>
  <si>
    <t>SP 06</t>
  </si>
  <si>
    <t>05-06</t>
  </si>
  <si>
    <t>FA 06</t>
  </si>
  <si>
    <t>SP 07</t>
  </si>
  <si>
    <t>06-07</t>
  </si>
  <si>
    <t>FA 07</t>
  </si>
  <si>
    <t>SP 08</t>
  </si>
  <si>
    <t>07-08</t>
  </si>
  <si>
    <t>FA 08</t>
  </si>
  <si>
    <t>SP 09</t>
  </si>
  <si>
    <t>08-09</t>
  </si>
  <si>
    <t>FA 09</t>
  </si>
  <si>
    <t>SP 10</t>
  </si>
  <si>
    <t>09-10</t>
  </si>
  <si>
    <t>FA 10</t>
  </si>
  <si>
    <t>SP 11</t>
  </si>
  <si>
    <t>10-11</t>
  </si>
  <si>
    <t>FA 11</t>
  </si>
  <si>
    <t>SP 12</t>
  </si>
  <si>
    <t>11-12</t>
  </si>
  <si>
    <t>FA 12</t>
  </si>
  <si>
    <t>SSCD</t>
  </si>
  <si>
    <t>Business</t>
  </si>
  <si>
    <t xml:space="preserve">   BUS</t>
  </si>
  <si>
    <t>23.7</t>
  </si>
  <si>
    <t>26</t>
  </si>
  <si>
    <t>Economics</t>
  </si>
  <si>
    <t xml:space="preserve">   ECON</t>
  </si>
  <si>
    <t>21</t>
  </si>
  <si>
    <t>24</t>
  </si>
  <si>
    <t>Health, Physical Education, Recreation, Dance, &amp; Sport</t>
  </si>
  <si>
    <t xml:space="preserve">   HE</t>
  </si>
  <si>
    <t>20.5</t>
  </si>
  <si>
    <t>32</t>
  </si>
  <si>
    <t xml:space="preserve">   KIN</t>
  </si>
  <si>
    <t>15.4</t>
  </si>
  <si>
    <t>18</t>
  </si>
  <si>
    <t xml:space="preserve">   PER</t>
  </si>
  <si>
    <t>20.6</t>
  </si>
  <si>
    <t>19</t>
  </si>
  <si>
    <t xml:space="preserve">   RECR</t>
  </si>
  <si>
    <t>6.8</t>
  </si>
  <si>
    <t>10</t>
  </si>
  <si>
    <t>IDS</t>
  </si>
  <si>
    <t>Political Science</t>
  </si>
  <si>
    <t xml:space="preserve">   POLS</t>
  </si>
  <si>
    <t>22.6</t>
  </si>
  <si>
    <t>Sociology &amp; Social Work</t>
  </si>
  <si>
    <t xml:space="preserve">   SOC</t>
  </si>
  <si>
    <t xml:space="preserve">   SOWK</t>
  </si>
  <si>
    <t>14.7</t>
  </si>
  <si>
    <t>15</t>
  </si>
  <si>
    <t>History</t>
  </si>
  <si>
    <t xml:space="preserve">   HIST</t>
  </si>
  <si>
    <t>19.4</t>
  </si>
  <si>
    <t>Philosophy</t>
  </si>
  <si>
    <t xml:space="preserve">   PHIL</t>
  </si>
  <si>
    <t>21.4</t>
  </si>
  <si>
    <t>25</t>
  </si>
  <si>
    <t>Congregational Ministry Studies</t>
  </si>
  <si>
    <t>CMS</t>
  </si>
  <si>
    <t>Religion</t>
  </si>
  <si>
    <t xml:space="preserve">   REL</t>
  </si>
  <si>
    <t>26.7</t>
  </si>
  <si>
    <t>27</t>
  </si>
  <si>
    <t>ALE</t>
  </si>
  <si>
    <t>Art</t>
  </si>
  <si>
    <t xml:space="preserve">   ARCT</t>
  </si>
  <si>
    <t>14.5</t>
  </si>
  <si>
    <t xml:space="preserve">   ART</t>
  </si>
  <si>
    <t>24.3</t>
  </si>
  <si>
    <t xml:space="preserve">   ARTE</t>
  </si>
  <si>
    <t>8.8</t>
  </si>
  <si>
    <t>12</t>
  </si>
  <si>
    <t xml:space="preserve">   ARTH</t>
  </si>
  <si>
    <t>20.3</t>
  </si>
  <si>
    <t>20</t>
  </si>
  <si>
    <t xml:space="preserve">   ARTS</t>
  </si>
  <si>
    <t>9</t>
  </si>
  <si>
    <t>Classical Languages</t>
  </si>
  <si>
    <t xml:space="preserve">   CLAS</t>
  </si>
  <si>
    <t>30.2</t>
  </si>
  <si>
    <t>31</t>
  </si>
  <si>
    <t xml:space="preserve">   GREE</t>
  </si>
  <si>
    <t>10.5</t>
  </si>
  <si>
    <t xml:space="preserve">   LATN</t>
  </si>
  <si>
    <t>Communication Arts &amp; Sciences</t>
  </si>
  <si>
    <t xml:space="preserve">   CAS</t>
  </si>
  <si>
    <t>17.4</t>
  </si>
  <si>
    <t>SPAUD</t>
  </si>
  <si>
    <t>English</t>
  </si>
  <si>
    <t xml:space="preserve">   ENGL</t>
  </si>
  <si>
    <t>19.9</t>
  </si>
  <si>
    <t>French</t>
  </si>
  <si>
    <t xml:space="preserve">   FREN</t>
  </si>
  <si>
    <t>14.2</t>
  </si>
  <si>
    <t>13</t>
  </si>
  <si>
    <t>Germanic &amp; Asian Languages &amp; Literatures</t>
  </si>
  <si>
    <t xml:space="preserve">   CHIN</t>
  </si>
  <si>
    <t>11.5</t>
  </si>
  <si>
    <t>11</t>
  </si>
  <si>
    <t xml:space="preserve">   DUTC</t>
  </si>
  <si>
    <t>7.3</t>
  </si>
  <si>
    <t>8</t>
  </si>
  <si>
    <t xml:space="preserve">   GERM</t>
  </si>
  <si>
    <t>14</t>
  </si>
  <si>
    <t xml:space="preserve">   JAPN</t>
  </si>
  <si>
    <t>9.4</t>
  </si>
  <si>
    <t>17</t>
  </si>
  <si>
    <t xml:space="preserve">  KOR</t>
  </si>
  <si>
    <t>Music</t>
  </si>
  <si>
    <t xml:space="preserve">   MUSC</t>
  </si>
  <si>
    <t>12.7</t>
  </si>
  <si>
    <t>17.7**</t>
  </si>
  <si>
    <t>17.5*</t>
  </si>
  <si>
    <t>16*</t>
  </si>
  <si>
    <t>Spanish</t>
  </si>
  <si>
    <t xml:space="preserve">   SPAN</t>
  </si>
  <si>
    <t>Education</t>
  </si>
  <si>
    <t xml:space="preserve">   EDUC</t>
  </si>
  <si>
    <t>12.6</t>
  </si>
  <si>
    <t>??</t>
  </si>
  <si>
    <t>16.5*</t>
  </si>
  <si>
    <t>17*</t>
  </si>
  <si>
    <t>NSM</t>
  </si>
  <si>
    <t>Psychology</t>
  </si>
  <si>
    <t xml:space="preserve">   PSYC</t>
  </si>
  <si>
    <t>23</t>
  </si>
  <si>
    <t>Biology</t>
  </si>
  <si>
    <t xml:space="preserve">   BIOL</t>
  </si>
  <si>
    <t>Class</t>
  </si>
  <si>
    <t>Lab</t>
  </si>
  <si>
    <t>Chemistry &amp; Biochemistry</t>
  </si>
  <si>
    <t xml:space="preserve">   CHEM</t>
  </si>
  <si>
    <t>22</t>
  </si>
  <si>
    <t>Computer Science</t>
  </si>
  <si>
    <t xml:space="preserve">   CPSC</t>
  </si>
  <si>
    <t xml:space="preserve">   CS</t>
  </si>
  <si>
    <t>15.1</t>
  </si>
  <si>
    <t xml:space="preserve">   IS</t>
  </si>
  <si>
    <t>Engineering</t>
  </si>
  <si>
    <t xml:space="preserve">   ENGR</t>
  </si>
  <si>
    <t>Geology, Geography, &amp; Environmental Studies</t>
  </si>
  <si>
    <t xml:space="preserve">   ENST</t>
  </si>
  <si>
    <t xml:space="preserve">   GEOG</t>
  </si>
  <si>
    <t xml:space="preserve">   GEOL</t>
  </si>
  <si>
    <t>14.6</t>
  </si>
  <si>
    <t>Mathematics &amp; Statistics</t>
  </si>
  <si>
    <t xml:space="preserve">   MATH</t>
  </si>
  <si>
    <t>21.9</t>
  </si>
  <si>
    <t>Nursing</t>
  </si>
  <si>
    <t xml:space="preserve">   NURS</t>
  </si>
  <si>
    <t>17.5</t>
  </si>
  <si>
    <t>Physics &amp; Astronomy</t>
  </si>
  <si>
    <t xml:space="preserve">   ASTR</t>
  </si>
  <si>
    <t>16.6</t>
  </si>
  <si>
    <t xml:space="preserve">   PHYS</t>
  </si>
  <si>
    <t>19.5</t>
  </si>
  <si>
    <t>SCES</t>
  </si>
  <si>
    <t>SP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</si>
</sst>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>
    <font>
      <sz val="10"/>
      <name val="Arial"/>
    </font>
    <font>
      <sz val="11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1"/>
      <color theme="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 applyAlignment="1">
      <alignment horizontal="left"/>
    </xf>
    <xf numFmtId="2" fontId="1" fillId="0" borderId="0" xfId="0" applyNumberFormat="1" applyFont="1"/>
    <xf numFmtId="49" fontId="1" fillId="0" borderId="0" xfId="0" applyNumberFormat="1" applyFont="1" applyAlignment="1">
      <alignment horizontal="right"/>
    </xf>
    <xf numFmtId="1" fontId="1" fillId="0" borderId="1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/>
    <xf numFmtId="2" fontId="1" fillId="0" borderId="0" xfId="0" applyNumberFormat="1" applyFont="1" applyBorder="1"/>
    <xf numFmtId="0" fontId="1" fillId="0" borderId="0" xfId="0" applyFont="1" applyBorder="1" applyAlignment="1">
      <alignment horizontal="right"/>
    </xf>
    <xf numFmtId="2" fontId="1" fillId="0" borderId="0" xfId="0" applyNumberFormat="1" applyFont="1" applyAlignment="1">
      <alignment horizontal="right"/>
    </xf>
    <xf numFmtId="2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right"/>
    </xf>
    <xf numFmtId="2" fontId="1" fillId="0" borderId="0" xfId="0" applyNumberFormat="1" applyFont="1" applyBorder="1" applyAlignment="1">
      <alignment horizontal="right"/>
    </xf>
    <xf numFmtId="164" fontId="1" fillId="0" borderId="0" xfId="0" applyNumberFormat="1" applyFont="1" applyAlignment="1">
      <alignment horizontal="right"/>
    </xf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2" fillId="0" borderId="3" xfId="0" applyNumberFormat="1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6" fontId="2" fillId="0" borderId="0" xfId="0" quotePrefix="1" applyNumberFormat="1" applyFont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16" fontId="2" fillId="0" borderId="0" xfId="0" quotePrefix="1" applyNumberFormat="1" applyFont="1" applyBorder="1" applyAlignment="1">
      <alignment horizontal="left"/>
    </xf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right" indent="1"/>
    </xf>
    <xf numFmtId="2" fontId="6" fillId="0" borderId="8" xfId="0" applyNumberFormat="1" applyFont="1" applyFill="1" applyBorder="1"/>
    <xf numFmtId="0" fontId="7" fillId="0" borderId="0" xfId="0" applyFont="1"/>
    <xf numFmtId="0" fontId="7" fillId="0" borderId="0" xfId="0" applyFont="1" applyAlignment="1">
      <alignment horizontal="left"/>
    </xf>
  </cellXfs>
  <cellStyles count="1">
    <cellStyle name="Normal" xfId="0" builtinId="0"/>
  </cellStyles>
  <dxfs count="32"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  <alignment horizontal="righ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left" vertical="bottom" textRotation="0" wrapText="0" relativeIndent="-1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9" name="Table110" displayName="Table110" ref="A1:AD102" totalsRowShown="0" headerRowDxfId="31" dataDxfId="30">
  <autoFilter ref="A1:AD102"/>
  <tableColumns count="30">
    <tableColumn id="1" name="DIV" dataDxfId="29"/>
    <tableColumn id="2" name="DEPT" dataDxfId="28"/>
    <tableColumn id="3" name="00-01" dataDxfId="27"/>
    <tableColumn id="4" name="01-02" dataDxfId="26"/>
    <tableColumn id="5" name="02-03" dataDxfId="25"/>
    <tableColumn id="6" name="03-04" dataDxfId="24"/>
    <tableColumn id="7" name="04-05" dataDxfId="23"/>
    <tableColumn id="8" name="FA 05" dataDxfId="22"/>
    <tableColumn id="9" name="SP 06" dataDxfId="21"/>
    <tableColumn id="10" name="05-06" dataDxfId="20"/>
    <tableColumn id="11" name="FA 06" dataDxfId="19"/>
    <tableColumn id="12" name="SP 07" dataDxfId="18"/>
    <tableColumn id="13" name="06-07" dataDxfId="17"/>
    <tableColumn id="14" name="FA 07" dataDxfId="16"/>
    <tableColumn id="15" name="SP 08" dataDxfId="15"/>
    <tableColumn id="16" name="07-08" dataDxfId="14">
      <calculatedColumnFormula>(+N2+O2)/2</calculatedColumnFormula>
    </tableColumn>
    <tableColumn id="17" name="FA 08" dataDxfId="13"/>
    <tableColumn id="18" name="SP 09" dataDxfId="12"/>
    <tableColumn id="19" name="08-09" dataDxfId="11">
      <calculatedColumnFormula>(+Q2+R2)/2</calculatedColumnFormula>
    </tableColumn>
    <tableColumn id="20" name="FA 09" dataDxfId="10"/>
    <tableColumn id="21" name="SP 10" dataDxfId="9"/>
    <tableColumn id="22" name="09-10" dataDxfId="8">
      <calculatedColumnFormula>(+T2+U2)/2</calculatedColumnFormula>
    </tableColumn>
    <tableColumn id="23" name="FA 10" dataDxfId="7"/>
    <tableColumn id="24" name="SP 11" dataDxfId="6"/>
    <tableColumn id="25" name="10-11" dataDxfId="5">
      <calculatedColumnFormula>(+W2+X2)/2</calculatedColumnFormula>
    </tableColumn>
    <tableColumn id="26" name="FA 11" dataDxfId="4"/>
    <tableColumn id="27" name="SP 12" dataDxfId="3"/>
    <tableColumn id="28" name="11-12" dataDxfId="2">
      <calculatedColumnFormula>(+Z2+AA2)/2</calculatedColumnFormula>
    </tableColumn>
    <tableColumn id="29" name="FA 12" dataDxfId="1"/>
    <tableColumn id="30" name="SP 13" dataDxfId="0"/>
  </tableColumns>
  <tableStyleInfo name="TableStyleMedium28" showFirstColumn="0" showLastColumn="1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2"/>
  <sheetViews>
    <sheetView tabSelected="1" zoomScaleNormal="100" workbookViewId="0">
      <pane xSplit="2" ySplit="1" topLeftCell="P76" activePane="bottomRight" state="frozen"/>
      <selection pane="topRight" activeCell="C1" sqref="C1"/>
      <selection pane="bottomLeft" activeCell="A2" sqref="A2"/>
      <selection pane="bottomRight" activeCell="AD103" sqref="AD103"/>
    </sheetView>
  </sheetViews>
  <sheetFormatPr defaultRowHeight="15"/>
  <cols>
    <col min="1" max="1" width="9.140625" style="2"/>
    <col min="2" max="2" width="22.5703125" style="33" customWidth="1"/>
    <col min="3" max="8" width="8" style="1" hidden="1" customWidth="1"/>
    <col min="9" max="9" width="7.85546875" style="1" hidden="1" customWidth="1"/>
    <col min="10" max="11" width="8" style="1" hidden="1" customWidth="1"/>
    <col min="12" max="12" width="7.85546875" style="1" hidden="1" customWidth="1"/>
    <col min="13" max="13" width="8" style="1" hidden="1" customWidth="1"/>
    <col min="14" max="14" width="8" style="1" bestFit="1" customWidth="1"/>
    <col min="15" max="15" width="7.85546875" style="1" bestFit="1" customWidth="1"/>
    <col min="16" max="17" width="8" style="10" bestFit="1" customWidth="1"/>
    <col min="18" max="18" width="7.85546875" style="1" bestFit="1" customWidth="1"/>
    <col min="19" max="19" width="8" style="1" customWidth="1"/>
    <col min="20" max="20" width="8.85546875" style="1" customWidth="1"/>
    <col min="21" max="21" width="7.85546875" style="1" bestFit="1" customWidth="1"/>
    <col min="22" max="22" width="8.5703125" style="1" customWidth="1"/>
    <col min="23" max="23" width="8" style="1" bestFit="1" customWidth="1"/>
    <col min="24" max="24" width="7.85546875" style="1" bestFit="1" customWidth="1"/>
    <col min="25" max="26" width="8" style="1" bestFit="1" customWidth="1"/>
    <col min="27" max="27" width="7.85546875" style="1" bestFit="1" customWidth="1"/>
    <col min="28" max="29" width="8" style="1" bestFit="1" customWidth="1"/>
    <col min="30" max="16384" width="9.140625" style="2"/>
  </cols>
  <sheetData>
    <row r="1" spans="1:30" s="22" customFormat="1">
      <c r="A1" s="22" t="s">
        <v>0</v>
      </c>
      <c r="B1" s="23" t="s">
        <v>1</v>
      </c>
      <c r="C1" s="24" t="s">
        <v>2</v>
      </c>
      <c r="D1" s="24" t="s">
        <v>3</v>
      </c>
      <c r="E1" s="23" t="s">
        <v>4</v>
      </c>
      <c r="F1" s="23" t="s">
        <v>5</v>
      </c>
      <c r="G1" s="23" t="s">
        <v>6</v>
      </c>
      <c r="H1" s="25" t="s">
        <v>7</v>
      </c>
      <c r="I1" s="26" t="s">
        <v>8</v>
      </c>
      <c r="J1" s="27" t="s">
        <v>9</v>
      </c>
      <c r="K1" s="25" t="s">
        <v>10</v>
      </c>
      <c r="L1" s="26" t="s">
        <v>11</v>
      </c>
      <c r="M1" s="27" t="s">
        <v>12</v>
      </c>
      <c r="N1" s="28" t="s">
        <v>13</v>
      </c>
      <c r="O1" s="29" t="s">
        <v>14</v>
      </c>
      <c r="P1" s="30" t="s">
        <v>15</v>
      </c>
      <c r="Q1" s="29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  <c r="AC1" s="22" t="s">
        <v>28</v>
      </c>
      <c r="AD1" s="37" t="s">
        <v>167</v>
      </c>
    </row>
    <row r="2" spans="1:30" ht="15.75">
      <c r="A2" s="2" t="s">
        <v>29</v>
      </c>
      <c r="B2" s="32" t="s">
        <v>30</v>
      </c>
      <c r="G2" s="5"/>
      <c r="H2" s="6"/>
      <c r="I2" s="7"/>
      <c r="K2" s="8"/>
      <c r="L2" s="9"/>
      <c r="M2" s="4"/>
      <c r="N2" s="8"/>
      <c r="O2" s="10"/>
      <c r="P2" s="11"/>
      <c r="Q2" s="12"/>
      <c r="AD2" s="36"/>
    </row>
    <row r="3" spans="1:30" ht="15.75">
      <c r="A3" s="2" t="s">
        <v>29</v>
      </c>
      <c r="B3" s="3" t="s">
        <v>31</v>
      </c>
      <c r="C3" s="4">
        <v>23.5</v>
      </c>
      <c r="D3" s="4">
        <v>24.5</v>
      </c>
      <c r="E3" s="4">
        <v>23</v>
      </c>
      <c r="F3" s="4">
        <v>20</v>
      </c>
      <c r="G3" s="13" t="s">
        <v>32</v>
      </c>
      <c r="H3" s="14" t="s">
        <v>33</v>
      </c>
      <c r="I3" s="15">
        <v>23</v>
      </c>
      <c r="J3" s="4">
        <f>(+H3+I3)/2</f>
        <v>24.5</v>
      </c>
      <c r="K3" s="14">
        <v>28</v>
      </c>
      <c r="L3" s="15">
        <v>25</v>
      </c>
      <c r="M3" s="4">
        <f>(+K3+L3)/2</f>
        <v>26.5</v>
      </c>
      <c r="N3" s="14">
        <v>25</v>
      </c>
      <c r="O3" s="16">
        <v>25</v>
      </c>
      <c r="P3" s="11">
        <f>(+N3+O3)/2</f>
        <v>25</v>
      </c>
      <c r="Q3" s="17">
        <v>25</v>
      </c>
      <c r="R3" s="1">
        <v>24</v>
      </c>
      <c r="S3" s="1">
        <f>(+Q3+R3)/2</f>
        <v>24.5</v>
      </c>
      <c r="T3" s="1">
        <v>25</v>
      </c>
      <c r="U3" s="1">
        <v>25</v>
      </c>
      <c r="V3" s="1">
        <f>(+T3+U3)/2</f>
        <v>25</v>
      </c>
      <c r="W3" s="1">
        <v>25.79</v>
      </c>
      <c r="X3" s="1">
        <v>21.82</v>
      </c>
      <c r="Y3" s="1">
        <f>(+W3+X3)/2</f>
        <v>23.805</v>
      </c>
      <c r="Z3" s="1">
        <v>24.05</v>
      </c>
      <c r="AA3" s="1">
        <v>23.95</v>
      </c>
      <c r="AB3" s="1">
        <f>(+Z3+AA3)/2</f>
        <v>24</v>
      </c>
      <c r="AC3" s="1">
        <v>23.9</v>
      </c>
      <c r="AD3" s="36">
        <v>21.3</v>
      </c>
    </row>
    <row r="4" spans="1:30" ht="15.75">
      <c r="A4" s="2" t="s">
        <v>29</v>
      </c>
      <c r="B4" s="32" t="s">
        <v>34</v>
      </c>
      <c r="C4" s="4"/>
      <c r="D4" s="4"/>
      <c r="E4" s="4"/>
      <c r="F4" s="4"/>
      <c r="G4" s="13"/>
      <c r="H4" s="14"/>
      <c r="I4" s="15"/>
      <c r="J4" s="4"/>
      <c r="K4" s="14"/>
      <c r="L4" s="15"/>
      <c r="M4" s="4"/>
      <c r="N4" s="14"/>
      <c r="O4" s="16"/>
      <c r="P4" s="11"/>
      <c r="Q4" s="18"/>
      <c r="AD4" s="36"/>
    </row>
    <row r="5" spans="1:30" ht="15.75">
      <c r="A5" s="2" t="s">
        <v>29</v>
      </c>
      <c r="B5" s="3" t="s">
        <v>35</v>
      </c>
      <c r="C5" s="4">
        <v>27.5</v>
      </c>
      <c r="D5" s="4">
        <v>24</v>
      </c>
      <c r="E5" s="4">
        <v>24</v>
      </c>
      <c r="F5" s="4">
        <v>23</v>
      </c>
      <c r="G5" s="13" t="s">
        <v>36</v>
      </c>
      <c r="H5" s="14" t="s">
        <v>37</v>
      </c>
      <c r="I5" s="15">
        <v>23</v>
      </c>
      <c r="J5" s="4">
        <f>(+H5+I5)/2</f>
        <v>23.5</v>
      </c>
      <c r="K5" s="14">
        <v>26</v>
      </c>
      <c r="L5" s="15">
        <v>25</v>
      </c>
      <c r="M5" s="4">
        <f>(+K5+L5)/2</f>
        <v>25.5</v>
      </c>
      <c r="N5" s="14">
        <v>26</v>
      </c>
      <c r="O5" s="16">
        <v>25</v>
      </c>
      <c r="P5" s="11">
        <f>(+N5+O5)/2</f>
        <v>25.5</v>
      </c>
      <c r="Q5" s="17">
        <v>24</v>
      </c>
      <c r="R5" s="1">
        <v>23</v>
      </c>
      <c r="S5" s="1">
        <f>(+Q5+R5)/2</f>
        <v>23.5</v>
      </c>
      <c r="T5" s="1">
        <v>22</v>
      </c>
      <c r="U5" s="1">
        <v>23</v>
      </c>
      <c r="V5" s="1">
        <f>(+T5+U5)/2</f>
        <v>22.5</v>
      </c>
      <c r="W5" s="1">
        <v>20.149999999999999</v>
      </c>
      <c r="X5" s="1">
        <v>21.19</v>
      </c>
      <c r="Y5" s="1">
        <f>(+W5+X5)/2</f>
        <v>20.67</v>
      </c>
      <c r="Z5" s="1">
        <v>21.79</v>
      </c>
      <c r="AA5" s="1">
        <v>23.68</v>
      </c>
      <c r="AB5" s="1">
        <f>(+Z5+AA5)/2</f>
        <v>22.734999999999999</v>
      </c>
      <c r="AC5" s="1">
        <v>25.4</v>
      </c>
      <c r="AD5" s="36">
        <v>20.3</v>
      </c>
    </row>
    <row r="6" spans="1:30" ht="15.75">
      <c r="A6" s="2" t="s">
        <v>29</v>
      </c>
      <c r="B6" s="32" t="s">
        <v>38</v>
      </c>
      <c r="C6" s="4"/>
      <c r="D6" s="4"/>
      <c r="E6" s="4"/>
      <c r="F6" s="4"/>
      <c r="G6" s="13"/>
      <c r="H6" s="14"/>
      <c r="I6" s="15"/>
      <c r="J6" s="4"/>
      <c r="K6" s="14"/>
      <c r="L6" s="15"/>
      <c r="M6" s="4"/>
      <c r="N6" s="14"/>
      <c r="O6" s="11"/>
      <c r="P6" s="11"/>
      <c r="Q6" s="18"/>
      <c r="AD6" s="36"/>
    </row>
    <row r="7" spans="1:30" ht="15.75">
      <c r="A7" s="2" t="s">
        <v>29</v>
      </c>
      <c r="B7" s="3" t="s">
        <v>39</v>
      </c>
      <c r="C7" s="4">
        <v>21</v>
      </c>
      <c r="D7" s="4">
        <v>22</v>
      </c>
      <c r="E7" s="4">
        <v>25.5</v>
      </c>
      <c r="F7" s="4">
        <v>27.5</v>
      </c>
      <c r="G7" s="13" t="s">
        <v>40</v>
      </c>
      <c r="H7" s="14" t="s">
        <v>41</v>
      </c>
      <c r="I7" s="15">
        <v>23</v>
      </c>
      <c r="J7" s="4">
        <f>(+H7+I7)/2</f>
        <v>27.5</v>
      </c>
      <c r="K7" s="14">
        <v>15</v>
      </c>
      <c r="L7" s="15">
        <v>23</v>
      </c>
      <c r="M7" s="4">
        <f>(+K7+L7)/2</f>
        <v>19</v>
      </c>
      <c r="N7" s="14">
        <v>25</v>
      </c>
      <c r="O7" s="16">
        <v>21</v>
      </c>
      <c r="P7" s="11">
        <f>(+N7+O7)/2</f>
        <v>23</v>
      </c>
      <c r="Q7" s="17">
        <v>27</v>
      </c>
      <c r="R7" s="1">
        <v>21</v>
      </c>
      <c r="S7" s="1">
        <f>(+Q7+R7)/2</f>
        <v>24</v>
      </c>
      <c r="T7" s="1">
        <v>29</v>
      </c>
      <c r="U7" s="1">
        <v>21</v>
      </c>
      <c r="V7" s="1">
        <f>(+T7+U7)/2</f>
        <v>25</v>
      </c>
      <c r="W7" s="1">
        <v>26.75</v>
      </c>
      <c r="X7" s="1">
        <v>28.25</v>
      </c>
      <c r="Y7" s="1">
        <f>(+W7+X7)/2</f>
        <v>27.5</v>
      </c>
      <c r="Z7" s="1">
        <v>26</v>
      </c>
      <c r="AA7" s="1">
        <v>20.329999999999998</v>
      </c>
      <c r="AB7" s="1">
        <f>(+Z7+AA7)/2</f>
        <v>23.164999999999999</v>
      </c>
      <c r="AC7" s="1">
        <v>23.5</v>
      </c>
      <c r="AD7" s="36">
        <v>17.7</v>
      </c>
    </row>
    <row r="8" spans="1:30" ht="15.75">
      <c r="A8" s="2" t="s">
        <v>29</v>
      </c>
      <c r="B8" s="3" t="s">
        <v>42</v>
      </c>
      <c r="C8" s="4">
        <v>21.5</v>
      </c>
      <c r="D8" s="4">
        <v>18.5</v>
      </c>
      <c r="E8" s="4">
        <v>19.5</v>
      </c>
      <c r="F8" s="4">
        <v>18</v>
      </c>
      <c r="G8" s="13" t="s">
        <v>43</v>
      </c>
      <c r="H8" s="14" t="s">
        <v>44</v>
      </c>
      <c r="I8" s="15">
        <v>18</v>
      </c>
      <c r="J8" s="4">
        <f>(+H8+I8)/2</f>
        <v>18</v>
      </c>
      <c r="K8" s="14">
        <v>19</v>
      </c>
      <c r="L8" s="15">
        <v>18</v>
      </c>
      <c r="M8" s="4">
        <f>(+K8+L8)/2</f>
        <v>18.5</v>
      </c>
      <c r="N8" s="14">
        <v>20</v>
      </c>
      <c r="O8" s="16">
        <v>19</v>
      </c>
      <c r="P8" s="11">
        <f>(+N8+O8)/2</f>
        <v>19.5</v>
      </c>
      <c r="Q8" s="17">
        <v>17</v>
      </c>
      <c r="R8" s="1">
        <v>17</v>
      </c>
      <c r="S8" s="1">
        <f>(+Q8+R8)/2</f>
        <v>17</v>
      </c>
      <c r="T8" s="1">
        <v>17</v>
      </c>
      <c r="U8" s="1">
        <v>19</v>
      </c>
      <c r="V8" s="1">
        <f>(+T8+U8)/2</f>
        <v>18</v>
      </c>
      <c r="W8" s="1">
        <v>18.170000000000002</v>
      </c>
      <c r="X8" s="1">
        <v>19</v>
      </c>
      <c r="Y8" s="1">
        <f>(+W8+X8)/2</f>
        <v>18.585000000000001</v>
      </c>
      <c r="Z8" s="1">
        <v>24.73</v>
      </c>
      <c r="AA8" s="1">
        <v>19.87</v>
      </c>
      <c r="AB8" s="1">
        <f>(+Z8+AA8)/2</f>
        <v>22.3</v>
      </c>
      <c r="AC8" s="1">
        <v>18.7</v>
      </c>
      <c r="AD8" s="36">
        <v>18.600000000000001</v>
      </c>
    </row>
    <row r="9" spans="1:30" ht="15.75">
      <c r="A9" s="2" t="s">
        <v>29</v>
      </c>
      <c r="B9" s="3" t="s">
        <v>45</v>
      </c>
      <c r="C9" s="4"/>
      <c r="D9" s="4">
        <v>22</v>
      </c>
      <c r="E9" s="4">
        <v>22</v>
      </c>
      <c r="F9" s="4">
        <v>22.5</v>
      </c>
      <c r="G9" s="13" t="s">
        <v>46</v>
      </c>
      <c r="H9" s="14" t="s">
        <v>47</v>
      </c>
      <c r="I9" s="15">
        <v>22</v>
      </c>
      <c r="J9" s="4">
        <f>(+H9+I9)/2</f>
        <v>20.5</v>
      </c>
      <c r="K9" s="14">
        <v>20</v>
      </c>
      <c r="L9" s="15">
        <v>24</v>
      </c>
      <c r="M9" s="4">
        <f>(+K9+L9)/2</f>
        <v>22</v>
      </c>
      <c r="N9" s="14">
        <v>22</v>
      </c>
      <c r="O9" s="16">
        <v>23</v>
      </c>
      <c r="P9" s="11">
        <f>(+N9+O9)/2</f>
        <v>22.5</v>
      </c>
      <c r="Q9" s="17">
        <v>21</v>
      </c>
      <c r="R9" s="1">
        <v>23</v>
      </c>
      <c r="S9" s="1">
        <f>(+Q9+R9)/2</f>
        <v>22</v>
      </c>
      <c r="T9" s="1">
        <v>22</v>
      </c>
      <c r="U9" s="1">
        <v>24</v>
      </c>
      <c r="V9" s="1">
        <f>(+T9+U9)/2</f>
        <v>23</v>
      </c>
      <c r="W9" s="1">
        <v>21.31</v>
      </c>
      <c r="X9" s="1">
        <v>23.57</v>
      </c>
      <c r="Y9" s="1">
        <f>(+W9+X9)/2</f>
        <v>22.439999999999998</v>
      </c>
      <c r="Z9" s="1">
        <v>21.05</v>
      </c>
      <c r="AA9" s="1">
        <v>23.74</v>
      </c>
      <c r="AB9" s="1">
        <f>(+Z9+AA9)/2</f>
        <v>22.395</v>
      </c>
      <c r="AC9" s="1">
        <v>22.4</v>
      </c>
      <c r="AD9" s="36">
        <v>23.7</v>
      </c>
    </row>
    <row r="10" spans="1:30" ht="15.75">
      <c r="A10" s="2" t="s">
        <v>29</v>
      </c>
      <c r="B10" s="3" t="s">
        <v>48</v>
      </c>
      <c r="C10" s="4">
        <v>14.5</v>
      </c>
      <c r="D10" s="4">
        <v>15</v>
      </c>
      <c r="E10" s="4">
        <v>7.5</v>
      </c>
      <c r="F10" s="4">
        <v>10.5</v>
      </c>
      <c r="G10" s="13" t="s">
        <v>49</v>
      </c>
      <c r="H10" s="14" t="s">
        <v>50</v>
      </c>
      <c r="I10" s="15">
        <v>12</v>
      </c>
      <c r="J10" s="4">
        <f>(+H10+I10)/2</f>
        <v>11</v>
      </c>
      <c r="K10" s="14">
        <v>11</v>
      </c>
      <c r="L10" s="15">
        <v>9</v>
      </c>
      <c r="M10" s="4">
        <f>(+K10+L10)/2</f>
        <v>10</v>
      </c>
      <c r="N10" s="14">
        <v>10</v>
      </c>
      <c r="O10" s="16">
        <v>10</v>
      </c>
      <c r="P10" s="11">
        <f>(+N10+O10)/2</f>
        <v>10</v>
      </c>
      <c r="Q10" s="17">
        <v>11</v>
      </c>
      <c r="R10" s="1">
        <v>9</v>
      </c>
      <c r="S10" s="1">
        <f>(+Q10+R10)/2</f>
        <v>10</v>
      </c>
      <c r="T10" s="1">
        <v>8</v>
      </c>
      <c r="U10" s="1">
        <v>10</v>
      </c>
      <c r="V10" s="1">
        <f>(+T10+U10)/2</f>
        <v>9</v>
      </c>
      <c r="W10" s="1">
        <v>14.67</v>
      </c>
      <c r="X10" s="1">
        <v>9.33</v>
      </c>
      <c r="Y10" s="1">
        <f>(+W10+X10)/2</f>
        <v>12</v>
      </c>
      <c r="Z10" s="1">
        <v>11.5</v>
      </c>
      <c r="AA10" s="1">
        <v>8.67</v>
      </c>
      <c r="AB10" s="1">
        <f>(+Z10+AA10)/2</f>
        <v>10.085000000000001</v>
      </c>
      <c r="AC10" s="1">
        <v>20</v>
      </c>
      <c r="AD10" s="36">
        <v>9.3000000000000007</v>
      </c>
    </row>
    <row r="11" spans="1:30" ht="15.75">
      <c r="A11" s="2" t="s">
        <v>29</v>
      </c>
      <c r="B11" s="32" t="s">
        <v>51</v>
      </c>
      <c r="C11" s="4"/>
      <c r="D11" s="4"/>
      <c r="E11" s="4"/>
      <c r="F11" s="4"/>
      <c r="G11" s="13"/>
      <c r="H11" s="14"/>
      <c r="I11" s="15"/>
      <c r="J11" s="4"/>
      <c r="K11" s="14"/>
      <c r="L11" s="15"/>
      <c r="M11" s="4"/>
      <c r="N11" s="14"/>
      <c r="O11" s="11"/>
      <c r="P11" s="11"/>
      <c r="Q11" s="18"/>
      <c r="AD11" s="36"/>
    </row>
    <row r="12" spans="1:30" ht="15.75">
      <c r="A12" s="2" t="s">
        <v>29</v>
      </c>
      <c r="B12" s="31" t="s">
        <v>51</v>
      </c>
      <c r="C12" s="4"/>
      <c r="D12" s="4"/>
      <c r="E12" s="4"/>
      <c r="F12" s="4"/>
      <c r="G12" s="13"/>
      <c r="H12" s="14"/>
      <c r="I12" s="15"/>
      <c r="J12" s="4"/>
      <c r="K12" s="14"/>
      <c r="L12" s="15"/>
      <c r="M12" s="4"/>
      <c r="N12" s="14">
        <v>19</v>
      </c>
      <c r="O12" s="16">
        <v>18</v>
      </c>
      <c r="P12" s="11">
        <f>(+N12+O12)/2</f>
        <v>18.5</v>
      </c>
      <c r="Q12" s="17">
        <v>19</v>
      </c>
      <c r="R12" s="1">
        <v>17</v>
      </c>
      <c r="S12" s="1">
        <f>(+Q12+R12)/2</f>
        <v>18</v>
      </c>
      <c r="T12" s="1">
        <v>19</v>
      </c>
      <c r="U12" s="1">
        <v>20</v>
      </c>
      <c r="V12" s="1">
        <f>(+T12+U12)/2</f>
        <v>19.5</v>
      </c>
      <c r="W12" s="1">
        <v>16.8</v>
      </c>
      <c r="X12" s="1">
        <v>26.5</v>
      </c>
      <c r="Y12" s="1">
        <f>(+W12+X12)/2</f>
        <v>21.65</v>
      </c>
      <c r="Z12" s="1">
        <v>18.2</v>
      </c>
      <c r="AA12" s="1">
        <v>21</v>
      </c>
      <c r="AB12" s="1">
        <f>(+Z12+AA12)/2</f>
        <v>19.600000000000001</v>
      </c>
      <c r="AC12" s="1">
        <v>15.7</v>
      </c>
      <c r="AD12" s="36">
        <v>19.8</v>
      </c>
    </row>
    <row r="13" spans="1:30" ht="15.75">
      <c r="A13" s="2" t="s">
        <v>29</v>
      </c>
      <c r="B13" s="32" t="s">
        <v>52</v>
      </c>
      <c r="C13" s="4"/>
      <c r="D13" s="4"/>
      <c r="E13" s="4"/>
      <c r="F13" s="4"/>
      <c r="G13" s="13"/>
      <c r="H13" s="14"/>
      <c r="I13" s="15"/>
      <c r="J13" s="4"/>
      <c r="K13" s="14"/>
      <c r="L13" s="15"/>
      <c r="M13" s="4"/>
      <c r="N13" s="14"/>
      <c r="O13" s="11"/>
      <c r="P13" s="11"/>
      <c r="Q13" s="18"/>
      <c r="AD13" s="36"/>
    </row>
    <row r="14" spans="1:30" ht="15.75">
      <c r="A14" s="2" t="s">
        <v>29</v>
      </c>
      <c r="B14" s="3" t="s">
        <v>53</v>
      </c>
      <c r="C14" s="4">
        <v>22</v>
      </c>
      <c r="D14" s="4">
        <v>21</v>
      </c>
      <c r="E14" s="4">
        <v>22</v>
      </c>
      <c r="F14" s="4">
        <v>22</v>
      </c>
      <c r="G14" s="13" t="s">
        <v>54</v>
      </c>
      <c r="H14" s="14" t="s">
        <v>36</v>
      </c>
      <c r="I14" s="15">
        <v>20</v>
      </c>
      <c r="J14" s="4">
        <f>(+H14+I14)/2</f>
        <v>20.5</v>
      </c>
      <c r="K14" s="14">
        <v>21</v>
      </c>
      <c r="L14" s="15">
        <v>22</v>
      </c>
      <c r="M14" s="4">
        <f>(+K14+L14)/2</f>
        <v>21.5</v>
      </c>
      <c r="N14" s="14">
        <v>18</v>
      </c>
      <c r="O14" s="16">
        <v>21</v>
      </c>
      <c r="P14" s="11">
        <f>(+N14+O14)/2</f>
        <v>19.5</v>
      </c>
      <c r="Q14" s="17">
        <v>18</v>
      </c>
      <c r="R14" s="1">
        <v>21</v>
      </c>
      <c r="S14" s="1">
        <f>(+Q14+R14)/2</f>
        <v>19.5</v>
      </c>
      <c r="T14" s="1">
        <v>18</v>
      </c>
      <c r="U14" s="1">
        <v>21</v>
      </c>
      <c r="V14" s="1">
        <f>(+T14+U14)/2</f>
        <v>19.5</v>
      </c>
      <c r="W14" s="1">
        <v>15.65</v>
      </c>
      <c r="X14" s="1">
        <v>22.57</v>
      </c>
      <c r="Y14" s="1">
        <f>(+W14+X14)/2</f>
        <v>19.11</v>
      </c>
      <c r="Z14" s="1">
        <v>17.29</v>
      </c>
      <c r="AA14" s="1">
        <v>19.14</v>
      </c>
      <c r="AB14" s="1">
        <f>(+Z14+AA14)/2</f>
        <v>18.215</v>
      </c>
      <c r="AC14" s="1">
        <v>16.2</v>
      </c>
      <c r="AD14" s="36">
        <v>18.2</v>
      </c>
    </row>
    <row r="15" spans="1:30" ht="15.75">
      <c r="A15" s="2" t="s">
        <v>29</v>
      </c>
      <c r="B15" s="32" t="s">
        <v>55</v>
      </c>
      <c r="C15" s="4"/>
      <c r="D15" s="4"/>
      <c r="E15" s="4"/>
      <c r="F15" s="4"/>
      <c r="G15" s="13"/>
      <c r="H15" s="14"/>
      <c r="I15" s="15"/>
      <c r="J15" s="4"/>
      <c r="K15" s="14"/>
      <c r="L15" s="15"/>
      <c r="M15" s="4"/>
      <c r="N15" s="14"/>
      <c r="O15" s="11"/>
      <c r="P15" s="11"/>
      <c r="Q15" s="18"/>
      <c r="AD15" s="36"/>
    </row>
    <row r="16" spans="1:30" ht="15.75">
      <c r="A16" s="2" t="s">
        <v>29</v>
      </c>
      <c r="B16" s="3" t="s">
        <v>56</v>
      </c>
      <c r="C16" s="4">
        <v>14</v>
      </c>
      <c r="D16" s="4">
        <v>15</v>
      </c>
      <c r="E16" s="4">
        <v>17.5</v>
      </c>
      <c r="F16" s="4">
        <v>19.5</v>
      </c>
      <c r="G16" s="13" t="s">
        <v>44</v>
      </c>
      <c r="H16" s="14" t="s">
        <v>47</v>
      </c>
      <c r="I16" s="15">
        <v>20</v>
      </c>
      <c r="J16" s="4">
        <f>(+H16+I16)/2</f>
        <v>19.5</v>
      </c>
      <c r="K16" s="14">
        <v>20</v>
      </c>
      <c r="L16" s="15">
        <v>22</v>
      </c>
      <c r="M16" s="4">
        <f>(+K16+L16)/2</f>
        <v>21</v>
      </c>
      <c r="N16" s="14">
        <v>18</v>
      </c>
      <c r="O16" s="16">
        <v>23</v>
      </c>
      <c r="P16" s="11">
        <f>(+N16+O16)/2</f>
        <v>20.5</v>
      </c>
      <c r="Q16" s="17">
        <v>19</v>
      </c>
      <c r="R16" s="1">
        <v>23</v>
      </c>
      <c r="S16" s="1">
        <f>(+Q16+R16)/2</f>
        <v>21</v>
      </c>
      <c r="T16" s="1">
        <v>24</v>
      </c>
      <c r="U16" s="1">
        <v>22</v>
      </c>
      <c r="V16" s="1">
        <f>(+T16+U16)/2</f>
        <v>23</v>
      </c>
      <c r="W16" s="1">
        <v>22.58</v>
      </c>
      <c r="X16" s="1">
        <v>27.2</v>
      </c>
      <c r="Y16" s="1">
        <f>(+W16+X16)/2</f>
        <v>24.89</v>
      </c>
      <c r="Z16" s="1">
        <v>21.47</v>
      </c>
      <c r="AA16" s="1">
        <v>21.53</v>
      </c>
      <c r="AB16" s="1">
        <f>(+Z16+AA16)/2</f>
        <v>21.5</v>
      </c>
      <c r="AC16" s="1">
        <v>22.9</v>
      </c>
      <c r="AD16" s="36">
        <v>21.8</v>
      </c>
    </row>
    <row r="17" spans="1:30" ht="15.75">
      <c r="A17" s="2" t="s">
        <v>29</v>
      </c>
      <c r="B17" s="3" t="s">
        <v>57</v>
      </c>
      <c r="C17" s="4">
        <v>12.5</v>
      </c>
      <c r="D17" s="4">
        <v>12.5</v>
      </c>
      <c r="E17" s="4">
        <v>12.5</v>
      </c>
      <c r="F17" s="4">
        <v>15</v>
      </c>
      <c r="G17" s="13" t="s">
        <v>58</v>
      </c>
      <c r="H17" s="14" t="s">
        <v>59</v>
      </c>
      <c r="I17" s="15">
        <v>15</v>
      </c>
      <c r="J17" s="4">
        <f>(+H17+I17)/2</f>
        <v>15</v>
      </c>
      <c r="K17" s="14">
        <v>14</v>
      </c>
      <c r="L17" s="15">
        <v>11</v>
      </c>
      <c r="M17" s="4">
        <f>(+K17+L17)/2</f>
        <v>12.5</v>
      </c>
      <c r="N17" s="14">
        <v>12</v>
      </c>
      <c r="O17" s="16">
        <v>14</v>
      </c>
      <c r="P17" s="11">
        <f>(+N17+O17)/2</f>
        <v>13</v>
      </c>
      <c r="Q17" s="17">
        <v>13</v>
      </c>
      <c r="R17" s="1">
        <v>12</v>
      </c>
      <c r="S17" s="1">
        <f>(+Q17+R17)/2</f>
        <v>12.5</v>
      </c>
      <c r="T17" s="1">
        <v>13</v>
      </c>
      <c r="U17" s="1">
        <v>14</v>
      </c>
      <c r="V17" s="1">
        <f>(+T17+U17)/2</f>
        <v>13.5</v>
      </c>
      <c r="W17" s="1">
        <v>15.23</v>
      </c>
      <c r="X17" s="1">
        <v>23.11</v>
      </c>
      <c r="Y17" s="1">
        <f>(+W17+X17)/2</f>
        <v>19.170000000000002</v>
      </c>
      <c r="Z17" s="1">
        <v>16.149999999999999</v>
      </c>
      <c r="AA17" s="1">
        <v>19.420000000000002</v>
      </c>
      <c r="AB17" s="1">
        <f>(+Z17+AA17)/2</f>
        <v>17.785</v>
      </c>
      <c r="AC17" s="1">
        <v>17.7</v>
      </c>
      <c r="AD17" s="36">
        <v>15</v>
      </c>
    </row>
    <row r="18" spans="1:30" ht="15.75">
      <c r="A18" s="2" t="s">
        <v>29</v>
      </c>
      <c r="B18" s="32" t="s">
        <v>60</v>
      </c>
      <c r="C18" s="4"/>
      <c r="D18" s="4"/>
      <c r="E18" s="4"/>
      <c r="F18" s="4"/>
      <c r="G18" s="13"/>
      <c r="H18" s="14"/>
      <c r="I18" s="15"/>
      <c r="J18" s="4"/>
      <c r="K18" s="14"/>
      <c r="L18" s="15"/>
      <c r="M18" s="4"/>
      <c r="N18" s="14"/>
      <c r="O18" s="11"/>
      <c r="P18" s="11"/>
      <c r="Q18" s="18"/>
      <c r="AD18" s="36"/>
    </row>
    <row r="19" spans="1:30" ht="15.75">
      <c r="A19" s="2" t="s">
        <v>29</v>
      </c>
      <c r="B19" s="3" t="s">
        <v>61</v>
      </c>
      <c r="C19" s="4">
        <v>21.5</v>
      </c>
      <c r="D19" s="4">
        <v>21</v>
      </c>
      <c r="E19" s="4">
        <v>21</v>
      </c>
      <c r="F19" s="4">
        <v>22</v>
      </c>
      <c r="G19" s="13" t="s">
        <v>62</v>
      </c>
      <c r="H19" s="14" t="s">
        <v>36</v>
      </c>
      <c r="I19" s="15">
        <v>19</v>
      </c>
      <c r="J19" s="4">
        <f>(+H19+I19)/2</f>
        <v>20</v>
      </c>
      <c r="K19" s="14">
        <v>23</v>
      </c>
      <c r="L19" s="15">
        <v>21</v>
      </c>
      <c r="M19" s="4">
        <f>(+K19+L19)/2</f>
        <v>22</v>
      </c>
      <c r="N19" s="14">
        <v>21</v>
      </c>
      <c r="O19" s="16">
        <v>19</v>
      </c>
      <c r="P19" s="11">
        <f>(+N19+O19)/2</f>
        <v>20</v>
      </c>
      <c r="Q19" s="17">
        <v>20</v>
      </c>
      <c r="R19" s="1">
        <v>19</v>
      </c>
      <c r="S19" s="1">
        <f>(+Q19+R19)/2</f>
        <v>19.5</v>
      </c>
      <c r="T19" s="1">
        <v>19</v>
      </c>
      <c r="U19" s="1">
        <v>19</v>
      </c>
      <c r="V19" s="1">
        <f>(+T19+U19)/2</f>
        <v>19</v>
      </c>
      <c r="W19" s="1">
        <v>18.03</v>
      </c>
      <c r="X19" s="1">
        <v>21</v>
      </c>
      <c r="Y19" s="1">
        <f>(+W19+X19)/2</f>
        <v>19.515000000000001</v>
      </c>
      <c r="Z19" s="1">
        <v>19.329999999999998</v>
      </c>
      <c r="AA19" s="1">
        <v>20.5</v>
      </c>
      <c r="AB19" s="1">
        <f>(+Z19+AA19)/2</f>
        <v>19.914999999999999</v>
      </c>
      <c r="AC19" s="1">
        <v>22.6</v>
      </c>
      <c r="AD19" s="36">
        <v>16.600000000000001</v>
      </c>
    </row>
    <row r="20" spans="1:30" ht="15.75">
      <c r="A20" s="2" t="s">
        <v>29</v>
      </c>
      <c r="B20" s="32" t="s">
        <v>63</v>
      </c>
      <c r="C20" s="4"/>
      <c r="D20" s="4"/>
      <c r="E20" s="4"/>
      <c r="F20" s="4"/>
      <c r="G20" s="13"/>
      <c r="H20" s="14"/>
      <c r="I20" s="15"/>
      <c r="J20" s="4"/>
      <c r="K20" s="14"/>
      <c r="L20" s="15"/>
      <c r="M20" s="4"/>
      <c r="N20" s="14"/>
      <c r="O20" s="11"/>
      <c r="P20" s="11"/>
      <c r="Q20" s="18"/>
      <c r="AD20" s="36"/>
    </row>
    <row r="21" spans="1:30" ht="15.75">
      <c r="A21" s="2" t="s">
        <v>29</v>
      </c>
      <c r="B21" s="3" t="s">
        <v>64</v>
      </c>
      <c r="C21" s="4">
        <v>26.5</v>
      </c>
      <c r="D21" s="4">
        <v>23</v>
      </c>
      <c r="E21" s="4">
        <v>23.5</v>
      </c>
      <c r="F21" s="4">
        <v>23</v>
      </c>
      <c r="G21" s="13" t="s">
        <v>65</v>
      </c>
      <c r="H21" s="14" t="s">
        <v>66</v>
      </c>
      <c r="I21" s="15">
        <v>23</v>
      </c>
      <c r="J21" s="4">
        <f>(+H21+I21)/2</f>
        <v>24</v>
      </c>
      <c r="K21" s="14">
        <v>24</v>
      </c>
      <c r="L21" s="15">
        <v>24</v>
      </c>
      <c r="M21" s="4">
        <f>(+K21+L21)/2</f>
        <v>24</v>
      </c>
      <c r="N21" s="14">
        <v>27</v>
      </c>
      <c r="O21" s="16">
        <v>25</v>
      </c>
      <c r="P21" s="11">
        <f>(+N21+O21)/2</f>
        <v>26</v>
      </c>
      <c r="Q21" s="17">
        <v>22</v>
      </c>
      <c r="R21" s="1">
        <v>23</v>
      </c>
      <c r="S21" s="1">
        <f>(+Q21+R21)/2</f>
        <v>22.5</v>
      </c>
      <c r="T21" s="1">
        <v>23</v>
      </c>
      <c r="U21" s="1">
        <v>25</v>
      </c>
      <c r="V21" s="1">
        <f>(+T21+U21)/2</f>
        <v>24</v>
      </c>
      <c r="W21" s="1">
        <v>22.23</v>
      </c>
      <c r="X21" s="1">
        <v>24.46</v>
      </c>
      <c r="Y21" s="1">
        <f>(+W21+X21)/2</f>
        <v>23.344999999999999</v>
      </c>
      <c r="Z21" s="1">
        <v>24.75</v>
      </c>
      <c r="AA21" s="1">
        <v>24.48</v>
      </c>
      <c r="AB21" s="1">
        <f>(+Z21+AA21)/2</f>
        <v>24.615000000000002</v>
      </c>
      <c r="AC21" s="1">
        <v>25.7</v>
      </c>
      <c r="AD21" s="36">
        <v>23.9</v>
      </c>
    </row>
    <row r="22" spans="1:30" ht="15.75">
      <c r="A22" s="2" t="s">
        <v>29</v>
      </c>
      <c r="B22" s="32" t="s">
        <v>67</v>
      </c>
      <c r="C22" s="4"/>
      <c r="D22" s="4"/>
      <c r="E22" s="4"/>
      <c r="F22" s="4"/>
      <c r="G22" s="5"/>
      <c r="H22" s="6"/>
      <c r="I22" s="7"/>
      <c r="J22" s="4"/>
      <c r="K22" s="14"/>
      <c r="L22" s="15"/>
      <c r="M22" s="4"/>
      <c r="N22" s="14"/>
      <c r="O22" s="16"/>
      <c r="P22" s="11"/>
      <c r="Q22" s="17"/>
      <c r="AD22" s="36"/>
    </row>
    <row r="23" spans="1:30" ht="15.75">
      <c r="A23" s="2" t="s">
        <v>29</v>
      </c>
      <c r="B23" s="31" t="s">
        <v>68</v>
      </c>
      <c r="C23" s="4"/>
      <c r="D23" s="4"/>
      <c r="E23" s="4"/>
      <c r="F23" s="4"/>
      <c r="G23" s="5"/>
      <c r="H23" s="6"/>
      <c r="I23" s="7"/>
      <c r="J23" s="4"/>
      <c r="K23" s="14"/>
      <c r="L23" s="15"/>
      <c r="M23" s="4"/>
      <c r="N23" s="14"/>
      <c r="O23" s="16"/>
      <c r="P23" s="11"/>
      <c r="Q23" s="17"/>
      <c r="U23" s="1">
        <v>15</v>
      </c>
      <c r="V23" s="1">
        <v>15</v>
      </c>
      <c r="W23" s="1">
        <v>14</v>
      </c>
      <c r="X23" s="1">
        <v>16</v>
      </c>
      <c r="Y23" s="1">
        <v>15</v>
      </c>
      <c r="Z23" s="1">
        <v>18.5</v>
      </c>
      <c r="AA23" s="1">
        <v>13.4</v>
      </c>
      <c r="AB23" s="1">
        <v>15</v>
      </c>
      <c r="AC23" s="1">
        <v>19</v>
      </c>
      <c r="AD23" s="36">
        <v>9.1999999999999993</v>
      </c>
    </row>
    <row r="24" spans="1:30" ht="15.75">
      <c r="A24" s="2" t="s">
        <v>29</v>
      </c>
      <c r="B24" s="32" t="s">
        <v>69</v>
      </c>
      <c r="C24" s="4"/>
      <c r="D24" s="4"/>
      <c r="E24" s="4"/>
      <c r="F24" s="4"/>
      <c r="G24" s="13"/>
      <c r="H24" s="14"/>
      <c r="I24" s="15"/>
      <c r="J24" s="4"/>
      <c r="K24" s="14"/>
      <c r="L24" s="15"/>
      <c r="M24" s="4"/>
      <c r="N24" s="14"/>
      <c r="O24" s="11"/>
      <c r="P24" s="11"/>
      <c r="Q24" s="18"/>
      <c r="AD24" s="36"/>
    </row>
    <row r="25" spans="1:30" ht="15.75">
      <c r="A25" s="2" t="s">
        <v>29</v>
      </c>
      <c r="B25" s="3" t="s">
        <v>70</v>
      </c>
      <c r="C25" s="4">
        <v>30</v>
      </c>
      <c r="D25" s="4">
        <v>28</v>
      </c>
      <c r="E25" s="4">
        <v>28</v>
      </c>
      <c r="F25" s="4">
        <v>26</v>
      </c>
      <c r="G25" s="13" t="s">
        <v>71</v>
      </c>
      <c r="H25" s="14" t="s">
        <v>72</v>
      </c>
      <c r="I25" s="15">
        <v>26</v>
      </c>
      <c r="J25" s="4">
        <f>(+H25+I25)/2</f>
        <v>26.5</v>
      </c>
      <c r="K25" s="14">
        <v>28</v>
      </c>
      <c r="L25" s="15">
        <v>26</v>
      </c>
      <c r="M25" s="4">
        <f>(+K25+L25)/2</f>
        <v>27</v>
      </c>
      <c r="N25" s="14">
        <v>27</v>
      </c>
      <c r="O25" s="16">
        <v>26</v>
      </c>
      <c r="P25" s="11">
        <f>(+N25+O25)/2</f>
        <v>26.5</v>
      </c>
      <c r="Q25" s="17">
        <v>25</v>
      </c>
      <c r="R25" s="1">
        <v>25</v>
      </c>
      <c r="S25" s="1">
        <f>(+Q25+R25)/2</f>
        <v>25</v>
      </c>
      <c r="T25" s="1">
        <v>26</v>
      </c>
      <c r="U25" s="1">
        <v>26</v>
      </c>
      <c r="V25" s="1">
        <f>(+T25+U25)/2</f>
        <v>26</v>
      </c>
      <c r="W25" s="1">
        <v>25.35</v>
      </c>
      <c r="X25" s="1">
        <v>25.58</v>
      </c>
      <c r="Y25" s="1">
        <f>(+W25+X25)/2</f>
        <v>25.465</v>
      </c>
      <c r="Z25" s="1">
        <v>25.11</v>
      </c>
      <c r="AA25" s="1">
        <v>26.47</v>
      </c>
      <c r="AB25" s="1">
        <f>(+Z25+AA25)/2</f>
        <v>25.79</v>
      </c>
      <c r="AC25" s="1">
        <v>27</v>
      </c>
      <c r="AD25" s="36">
        <v>24.6</v>
      </c>
    </row>
    <row r="26" spans="1:30" ht="15.75">
      <c r="B26" s="3"/>
      <c r="C26" s="4"/>
      <c r="D26" s="4"/>
      <c r="E26" s="4"/>
      <c r="F26" s="4"/>
      <c r="G26" s="13"/>
      <c r="H26" s="14"/>
      <c r="I26" s="15"/>
      <c r="J26" s="4"/>
      <c r="K26" s="14"/>
      <c r="L26" s="15"/>
      <c r="M26" s="4"/>
      <c r="N26" s="14"/>
      <c r="O26" s="16"/>
      <c r="P26" s="11"/>
      <c r="Q26" s="18"/>
      <c r="AD26" s="36"/>
    </row>
    <row r="27" spans="1:30" ht="15.75">
      <c r="A27" s="2" t="s">
        <v>73</v>
      </c>
      <c r="B27" s="32" t="s">
        <v>74</v>
      </c>
      <c r="C27" s="4"/>
      <c r="D27" s="4"/>
      <c r="E27" s="4"/>
      <c r="F27" s="4"/>
      <c r="G27" s="4"/>
      <c r="H27" s="14"/>
      <c r="I27" s="15"/>
      <c r="J27" s="4"/>
      <c r="K27" s="14"/>
      <c r="L27" s="15"/>
      <c r="M27" s="4"/>
      <c r="N27" s="14"/>
      <c r="O27" s="11"/>
      <c r="P27" s="11"/>
      <c r="Q27" s="18"/>
      <c r="AD27" s="36"/>
    </row>
    <row r="28" spans="1:30" ht="15.75">
      <c r="A28" s="2" t="s">
        <v>73</v>
      </c>
      <c r="B28" s="3" t="s">
        <v>75</v>
      </c>
      <c r="C28" s="4"/>
      <c r="D28" s="4">
        <v>17</v>
      </c>
      <c r="E28" s="4">
        <v>14</v>
      </c>
      <c r="F28" s="4">
        <v>18</v>
      </c>
      <c r="G28" s="13" t="s">
        <v>76</v>
      </c>
      <c r="H28" s="14" t="s">
        <v>59</v>
      </c>
      <c r="I28" s="15">
        <v>11</v>
      </c>
      <c r="J28" s="4">
        <f>(+H28+I28)/2</f>
        <v>13</v>
      </c>
      <c r="K28" s="14">
        <v>19</v>
      </c>
      <c r="L28" s="15">
        <v>24</v>
      </c>
      <c r="M28" s="4">
        <f>(+K28+L28)/2</f>
        <v>21.5</v>
      </c>
      <c r="N28" s="14">
        <v>23</v>
      </c>
      <c r="O28" s="16">
        <v>20</v>
      </c>
      <c r="P28" s="11">
        <f>(+N28+O28)/2</f>
        <v>21.5</v>
      </c>
      <c r="Q28" s="17">
        <v>16</v>
      </c>
      <c r="R28" s="1">
        <v>15</v>
      </c>
      <c r="S28" s="1">
        <f>(+Q28+R28)/2</f>
        <v>15.5</v>
      </c>
      <c r="T28" s="1">
        <v>11</v>
      </c>
      <c r="U28" s="1">
        <v>10</v>
      </c>
      <c r="V28" s="1">
        <f>(+T28+U28)/2</f>
        <v>10.5</v>
      </c>
      <c r="W28" s="1">
        <v>18</v>
      </c>
      <c r="X28" s="1">
        <v>15.5</v>
      </c>
      <c r="Y28" s="1">
        <f>(+W28+X28)/2</f>
        <v>16.75</v>
      </c>
      <c r="Z28" s="1">
        <v>15</v>
      </c>
      <c r="AA28" s="1">
        <v>13.67</v>
      </c>
      <c r="AB28" s="1">
        <f>(+Z28+AA28)/2</f>
        <v>14.335000000000001</v>
      </c>
      <c r="AC28" s="1">
        <v>15</v>
      </c>
      <c r="AD28" s="36">
        <v>9.3000000000000007</v>
      </c>
    </row>
    <row r="29" spans="1:30" ht="15.75">
      <c r="A29" s="2" t="s">
        <v>73</v>
      </c>
      <c r="B29" s="3" t="s">
        <v>77</v>
      </c>
      <c r="C29" s="4">
        <v>15.5</v>
      </c>
      <c r="D29" s="4">
        <v>21</v>
      </c>
      <c r="E29" s="4">
        <v>20</v>
      </c>
      <c r="F29" s="4">
        <v>21.5</v>
      </c>
      <c r="G29" s="13" t="s">
        <v>78</v>
      </c>
      <c r="H29" s="14">
        <v>22.428571428571427</v>
      </c>
      <c r="I29" s="15">
        <v>26</v>
      </c>
      <c r="J29" s="4">
        <f>(+H29+I29)/2</f>
        <v>24.214285714285715</v>
      </c>
      <c r="K29" s="14">
        <v>23</v>
      </c>
      <c r="L29" s="15">
        <v>25</v>
      </c>
      <c r="M29" s="4">
        <f>(+K29+L29)/2</f>
        <v>24</v>
      </c>
      <c r="N29" s="14">
        <v>24</v>
      </c>
      <c r="O29" s="16">
        <v>26.6</v>
      </c>
      <c r="P29" s="11">
        <f>(+N29+O29)/2</f>
        <v>25.3</v>
      </c>
      <c r="Q29" s="17">
        <v>22</v>
      </c>
      <c r="R29" s="1">
        <v>24</v>
      </c>
      <c r="S29" s="1">
        <f>(+Q29+R29)/2</f>
        <v>23</v>
      </c>
      <c r="T29" s="1">
        <v>23</v>
      </c>
      <c r="U29" s="1">
        <v>24</v>
      </c>
      <c r="V29" s="1">
        <f>(+T29+U29)/2</f>
        <v>23.5</v>
      </c>
      <c r="W29" s="1">
        <v>22.6</v>
      </c>
      <c r="X29" s="1">
        <v>23.75</v>
      </c>
      <c r="Y29" s="1">
        <f>(+W29+X29)/2</f>
        <v>23.175000000000001</v>
      </c>
      <c r="Z29" s="1">
        <v>23.5</v>
      </c>
      <c r="AA29" s="1">
        <v>25</v>
      </c>
      <c r="AB29" s="1">
        <f>(+Z29+AA29)/2</f>
        <v>24.25</v>
      </c>
      <c r="AC29" s="1">
        <v>21.3</v>
      </c>
      <c r="AD29" s="36">
        <v>18.2</v>
      </c>
    </row>
    <row r="30" spans="1:30" ht="15.75">
      <c r="A30" s="2" t="s">
        <v>73</v>
      </c>
      <c r="B30" s="3" t="s">
        <v>79</v>
      </c>
      <c r="C30" s="4"/>
      <c r="D30" s="4">
        <v>20.5</v>
      </c>
      <c r="E30" s="4">
        <v>15.5</v>
      </c>
      <c r="F30" s="4">
        <v>16</v>
      </c>
      <c r="G30" s="13" t="s">
        <v>80</v>
      </c>
      <c r="H30" s="14" t="s">
        <v>81</v>
      </c>
      <c r="I30" s="15">
        <v>11</v>
      </c>
      <c r="J30" s="4">
        <f>(+H30+I30)/2</f>
        <v>11.5</v>
      </c>
      <c r="K30" s="14">
        <v>16</v>
      </c>
      <c r="L30" s="15">
        <v>7</v>
      </c>
      <c r="M30" s="4">
        <f>(+K30+L30)/2</f>
        <v>11.5</v>
      </c>
      <c r="N30" s="14">
        <v>12</v>
      </c>
      <c r="O30" s="16">
        <v>7</v>
      </c>
      <c r="P30" s="11">
        <f>(+N30+O30)/2</f>
        <v>9.5</v>
      </c>
      <c r="Q30" s="17">
        <v>10</v>
      </c>
      <c r="R30" s="1">
        <v>7</v>
      </c>
      <c r="S30" s="1">
        <f>(+Q30+R30)/2</f>
        <v>8.5</v>
      </c>
      <c r="T30" s="1">
        <v>11</v>
      </c>
      <c r="U30" s="1">
        <v>8</v>
      </c>
      <c r="V30" s="1">
        <f>(+T30+U30)/2</f>
        <v>9.5</v>
      </c>
      <c r="W30" s="1">
        <v>9.67</v>
      </c>
      <c r="X30" s="1">
        <v>5.5</v>
      </c>
      <c r="Y30" s="1">
        <f>(+W30+X30)/2</f>
        <v>7.585</v>
      </c>
      <c r="Z30" s="1">
        <v>3</v>
      </c>
      <c r="AA30" s="1">
        <v>3.5</v>
      </c>
      <c r="AB30" s="1">
        <f>(+Z30+AA30)/2</f>
        <v>3.25</v>
      </c>
      <c r="AC30" s="1">
        <v>3</v>
      </c>
      <c r="AD30" s="36">
        <v>3</v>
      </c>
    </row>
    <row r="31" spans="1:30" ht="15.75">
      <c r="A31" s="2" t="s">
        <v>73</v>
      </c>
      <c r="B31" s="3" t="s">
        <v>82</v>
      </c>
      <c r="C31" s="4"/>
      <c r="D31" s="4">
        <v>28.5</v>
      </c>
      <c r="E31" s="4">
        <v>28.5</v>
      </c>
      <c r="F31" s="4">
        <v>24</v>
      </c>
      <c r="G31" s="13" t="s">
        <v>83</v>
      </c>
      <c r="H31" s="14" t="s">
        <v>84</v>
      </c>
      <c r="I31" s="15">
        <v>17</v>
      </c>
      <c r="J31" s="4">
        <f>(+H31+I31)/2</f>
        <v>18.5</v>
      </c>
      <c r="K31" s="14">
        <v>19</v>
      </c>
      <c r="L31" s="15">
        <v>20</v>
      </c>
      <c r="M31" s="4">
        <f>(+K31+L31)/2</f>
        <v>19.5</v>
      </c>
      <c r="N31" s="14">
        <v>18</v>
      </c>
      <c r="O31" s="16">
        <v>22</v>
      </c>
      <c r="P31" s="11">
        <f>(+N31+O31)/2</f>
        <v>20</v>
      </c>
      <c r="Q31" s="17">
        <v>20</v>
      </c>
      <c r="R31" s="1">
        <v>18</v>
      </c>
      <c r="S31" s="1">
        <f>(+Q31+R31)/2</f>
        <v>19</v>
      </c>
      <c r="T31" s="1">
        <v>20</v>
      </c>
      <c r="U31" s="1">
        <v>23</v>
      </c>
      <c r="V31" s="1">
        <f>(+T31+U31)/2</f>
        <v>21.5</v>
      </c>
      <c r="W31" s="1">
        <v>18.57</v>
      </c>
      <c r="X31" s="1">
        <v>18.29</v>
      </c>
      <c r="Y31" s="1">
        <f>(+W31+X31)/2</f>
        <v>18.43</v>
      </c>
      <c r="Z31" s="1">
        <v>16.29</v>
      </c>
      <c r="AA31" s="1">
        <v>21.33</v>
      </c>
      <c r="AB31" s="1">
        <f>(+Z31+AA31)/2</f>
        <v>18.809999999999999</v>
      </c>
      <c r="AC31" s="1">
        <v>19.399999999999999</v>
      </c>
      <c r="AD31" s="36">
        <v>14.3</v>
      </c>
    </row>
    <row r="32" spans="1:30" ht="15.75">
      <c r="A32" s="2" t="s">
        <v>73</v>
      </c>
      <c r="B32" s="3" t="s">
        <v>85</v>
      </c>
      <c r="C32" s="4"/>
      <c r="D32" s="4">
        <v>11.5</v>
      </c>
      <c r="E32" s="4">
        <v>9.5</v>
      </c>
      <c r="F32" s="4">
        <v>9</v>
      </c>
      <c r="G32" s="13" t="s">
        <v>86</v>
      </c>
      <c r="H32" s="14" t="s">
        <v>50</v>
      </c>
      <c r="I32" s="15">
        <v>10</v>
      </c>
      <c r="J32" s="4">
        <f>(+H32+I32)/2</f>
        <v>10</v>
      </c>
      <c r="K32" s="14">
        <v>10</v>
      </c>
      <c r="L32" s="15">
        <v>11</v>
      </c>
      <c r="M32" s="4">
        <f>(+K32+L32)/2</f>
        <v>10.5</v>
      </c>
      <c r="N32" s="14">
        <v>10</v>
      </c>
      <c r="O32" s="16">
        <v>10</v>
      </c>
      <c r="P32" s="11">
        <f>(+N32+O32)/2</f>
        <v>10</v>
      </c>
      <c r="Q32" s="17">
        <v>11</v>
      </c>
      <c r="R32" s="1">
        <v>12</v>
      </c>
      <c r="S32" s="1">
        <f>(+Q32+R32)/2</f>
        <v>11.5</v>
      </c>
      <c r="T32" s="1">
        <v>10</v>
      </c>
      <c r="U32" s="1">
        <v>11</v>
      </c>
      <c r="V32" s="1">
        <f>(+T32+U32)/2</f>
        <v>10.5</v>
      </c>
      <c r="W32" s="1">
        <v>10.47</v>
      </c>
      <c r="X32" s="1">
        <v>9.9499999999999993</v>
      </c>
      <c r="Y32" s="1">
        <f>(+W32+X32)/2</f>
        <v>10.210000000000001</v>
      </c>
      <c r="Z32" s="1">
        <v>9.17</v>
      </c>
      <c r="AA32" s="1">
        <v>9</v>
      </c>
      <c r="AB32" s="1">
        <f>(+Z32+AA32)/2</f>
        <v>9.0850000000000009</v>
      </c>
      <c r="AC32" s="1">
        <v>10.9</v>
      </c>
      <c r="AD32" s="36">
        <v>11.6</v>
      </c>
    </row>
    <row r="33" spans="1:30" ht="15.75">
      <c r="A33" s="2" t="s">
        <v>73</v>
      </c>
      <c r="B33" s="32" t="s">
        <v>87</v>
      </c>
      <c r="C33" s="4"/>
      <c r="D33" s="4"/>
      <c r="E33" s="4"/>
      <c r="F33" s="4"/>
      <c r="G33" s="13"/>
      <c r="H33" s="14"/>
      <c r="I33" s="15"/>
      <c r="J33" s="4"/>
      <c r="K33" s="14"/>
      <c r="L33" s="15"/>
      <c r="M33" s="4"/>
      <c r="N33" s="14"/>
      <c r="O33" s="11"/>
      <c r="P33" s="11"/>
      <c r="Q33" s="18"/>
      <c r="AD33" s="36"/>
    </row>
    <row r="34" spans="1:30" ht="15.75">
      <c r="A34" s="2" t="s">
        <v>73</v>
      </c>
      <c r="B34" s="3" t="s">
        <v>88</v>
      </c>
      <c r="C34" s="4">
        <v>20.5</v>
      </c>
      <c r="D34" s="4">
        <v>25.5</v>
      </c>
      <c r="E34" s="4">
        <v>25.5</v>
      </c>
      <c r="F34" s="4">
        <v>30</v>
      </c>
      <c r="G34" s="13" t="s">
        <v>89</v>
      </c>
      <c r="H34" s="14" t="s">
        <v>90</v>
      </c>
      <c r="I34" s="15">
        <v>25</v>
      </c>
      <c r="J34" s="4">
        <f>(+H34+I34)/2</f>
        <v>28</v>
      </c>
      <c r="K34" s="14">
        <v>31</v>
      </c>
      <c r="L34" s="15">
        <v>28</v>
      </c>
      <c r="M34" s="4">
        <f>(+K34+L34)/2</f>
        <v>29.5</v>
      </c>
      <c r="N34" s="14">
        <v>30</v>
      </c>
      <c r="O34" s="16">
        <v>29</v>
      </c>
      <c r="P34" s="11">
        <f>(+N34+O34)/2</f>
        <v>29.5</v>
      </c>
      <c r="Q34" s="17">
        <v>28</v>
      </c>
      <c r="R34" s="1">
        <v>27</v>
      </c>
      <c r="S34" s="1">
        <f>(+Q34+R34)/2</f>
        <v>27.5</v>
      </c>
      <c r="T34" s="1">
        <v>28</v>
      </c>
      <c r="U34" s="1">
        <v>27</v>
      </c>
      <c r="V34" s="1">
        <f>(+T34+U34)/2</f>
        <v>27.5</v>
      </c>
      <c r="W34" s="1">
        <v>23.5</v>
      </c>
      <c r="X34" s="1">
        <v>24.33</v>
      </c>
      <c r="Y34" s="1">
        <f>(+W34+X34)/2</f>
        <v>23.914999999999999</v>
      </c>
      <c r="Z34" s="1">
        <v>25.5</v>
      </c>
      <c r="AA34" s="1">
        <v>23.25</v>
      </c>
      <c r="AB34" s="1">
        <f>(+Z34+AA34)/2</f>
        <v>24.375</v>
      </c>
      <c r="AC34" s="1">
        <v>25.3</v>
      </c>
      <c r="AD34" s="36">
        <v>19.8</v>
      </c>
    </row>
    <row r="35" spans="1:30" ht="15.75">
      <c r="A35" s="2" t="s">
        <v>73</v>
      </c>
      <c r="B35" s="3" t="s">
        <v>91</v>
      </c>
      <c r="C35" s="4">
        <v>12.5</v>
      </c>
      <c r="D35" s="4">
        <v>13.5</v>
      </c>
      <c r="E35" s="4">
        <v>13</v>
      </c>
      <c r="F35" s="4">
        <v>13</v>
      </c>
      <c r="G35" s="13" t="s">
        <v>92</v>
      </c>
      <c r="H35" s="14" t="s">
        <v>50</v>
      </c>
      <c r="I35" s="15">
        <v>8</v>
      </c>
      <c r="J35" s="4">
        <f>(+H35+I35)/2</f>
        <v>9</v>
      </c>
      <c r="K35" s="14">
        <v>10</v>
      </c>
      <c r="L35" s="15">
        <v>8</v>
      </c>
      <c r="M35" s="4">
        <f>(+K35+L35)/2</f>
        <v>9</v>
      </c>
      <c r="N35" s="14">
        <v>11</v>
      </c>
      <c r="O35" s="16">
        <v>12</v>
      </c>
      <c r="P35" s="11">
        <f>(+N35+O35)/2</f>
        <v>11.5</v>
      </c>
      <c r="Q35" s="17">
        <v>13</v>
      </c>
      <c r="R35" s="1">
        <v>11</v>
      </c>
      <c r="S35" s="1">
        <f>(+Q35+R35)/2</f>
        <v>12</v>
      </c>
      <c r="T35" s="1">
        <v>14</v>
      </c>
      <c r="U35" s="1">
        <v>11</v>
      </c>
      <c r="V35" s="1">
        <f>(+T35+U35)/2</f>
        <v>12.5</v>
      </c>
      <c r="W35" s="1">
        <v>13.5</v>
      </c>
      <c r="X35" s="1">
        <v>9.75</v>
      </c>
      <c r="Y35" s="1">
        <f>(+W35+X35)/2</f>
        <v>11.625</v>
      </c>
      <c r="Z35" s="1">
        <v>7.5</v>
      </c>
      <c r="AA35" s="1">
        <v>6.25</v>
      </c>
      <c r="AB35" s="1">
        <f>(+Z35+AA35)/2</f>
        <v>6.875</v>
      </c>
      <c r="AC35" s="1">
        <v>13.7</v>
      </c>
      <c r="AD35" s="36">
        <v>8.8000000000000007</v>
      </c>
    </row>
    <row r="36" spans="1:30" ht="15.75">
      <c r="A36" s="2" t="s">
        <v>73</v>
      </c>
      <c r="B36" s="3" t="s">
        <v>93</v>
      </c>
      <c r="C36" s="4">
        <v>12</v>
      </c>
      <c r="D36" s="4">
        <v>13</v>
      </c>
      <c r="E36" s="4">
        <v>12.5</v>
      </c>
      <c r="F36" s="4">
        <v>12</v>
      </c>
      <c r="G36" s="13" t="s">
        <v>86</v>
      </c>
      <c r="H36" s="14" t="s">
        <v>86</v>
      </c>
      <c r="I36" s="15">
        <v>9</v>
      </c>
      <c r="J36" s="4">
        <f>(+H36+I36)/2</f>
        <v>9</v>
      </c>
      <c r="K36" s="14">
        <v>12</v>
      </c>
      <c r="L36" s="15">
        <v>8</v>
      </c>
      <c r="M36" s="4">
        <f>(+K36+L36)/2</f>
        <v>10</v>
      </c>
      <c r="N36" s="14">
        <v>15</v>
      </c>
      <c r="O36" s="16">
        <v>11</v>
      </c>
      <c r="P36" s="11">
        <f>(+N36+O36)/2</f>
        <v>13</v>
      </c>
      <c r="Q36" s="17">
        <v>13</v>
      </c>
      <c r="R36" s="1">
        <v>8</v>
      </c>
      <c r="S36" s="1">
        <f>(+Q36+R36)/2</f>
        <v>10.5</v>
      </c>
      <c r="T36" s="1">
        <v>13</v>
      </c>
      <c r="U36" s="1">
        <v>11</v>
      </c>
      <c r="V36" s="1">
        <f>(+T36+U36)/2</f>
        <v>12</v>
      </c>
      <c r="W36" s="1">
        <v>15.5</v>
      </c>
      <c r="X36" s="1">
        <v>13.25</v>
      </c>
      <c r="Y36" s="1">
        <f>(+W36+X36)/2</f>
        <v>14.375</v>
      </c>
      <c r="Z36" s="1">
        <v>7</v>
      </c>
      <c r="AA36" s="1">
        <v>5.67</v>
      </c>
      <c r="AB36" s="1">
        <f>(+Z36+AA36)/2</f>
        <v>6.335</v>
      </c>
      <c r="AC36" s="1">
        <v>11.5</v>
      </c>
      <c r="AD36" s="36">
        <v>8</v>
      </c>
    </row>
    <row r="37" spans="1:30" ht="15.75">
      <c r="A37" s="2" t="s">
        <v>73</v>
      </c>
      <c r="B37" s="32" t="s">
        <v>94</v>
      </c>
      <c r="C37" s="4"/>
      <c r="D37" s="4"/>
      <c r="E37" s="4"/>
      <c r="F37" s="4"/>
      <c r="G37" s="13"/>
      <c r="H37" s="14"/>
      <c r="I37" s="15"/>
      <c r="J37" s="4"/>
      <c r="K37" s="14"/>
      <c r="L37" s="15"/>
      <c r="M37" s="4"/>
      <c r="N37" s="14"/>
      <c r="O37" s="11"/>
      <c r="P37" s="11"/>
      <c r="Q37" s="18"/>
      <c r="AD37" s="36"/>
    </row>
    <row r="38" spans="1:30" ht="15.75">
      <c r="A38" s="2" t="s">
        <v>73</v>
      </c>
      <c r="B38" s="3" t="s">
        <v>95</v>
      </c>
      <c r="C38" s="4">
        <v>20</v>
      </c>
      <c r="D38" s="4">
        <v>19</v>
      </c>
      <c r="E38" s="4">
        <v>19.5</v>
      </c>
      <c r="F38" s="4">
        <v>19.5</v>
      </c>
      <c r="G38" s="13" t="s">
        <v>96</v>
      </c>
      <c r="H38" s="14" t="s">
        <v>84</v>
      </c>
      <c r="I38" s="15">
        <v>20</v>
      </c>
      <c r="J38" s="4">
        <f>(+H38+I38)/2</f>
        <v>20</v>
      </c>
      <c r="K38" s="14">
        <v>20</v>
      </c>
      <c r="L38" s="15">
        <v>19</v>
      </c>
      <c r="M38" s="4">
        <f>(+K38+L38)/2</f>
        <v>19.5</v>
      </c>
      <c r="N38" s="14">
        <v>20</v>
      </c>
      <c r="O38" s="16">
        <v>18</v>
      </c>
      <c r="P38" s="11">
        <f>(+N38+O38)/2</f>
        <v>19</v>
      </c>
      <c r="Q38" s="18">
        <f>1430/68</f>
        <v>21.029411764705884</v>
      </c>
      <c r="R38" s="1">
        <v>19</v>
      </c>
      <c r="S38" s="1">
        <f>(+Q38+R38)/2</f>
        <v>20.014705882352942</v>
      </c>
      <c r="T38" s="1">
        <v>21.2</v>
      </c>
      <c r="U38" s="1">
        <v>19</v>
      </c>
      <c r="V38" s="1">
        <f>(+T38+U38)/2</f>
        <v>20.100000000000001</v>
      </c>
      <c r="W38" s="1">
        <v>19.48</v>
      </c>
      <c r="X38" s="1">
        <v>20.9</v>
      </c>
      <c r="Y38" s="1">
        <f>(+W38+X38)/2</f>
        <v>20.189999999999998</v>
      </c>
      <c r="Z38" s="1">
        <v>20.100000000000001</v>
      </c>
      <c r="AA38" s="1">
        <v>19.350000000000001</v>
      </c>
      <c r="AB38" s="1">
        <f>(+Z38+AA38)/2</f>
        <v>19.725000000000001</v>
      </c>
      <c r="AC38" s="1">
        <v>20.3</v>
      </c>
      <c r="AD38" s="36">
        <v>18.600000000000001</v>
      </c>
    </row>
    <row r="39" spans="1:30" ht="15.75">
      <c r="A39" s="2" t="s">
        <v>73</v>
      </c>
      <c r="B39" s="31" t="s">
        <v>97</v>
      </c>
      <c r="C39" s="4"/>
      <c r="D39" s="4"/>
      <c r="E39" s="4"/>
      <c r="F39" s="4"/>
      <c r="G39" s="13"/>
      <c r="H39" s="14">
        <v>20</v>
      </c>
      <c r="I39" s="15">
        <v>21</v>
      </c>
      <c r="J39" s="4"/>
      <c r="K39" s="14">
        <v>21</v>
      </c>
      <c r="L39" s="15">
        <v>21</v>
      </c>
      <c r="M39" s="4"/>
      <c r="N39" s="14"/>
      <c r="O39" s="16"/>
      <c r="P39" s="11"/>
      <c r="Q39" s="17"/>
      <c r="W39" s="1">
        <v>22.56</v>
      </c>
      <c r="X39" s="1">
        <v>21.88</v>
      </c>
      <c r="Y39" s="1">
        <f>(+W39+X39)/2</f>
        <v>22.22</v>
      </c>
      <c r="Z39" s="1">
        <v>22.86</v>
      </c>
      <c r="AA39" s="1">
        <v>25.2</v>
      </c>
      <c r="AB39" s="1">
        <f>(+Z39+AA39)/2</f>
        <v>24.03</v>
      </c>
      <c r="AC39" s="1">
        <v>23.4</v>
      </c>
      <c r="AD39" s="36">
        <v>15</v>
      </c>
    </row>
    <row r="40" spans="1:30" ht="15.75">
      <c r="A40" s="2" t="s">
        <v>73</v>
      </c>
      <c r="B40" s="3"/>
      <c r="C40" s="4"/>
      <c r="D40" s="4"/>
      <c r="E40" s="4"/>
      <c r="F40" s="4"/>
      <c r="G40" s="13"/>
      <c r="H40" s="14">
        <v>32</v>
      </c>
      <c r="I40" s="15">
        <v>29</v>
      </c>
      <c r="J40" s="4"/>
      <c r="K40" s="14">
        <v>28</v>
      </c>
      <c r="L40" s="15">
        <v>23</v>
      </c>
      <c r="M40" s="4"/>
      <c r="N40" s="14"/>
      <c r="O40" s="16"/>
      <c r="P40" s="11"/>
      <c r="Q40" s="17"/>
      <c r="AD40" s="36"/>
    </row>
    <row r="41" spans="1:30" ht="15.75">
      <c r="A41" s="2" t="s">
        <v>73</v>
      </c>
      <c r="B41" s="32" t="s">
        <v>98</v>
      </c>
      <c r="C41" s="4"/>
      <c r="D41" s="4"/>
      <c r="E41" s="4"/>
      <c r="F41" s="4"/>
      <c r="G41" s="13"/>
      <c r="H41" s="14"/>
      <c r="I41" s="15"/>
      <c r="J41" s="4"/>
      <c r="K41" s="14"/>
      <c r="L41" s="15"/>
      <c r="M41" s="4"/>
      <c r="N41" s="14"/>
      <c r="O41" s="11"/>
      <c r="P41" s="11"/>
      <c r="Q41" s="18"/>
      <c r="AD41" s="36"/>
    </row>
    <row r="42" spans="1:30" ht="15.75">
      <c r="A42" s="2" t="s">
        <v>73</v>
      </c>
      <c r="B42" s="3" t="s">
        <v>99</v>
      </c>
      <c r="C42" s="4">
        <v>23</v>
      </c>
      <c r="D42" s="4">
        <v>23.5</v>
      </c>
      <c r="E42" s="4">
        <v>22.5</v>
      </c>
      <c r="F42" s="4">
        <v>21.5</v>
      </c>
      <c r="G42" s="13" t="s">
        <v>100</v>
      </c>
      <c r="H42" s="14" t="s">
        <v>36</v>
      </c>
      <c r="I42" s="15">
        <v>21</v>
      </c>
      <c r="J42" s="4">
        <f>(+H42+I42)/2</f>
        <v>21</v>
      </c>
      <c r="K42" s="14">
        <v>22</v>
      </c>
      <c r="L42" s="15">
        <v>22</v>
      </c>
      <c r="M42" s="4">
        <f>(+K42+L42)/2</f>
        <v>22</v>
      </c>
      <c r="N42" s="14">
        <v>21</v>
      </c>
      <c r="O42" s="16">
        <v>23</v>
      </c>
      <c r="P42" s="11">
        <f>(+N42+O42)/2</f>
        <v>22</v>
      </c>
      <c r="Q42" s="17">
        <v>22</v>
      </c>
      <c r="R42" s="1">
        <v>22</v>
      </c>
      <c r="S42" s="1">
        <f>(+Q42+R42)/2</f>
        <v>22</v>
      </c>
      <c r="T42" s="1">
        <v>21</v>
      </c>
      <c r="U42" s="1">
        <v>21</v>
      </c>
      <c r="V42" s="1">
        <f>(+T42+U42)/2</f>
        <v>21</v>
      </c>
      <c r="W42" s="1">
        <v>20.32</v>
      </c>
      <c r="X42" s="1">
        <v>22.24</v>
      </c>
      <c r="Y42" s="1">
        <f>(+W42+X42)/2</f>
        <v>21.28</v>
      </c>
      <c r="Z42" s="1">
        <v>20.72</v>
      </c>
      <c r="AA42" s="1">
        <v>20.6</v>
      </c>
      <c r="AB42" s="1">
        <f>(+Z42+AA42)/2</f>
        <v>20.66</v>
      </c>
      <c r="AC42" s="1">
        <v>20</v>
      </c>
      <c r="AD42" s="36">
        <v>19.399999999999999</v>
      </c>
    </row>
    <row r="43" spans="1:30" ht="15.75">
      <c r="A43" s="2" t="s">
        <v>73</v>
      </c>
      <c r="B43" s="32" t="s">
        <v>101</v>
      </c>
      <c r="C43" s="4"/>
      <c r="D43" s="4"/>
      <c r="E43" s="4"/>
      <c r="F43" s="4"/>
      <c r="G43" s="13"/>
      <c r="H43" s="14"/>
      <c r="I43" s="15"/>
      <c r="J43" s="4"/>
      <c r="K43" s="14"/>
      <c r="L43" s="15"/>
      <c r="M43" s="4"/>
      <c r="N43" s="14"/>
      <c r="O43" s="11"/>
      <c r="P43" s="11"/>
      <c r="Q43" s="18"/>
      <c r="AD43" s="36"/>
    </row>
    <row r="44" spans="1:30" ht="15.75">
      <c r="A44" s="2" t="s">
        <v>73</v>
      </c>
      <c r="B44" s="3" t="s">
        <v>102</v>
      </c>
      <c r="C44" s="4">
        <v>14.5</v>
      </c>
      <c r="D44" s="4">
        <v>15</v>
      </c>
      <c r="E44" s="4">
        <v>13</v>
      </c>
      <c r="F44" s="4">
        <v>13</v>
      </c>
      <c r="G44" s="13" t="s">
        <v>103</v>
      </c>
      <c r="H44" s="14" t="s">
        <v>104</v>
      </c>
      <c r="I44" s="15">
        <v>14</v>
      </c>
      <c r="J44" s="4">
        <f>(+H44+I44)/2</f>
        <v>13.5</v>
      </c>
      <c r="K44" s="14">
        <v>14</v>
      </c>
      <c r="L44" s="15">
        <v>13</v>
      </c>
      <c r="M44" s="4">
        <f>(+K44+L44)/2</f>
        <v>13.5</v>
      </c>
      <c r="N44" s="14">
        <v>15</v>
      </c>
      <c r="O44" s="16">
        <v>13</v>
      </c>
      <c r="P44" s="11">
        <f>(+N44+O44)/2</f>
        <v>14</v>
      </c>
      <c r="Q44" s="17">
        <v>14</v>
      </c>
      <c r="R44" s="1">
        <v>12</v>
      </c>
      <c r="S44" s="1">
        <f>(+Q44+R44)/2</f>
        <v>13</v>
      </c>
      <c r="T44" s="1">
        <v>14</v>
      </c>
      <c r="U44" s="1">
        <v>11</v>
      </c>
      <c r="V44" s="1">
        <f>(+T44+U44)/2</f>
        <v>12.5</v>
      </c>
      <c r="W44" s="1">
        <v>12.64</v>
      </c>
      <c r="X44" s="1">
        <v>13.64</v>
      </c>
      <c r="Y44" s="1">
        <f>(+W44+X44)/2</f>
        <v>13.14</v>
      </c>
      <c r="Z44" s="1">
        <v>12.58</v>
      </c>
      <c r="AA44" s="1">
        <v>11.83</v>
      </c>
      <c r="AB44" s="1">
        <f>(+Z44+AA44)/2</f>
        <v>12.205</v>
      </c>
      <c r="AC44" s="1">
        <v>16.3</v>
      </c>
      <c r="AD44" s="36">
        <v>16.600000000000001</v>
      </c>
    </row>
    <row r="45" spans="1:30" ht="15.75">
      <c r="A45" s="2" t="s">
        <v>73</v>
      </c>
      <c r="B45" s="32" t="s">
        <v>105</v>
      </c>
      <c r="C45" s="4"/>
      <c r="D45" s="4"/>
      <c r="E45" s="4"/>
      <c r="F45" s="4"/>
      <c r="G45" s="13"/>
      <c r="H45" s="14"/>
      <c r="I45" s="15"/>
      <c r="J45" s="4"/>
      <c r="K45" s="14"/>
      <c r="L45" s="15"/>
      <c r="M45" s="4"/>
      <c r="N45" s="14"/>
      <c r="O45" s="11"/>
      <c r="P45" s="11"/>
      <c r="Q45" s="18"/>
      <c r="AD45" s="36"/>
    </row>
    <row r="46" spans="1:30" ht="15.75">
      <c r="A46" s="2" t="s">
        <v>73</v>
      </c>
      <c r="B46" s="3" t="s">
        <v>106</v>
      </c>
      <c r="C46" s="4">
        <v>8</v>
      </c>
      <c r="D46" s="4">
        <v>9.5</v>
      </c>
      <c r="E46" s="4">
        <v>11.5</v>
      </c>
      <c r="F46" s="4">
        <v>11</v>
      </c>
      <c r="G46" s="13" t="s">
        <v>107</v>
      </c>
      <c r="H46" s="14" t="s">
        <v>108</v>
      </c>
      <c r="I46" s="15">
        <v>16</v>
      </c>
      <c r="J46" s="4">
        <f>(+H46+I46)/2</f>
        <v>13.5</v>
      </c>
      <c r="K46" s="14">
        <v>19</v>
      </c>
      <c r="L46" s="15">
        <v>20</v>
      </c>
      <c r="M46" s="4">
        <f>(+K46+L46)/2</f>
        <v>19.5</v>
      </c>
      <c r="N46" s="14">
        <v>22</v>
      </c>
      <c r="O46" s="16">
        <v>21</v>
      </c>
      <c r="P46" s="11">
        <f>(+N46+O46)/2</f>
        <v>21.5</v>
      </c>
      <c r="Q46" s="17">
        <v>22</v>
      </c>
      <c r="R46" s="1">
        <v>20</v>
      </c>
      <c r="S46" s="1">
        <f>(+Q46+R46)/2</f>
        <v>21</v>
      </c>
      <c r="T46" s="1">
        <v>19</v>
      </c>
      <c r="U46" s="1">
        <v>15</v>
      </c>
      <c r="V46" s="1">
        <f>(+T46+U46)/2</f>
        <v>17</v>
      </c>
      <c r="W46" s="1">
        <v>14</v>
      </c>
      <c r="X46" s="1">
        <v>13</v>
      </c>
      <c r="Y46" s="1">
        <f>(+W46+X46)/2</f>
        <v>13.5</v>
      </c>
      <c r="Z46" s="1">
        <v>17.8</v>
      </c>
      <c r="AA46" s="1">
        <v>16.2</v>
      </c>
      <c r="AB46" s="1">
        <f>(+Z46+AA46)/2</f>
        <v>17</v>
      </c>
      <c r="AC46" s="1">
        <v>15.6</v>
      </c>
      <c r="AD46" s="36">
        <v>13.6</v>
      </c>
    </row>
    <row r="47" spans="1:30" ht="15.75">
      <c r="A47" s="2" t="s">
        <v>73</v>
      </c>
      <c r="B47" s="3" t="s">
        <v>109</v>
      </c>
      <c r="C47" s="4">
        <v>6</v>
      </c>
      <c r="D47" s="4">
        <v>8</v>
      </c>
      <c r="E47" s="4">
        <v>11.5</v>
      </c>
      <c r="F47" s="4">
        <v>10</v>
      </c>
      <c r="G47" s="13" t="s">
        <v>110</v>
      </c>
      <c r="H47" s="14" t="s">
        <v>111</v>
      </c>
      <c r="I47" s="15">
        <v>9</v>
      </c>
      <c r="J47" s="4">
        <f>(+H47+I47)/2</f>
        <v>8.5</v>
      </c>
      <c r="K47" s="14">
        <v>12</v>
      </c>
      <c r="L47" s="15">
        <v>8</v>
      </c>
      <c r="M47" s="4">
        <f>(+K47+L47)/2</f>
        <v>10</v>
      </c>
      <c r="N47" s="14">
        <v>13</v>
      </c>
      <c r="O47" s="16">
        <v>11</v>
      </c>
      <c r="P47" s="11">
        <f>(+N47+O47)/2</f>
        <v>12</v>
      </c>
      <c r="Q47" s="17">
        <v>19</v>
      </c>
      <c r="R47" s="1">
        <v>15</v>
      </c>
      <c r="S47" s="1">
        <f>(+Q47+R47)/2</f>
        <v>17</v>
      </c>
      <c r="T47" s="1">
        <v>17</v>
      </c>
      <c r="U47" s="1">
        <v>15</v>
      </c>
      <c r="V47" s="1">
        <f>(+T47+U47)/2</f>
        <v>16</v>
      </c>
      <c r="W47" s="1">
        <v>16.5</v>
      </c>
      <c r="X47" s="1">
        <v>13.5</v>
      </c>
      <c r="Y47" s="1">
        <f>(+W47+X47)/2</f>
        <v>15</v>
      </c>
      <c r="Z47" s="1">
        <v>18</v>
      </c>
      <c r="AA47" s="1">
        <v>15</v>
      </c>
      <c r="AB47" s="1">
        <f>(+Z47+AA47)/2</f>
        <v>16.5</v>
      </c>
      <c r="AC47" s="1">
        <v>14</v>
      </c>
      <c r="AD47" s="36">
        <v>12</v>
      </c>
    </row>
    <row r="48" spans="1:30" ht="15.75">
      <c r="A48" s="2" t="s">
        <v>73</v>
      </c>
      <c r="B48" s="3" t="s">
        <v>112</v>
      </c>
      <c r="C48" s="4">
        <v>15</v>
      </c>
      <c r="D48" s="4">
        <v>14.5</v>
      </c>
      <c r="E48" s="4">
        <v>15</v>
      </c>
      <c r="F48" s="4">
        <v>13.5</v>
      </c>
      <c r="G48" s="13" t="s">
        <v>113</v>
      </c>
      <c r="H48" s="14" t="s">
        <v>81</v>
      </c>
      <c r="I48" s="15">
        <v>13</v>
      </c>
      <c r="J48" s="4">
        <f>(+H48+I48)/2</f>
        <v>12.5</v>
      </c>
      <c r="K48" s="14">
        <v>14</v>
      </c>
      <c r="L48" s="15">
        <v>16</v>
      </c>
      <c r="M48" s="4">
        <f>(+K48+L48)/2</f>
        <v>15</v>
      </c>
      <c r="N48" s="14">
        <v>12</v>
      </c>
      <c r="O48" s="16">
        <v>12</v>
      </c>
      <c r="P48" s="11">
        <f>(+N48+O48)/2</f>
        <v>12</v>
      </c>
      <c r="Q48" s="17">
        <v>10</v>
      </c>
      <c r="R48" s="1">
        <v>11</v>
      </c>
      <c r="S48" s="1">
        <f>(+Q48+R48)/2</f>
        <v>10.5</v>
      </c>
      <c r="T48" s="1">
        <v>11</v>
      </c>
      <c r="U48" s="1">
        <v>11</v>
      </c>
      <c r="V48" s="1">
        <f>(+T48+U48)/2</f>
        <v>11</v>
      </c>
      <c r="W48" s="1">
        <v>12</v>
      </c>
      <c r="X48" s="1">
        <v>12.63</v>
      </c>
      <c r="Y48" s="1">
        <f>(+W48+X48)/2</f>
        <v>12.315000000000001</v>
      </c>
      <c r="Z48" s="1">
        <v>11.5</v>
      </c>
      <c r="AA48" s="1">
        <v>15</v>
      </c>
      <c r="AB48" s="1">
        <f>(+Z48+AA48)/2</f>
        <v>13.25</v>
      </c>
      <c r="AC48" s="1">
        <v>7.1</v>
      </c>
      <c r="AD48" s="36">
        <v>10.1</v>
      </c>
    </row>
    <row r="49" spans="1:30" ht="15.75">
      <c r="A49" s="2" t="s">
        <v>73</v>
      </c>
      <c r="B49" s="3" t="s">
        <v>114</v>
      </c>
      <c r="C49" s="4">
        <v>14</v>
      </c>
      <c r="D49" s="4">
        <v>13</v>
      </c>
      <c r="E49" s="4">
        <v>16</v>
      </c>
      <c r="F49" s="4">
        <v>12</v>
      </c>
      <c r="G49" s="13" t="s">
        <v>115</v>
      </c>
      <c r="H49" s="14" t="s">
        <v>116</v>
      </c>
      <c r="I49" s="15">
        <v>14</v>
      </c>
      <c r="J49" s="4">
        <f>(+H49+I49)/2</f>
        <v>15.5</v>
      </c>
      <c r="K49" s="14">
        <v>20</v>
      </c>
      <c r="L49" s="15">
        <v>16</v>
      </c>
      <c r="M49" s="4">
        <f>(+K49+L49)/2</f>
        <v>18</v>
      </c>
      <c r="N49" s="14">
        <v>22</v>
      </c>
      <c r="O49" s="16">
        <v>19</v>
      </c>
      <c r="P49" s="11">
        <f>(+N49+O49)/2</f>
        <v>20.5</v>
      </c>
      <c r="Q49" s="17">
        <v>20</v>
      </c>
      <c r="R49" s="1">
        <v>15</v>
      </c>
      <c r="S49" s="1">
        <f>(+Q49+R49)/2</f>
        <v>17.5</v>
      </c>
      <c r="T49" s="1">
        <v>20</v>
      </c>
      <c r="U49" s="1">
        <v>17</v>
      </c>
      <c r="V49" s="1">
        <f>(+T49+U49)/2</f>
        <v>18.5</v>
      </c>
      <c r="W49" s="1">
        <v>14.8</v>
      </c>
      <c r="X49" s="1">
        <v>10.4</v>
      </c>
      <c r="Y49" s="1">
        <f>(+W49+X49)/2</f>
        <v>12.600000000000001</v>
      </c>
      <c r="Z49" s="1">
        <v>13.6</v>
      </c>
      <c r="AA49" s="1">
        <v>11.6</v>
      </c>
      <c r="AB49" s="1">
        <f>(+Z49+AA49)/2</f>
        <v>12.6</v>
      </c>
      <c r="AC49" s="1">
        <v>11.4</v>
      </c>
      <c r="AD49" s="36">
        <v>8</v>
      </c>
    </row>
    <row r="50" spans="1:30" ht="15.75">
      <c r="A50" s="2" t="s">
        <v>73</v>
      </c>
      <c r="B50" s="3" t="s">
        <v>117</v>
      </c>
      <c r="C50" s="4"/>
      <c r="D50" s="4"/>
      <c r="E50" s="4"/>
      <c r="F50" s="4"/>
      <c r="G50" s="13"/>
      <c r="H50" s="14"/>
      <c r="I50" s="15"/>
      <c r="J50" s="4"/>
      <c r="K50" s="14"/>
      <c r="L50" s="15"/>
      <c r="M50" s="4"/>
      <c r="N50" s="14"/>
      <c r="O50" s="16"/>
      <c r="P50" s="11"/>
      <c r="Q50" s="17"/>
      <c r="T50" s="1">
        <v>16</v>
      </c>
      <c r="U50" s="1">
        <v>10</v>
      </c>
      <c r="V50" s="1">
        <f>(+T50+U50)/2</f>
        <v>13</v>
      </c>
      <c r="W50" s="1">
        <v>12.5</v>
      </c>
      <c r="X50" s="1">
        <v>10.5</v>
      </c>
      <c r="Y50" s="1">
        <f>(+W50+X50)/2</f>
        <v>11.5</v>
      </c>
      <c r="Z50" s="1">
        <v>8</v>
      </c>
      <c r="AA50" s="1">
        <v>9</v>
      </c>
      <c r="AB50" s="1">
        <f>(+Z50+AA50)/2</f>
        <v>8.5</v>
      </c>
      <c r="AC50" s="1">
        <v>13.5</v>
      </c>
      <c r="AD50" s="36">
        <v>15</v>
      </c>
    </row>
    <row r="51" spans="1:30" ht="15.75">
      <c r="B51" s="32"/>
      <c r="C51" s="4"/>
      <c r="D51" s="4"/>
      <c r="E51" s="4"/>
      <c r="F51" s="4"/>
      <c r="G51" s="13"/>
      <c r="H51" s="14"/>
      <c r="I51" s="15"/>
      <c r="J51" s="4"/>
      <c r="K51" s="14"/>
      <c r="L51" s="15"/>
      <c r="M51" s="4"/>
      <c r="N51" s="14"/>
      <c r="O51" s="16"/>
      <c r="P51" s="11"/>
      <c r="Q51" s="17"/>
      <c r="R51" s="1">
        <v>6</v>
      </c>
      <c r="AD51" s="36"/>
    </row>
    <row r="52" spans="1:30" ht="15.75">
      <c r="A52" s="2" t="s">
        <v>73</v>
      </c>
      <c r="B52" s="32" t="s">
        <v>118</v>
      </c>
      <c r="C52" s="4"/>
      <c r="D52" s="4"/>
      <c r="E52" s="4"/>
      <c r="F52" s="4"/>
      <c r="G52" s="13"/>
      <c r="H52" s="14"/>
      <c r="I52" s="15"/>
      <c r="J52" s="4"/>
      <c r="K52" s="14"/>
      <c r="L52" s="15"/>
      <c r="M52" s="4"/>
      <c r="N52" s="14"/>
      <c r="O52" s="11"/>
      <c r="P52" s="11"/>
      <c r="Q52" s="18"/>
      <c r="AD52" s="36"/>
    </row>
    <row r="53" spans="1:30" ht="15.75">
      <c r="A53" s="2" t="s">
        <v>73</v>
      </c>
      <c r="B53" s="3" t="s">
        <v>119</v>
      </c>
      <c r="C53" s="4">
        <v>23</v>
      </c>
      <c r="D53" s="4">
        <v>22.5</v>
      </c>
      <c r="E53" s="4">
        <v>12.5</v>
      </c>
      <c r="F53" s="4">
        <v>13.5</v>
      </c>
      <c r="G53" s="19" t="s">
        <v>120</v>
      </c>
      <c r="H53" s="14" t="s">
        <v>81</v>
      </c>
      <c r="I53" s="15">
        <v>9</v>
      </c>
      <c r="J53" s="4">
        <f>(+H53+I53)/2</f>
        <v>10.5</v>
      </c>
      <c r="K53" s="14">
        <v>12</v>
      </c>
      <c r="L53" s="15">
        <v>12</v>
      </c>
      <c r="M53" s="4">
        <f>(+K53+L53)/2</f>
        <v>12</v>
      </c>
      <c r="N53" s="14">
        <v>25</v>
      </c>
      <c r="O53" s="16">
        <v>27</v>
      </c>
      <c r="P53" s="11">
        <f>(+N53+O53)/2</f>
        <v>26</v>
      </c>
      <c r="Q53" s="17">
        <v>27</v>
      </c>
      <c r="R53" s="1">
        <v>23</v>
      </c>
      <c r="S53" s="1">
        <f>(+Q53+R53)/2</f>
        <v>25</v>
      </c>
      <c r="T53" s="1">
        <v>25</v>
      </c>
      <c r="U53" s="1">
        <v>22</v>
      </c>
      <c r="V53" s="1">
        <f>(+T53+U53)/2</f>
        <v>23.5</v>
      </c>
      <c r="W53" s="1">
        <v>13.06</v>
      </c>
      <c r="X53" s="1">
        <v>12.39</v>
      </c>
      <c r="Y53" s="1">
        <f>(+W53+X53)/2</f>
        <v>12.725000000000001</v>
      </c>
      <c r="Z53" s="1">
        <v>14.2</v>
      </c>
      <c r="AA53" s="1">
        <v>13.88</v>
      </c>
      <c r="AB53" s="1">
        <f>(+Z53+AA53)/2</f>
        <v>14.04</v>
      </c>
      <c r="AC53" s="1">
        <v>16.600000000000001</v>
      </c>
      <c r="AD53" s="36">
        <v>9</v>
      </c>
    </row>
    <row r="54" spans="1:30" ht="15.75">
      <c r="A54" s="2" t="s">
        <v>73</v>
      </c>
      <c r="B54" s="3"/>
      <c r="C54" s="4"/>
      <c r="D54" s="4"/>
      <c r="E54" s="4"/>
      <c r="F54" s="4"/>
      <c r="G54" s="13" t="s">
        <v>121</v>
      </c>
      <c r="H54" s="14" t="s">
        <v>122</v>
      </c>
      <c r="I54" s="15" t="s">
        <v>123</v>
      </c>
      <c r="J54" s="4">
        <f>(17.5+16)*0.5</f>
        <v>16.75</v>
      </c>
      <c r="K54" s="14"/>
      <c r="L54" s="15"/>
      <c r="M54" s="4"/>
      <c r="N54" s="14"/>
      <c r="O54" s="11"/>
      <c r="P54" s="11"/>
      <c r="Q54" s="18"/>
      <c r="AD54" s="36"/>
    </row>
    <row r="55" spans="1:30" ht="15.75">
      <c r="A55" s="2" t="s">
        <v>73</v>
      </c>
      <c r="B55" s="32" t="s">
        <v>124</v>
      </c>
      <c r="C55" s="4"/>
      <c r="D55" s="4"/>
      <c r="E55" s="4"/>
      <c r="F55" s="4"/>
      <c r="G55" s="13"/>
      <c r="H55" s="14"/>
      <c r="I55" s="15"/>
      <c r="J55" s="4"/>
      <c r="K55" s="14"/>
      <c r="L55" s="15"/>
      <c r="M55" s="4"/>
      <c r="N55" s="14"/>
      <c r="O55" s="11"/>
      <c r="P55" s="11"/>
      <c r="Q55" s="18"/>
      <c r="AD55" s="36"/>
    </row>
    <row r="56" spans="1:30" ht="15.75">
      <c r="A56" s="2" t="s">
        <v>73</v>
      </c>
      <c r="B56" s="3" t="s">
        <v>125</v>
      </c>
      <c r="C56" s="4">
        <v>19.5</v>
      </c>
      <c r="D56" s="4">
        <v>19</v>
      </c>
      <c r="E56" s="4">
        <v>20.5</v>
      </c>
      <c r="F56" s="4">
        <v>20</v>
      </c>
      <c r="G56" s="19" t="s">
        <v>44</v>
      </c>
      <c r="H56" s="14" t="s">
        <v>116</v>
      </c>
      <c r="I56" s="15">
        <v>19</v>
      </c>
      <c r="J56" s="4">
        <f>(+H56+I56)/2</f>
        <v>18</v>
      </c>
      <c r="K56" s="14">
        <v>19</v>
      </c>
      <c r="L56" s="15">
        <v>19</v>
      </c>
      <c r="M56" s="4">
        <f>(+K56+L56)/2</f>
        <v>19</v>
      </c>
      <c r="N56" s="14">
        <v>19</v>
      </c>
      <c r="O56" s="16">
        <v>19</v>
      </c>
      <c r="P56" s="11">
        <f>(+N56+O56)/2</f>
        <v>19</v>
      </c>
      <c r="Q56" s="17">
        <v>18</v>
      </c>
      <c r="R56" s="1">
        <v>18</v>
      </c>
      <c r="S56" s="1">
        <f>(+Q56+R56)/2</f>
        <v>18</v>
      </c>
      <c r="T56" s="1">
        <v>19</v>
      </c>
      <c r="U56" s="1">
        <v>18</v>
      </c>
      <c r="V56" s="1">
        <f>(+T56+U56)/2</f>
        <v>18.5</v>
      </c>
      <c r="W56" s="1">
        <v>17.09</v>
      </c>
      <c r="X56" s="1">
        <v>18.96</v>
      </c>
      <c r="Y56" s="1">
        <f>(+W56+X56)/2</f>
        <v>18.024999999999999</v>
      </c>
      <c r="Z56" s="1">
        <v>16.86</v>
      </c>
      <c r="AA56" s="1">
        <v>16.739999999999998</v>
      </c>
      <c r="AB56" s="1">
        <f>(+Z56+AA56)/2</f>
        <v>16.799999999999997</v>
      </c>
      <c r="AC56" s="1">
        <v>16.8</v>
      </c>
      <c r="AD56" s="36">
        <v>17.100000000000001</v>
      </c>
    </row>
    <row r="57" spans="1:30" ht="15.75">
      <c r="A57" s="2" t="s">
        <v>73</v>
      </c>
      <c r="B57" s="32" t="s">
        <v>126</v>
      </c>
      <c r="C57" s="4"/>
      <c r="D57" s="4"/>
      <c r="E57" s="4"/>
      <c r="F57" s="4"/>
      <c r="G57" s="13"/>
      <c r="H57" s="14"/>
      <c r="I57" s="15"/>
      <c r="J57" s="4"/>
      <c r="K57" s="14"/>
      <c r="L57" s="15"/>
      <c r="M57" s="4"/>
      <c r="N57" s="14"/>
      <c r="O57" s="11"/>
      <c r="P57" s="35"/>
      <c r="Q57" s="17"/>
      <c r="AD57" s="36"/>
    </row>
    <row r="58" spans="1:30" ht="15.75">
      <c r="A58" s="2" t="s">
        <v>73</v>
      </c>
      <c r="B58" s="3" t="s">
        <v>127</v>
      </c>
      <c r="C58" s="4">
        <v>20</v>
      </c>
      <c r="D58" s="4">
        <v>20</v>
      </c>
      <c r="E58" s="4">
        <v>20.5</v>
      </c>
      <c r="F58" s="4">
        <v>17</v>
      </c>
      <c r="G58" s="13" t="s">
        <v>128</v>
      </c>
      <c r="H58" s="14" t="s">
        <v>104</v>
      </c>
      <c r="I58" s="15">
        <v>13</v>
      </c>
      <c r="J58" s="4">
        <f>(+H58+I58)/2</f>
        <v>13</v>
      </c>
      <c r="K58" s="14">
        <v>13</v>
      </c>
      <c r="L58" s="15">
        <v>13</v>
      </c>
      <c r="M58" s="4">
        <f>(+K58+L58)/2</f>
        <v>13</v>
      </c>
      <c r="N58" s="14">
        <v>12</v>
      </c>
      <c r="O58" s="16">
        <v>14</v>
      </c>
      <c r="P58" s="11">
        <f>(+N58+O58)/2</f>
        <v>13</v>
      </c>
      <c r="Q58" s="17">
        <v>13</v>
      </c>
      <c r="R58" s="1">
        <v>11</v>
      </c>
      <c r="S58" s="1">
        <f>(+Q58+R58)/2</f>
        <v>12</v>
      </c>
      <c r="T58" s="1">
        <v>12</v>
      </c>
      <c r="U58" s="1">
        <v>13</v>
      </c>
      <c r="V58" s="1">
        <f>(+T58+U58)/2</f>
        <v>12.5</v>
      </c>
      <c r="W58" s="1">
        <v>17.329999999999998</v>
      </c>
      <c r="X58" s="1">
        <v>15.79</v>
      </c>
      <c r="Y58" s="1">
        <f>(+W58+X58)/2</f>
        <v>16.559999999999999</v>
      </c>
      <c r="Z58" s="1">
        <v>16.95</v>
      </c>
      <c r="AA58" s="1">
        <v>15.68</v>
      </c>
      <c r="AB58" s="1">
        <f>(+Z58+AA58)/2</f>
        <v>16.314999999999998</v>
      </c>
      <c r="AC58" s="1">
        <v>15.4</v>
      </c>
      <c r="AD58" s="36">
        <v>11.3</v>
      </c>
    </row>
    <row r="59" spans="1:30" ht="15.75">
      <c r="A59" s="2" t="s">
        <v>73</v>
      </c>
      <c r="B59" s="31" t="s">
        <v>129</v>
      </c>
      <c r="C59" s="4"/>
      <c r="D59" s="4"/>
      <c r="E59" s="4"/>
      <c r="F59" s="4"/>
      <c r="G59" s="13" t="s">
        <v>130</v>
      </c>
      <c r="H59" s="14" t="s">
        <v>131</v>
      </c>
      <c r="I59" s="15" t="s">
        <v>131</v>
      </c>
      <c r="J59" s="4">
        <v>17</v>
      </c>
      <c r="K59" s="14">
        <v>12</v>
      </c>
      <c r="L59" s="15">
        <v>14</v>
      </c>
      <c r="M59" s="4">
        <f>(+K59+L59)/2</f>
        <v>13</v>
      </c>
      <c r="N59" s="14"/>
      <c r="O59" s="11"/>
      <c r="P59" s="11"/>
      <c r="Q59" s="18"/>
      <c r="W59" s="1">
        <v>12.09</v>
      </c>
      <c r="X59" s="1">
        <v>10.49</v>
      </c>
      <c r="Y59" s="1">
        <f>(+W59+X59)/2</f>
        <v>11.29</v>
      </c>
      <c r="Z59" s="1">
        <v>11.36</v>
      </c>
      <c r="AA59" s="1">
        <v>11.4</v>
      </c>
      <c r="AB59" s="1">
        <f>(+Z59+AA59)/2</f>
        <v>11.379999999999999</v>
      </c>
      <c r="AC59" s="1">
        <v>11.8</v>
      </c>
      <c r="AD59" s="36"/>
    </row>
    <row r="60" spans="1:30" ht="15.75">
      <c r="B60" s="3"/>
      <c r="C60" s="4"/>
      <c r="D60" s="4"/>
      <c r="E60" s="4"/>
      <c r="F60" s="4"/>
      <c r="G60" s="13"/>
      <c r="H60" s="14"/>
      <c r="I60" s="15"/>
      <c r="J60" s="4"/>
      <c r="K60" s="14"/>
      <c r="L60" s="15"/>
      <c r="M60" s="4"/>
      <c r="N60" s="14"/>
      <c r="O60" s="11"/>
      <c r="P60" s="11"/>
      <c r="Q60" s="18"/>
      <c r="AD60" s="36"/>
    </row>
    <row r="61" spans="1:30" ht="15.75">
      <c r="A61" s="2" t="s">
        <v>132</v>
      </c>
      <c r="B61" s="32" t="s">
        <v>133</v>
      </c>
      <c r="C61" s="4"/>
      <c r="D61" s="4"/>
      <c r="E61" s="4"/>
      <c r="F61" s="4"/>
      <c r="G61" s="13"/>
      <c r="H61" s="14"/>
      <c r="I61" s="15"/>
      <c r="J61" s="4"/>
      <c r="K61" s="14"/>
      <c r="L61" s="15"/>
      <c r="M61" s="4"/>
      <c r="N61" s="14"/>
      <c r="O61" s="11"/>
      <c r="P61" s="11"/>
      <c r="Q61" s="18"/>
      <c r="AD61" s="36"/>
    </row>
    <row r="62" spans="1:30" ht="15.75">
      <c r="A62" s="2" t="s">
        <v>132</v>
      </c>
      <c r="B62" s="3" t="s">
        <v>134</v>
      </c>
      <c r="C62" s="4">
        <v>25</v>
      </c>
      <c r="D62" s="4">
        <v>25</v>
      </c>
      <c r="E62" s="4">
        <v>24</v>
      </c>
      <c r="F62" s="4">
        <v>23</v>
      </c>
      <c r="G62" s="13" t="s">
        <v>78</v>
      </c>
      <c r="H62" s="14" t="s">
        <v>135</v>
      </c>
      <c r="I62" s="15">
        <v>25</v>
      </c>
      <c r="J62" s="4">
        <f>(+H62+I62)/2</f>
        <v>24</v>
      </c>
      <c r="K62" s="14">
        <v>27</v>
      </c>
      <c r="L62" s="15">
        <v>25</v>
      </c>
      <c r="M62" s="4">
        <f>(+K62+L62)/2</f>
        <v>26</v>
      </c>
      <c r="N62" s="14">
        <v>25</v>
      </c>
      <c r="O62" s="16">
        <v>25</v>
      </c>
      <c r="P62" s="11">
        <f>(+N62+O62)/2</f>
        <v>25</v>
      </c>
      <c r="Q62" s="17">
        <v>26</v>
      </c>
      <c r="R62" s="1">
        <v>23</v>
      </c>
      <c r="S62" s="1">
        <f>(+Q62+R62)/2</f>
        <v>24.5</v>
      </c>
      <c r="T62" s="1">
        <v>26</v>
      </c>
      <c r="U62" s="1">
        <v>25</v>
      </c>
      <c r="V62" s="1">
        <f>(+T62+U62)/2</f>
        <v>25.5</v>
      </c>
      <c r="W62" s="1">
        <v>25.94</v>
      </c>
      <c r="X62" s="1">
        <v>25.88</v>
      </c>
      <c r="Y62" s="1">
        <f>(+W62+X62)/2</f>
        <v>25.91</v>
      </c>
      <c r="Z62" s="1">
        <v>26.5</v>
      </c>
      <c r="AA62" s="1">
        <v>25.09</v>
      </c>
      <c r="AB62" s="1">
        <f>(+Z62+AA62)/2</f>
        <v>25.795000000000002</v>
      </c>
      <c r="AC62" s="1">
        <v>26.5</v>
      </c>
      <c r="AD62" s="36">
        <v>23.9</v>
      </c>
    </row>
    <row r="63" spans="1:30" ht="15.75">
      <c r="A63" s="2" t="s">
        <v>132</v>
      </c>
      <c r="B63" s="32" t="s">
        <v>136</v>
      </c>
      <c r="C63" s="4"/>
      <c r="D63" s="4"/>
      <c r="E63" s="4"/>
      <c r="F63" s="4"/>
      <c r="G63" s="13"/>
      <c r="H63" s="14"/>
      <c r="I63" s="15"/>
      <c r="J63" s="4"/>
      <c r="K63" s="14"/>
      <c r="L63" s="15"/>
      <c r="M63" s="4"/>
      <c r="N63" s="14"/>
      <c r="O63" s="11"/>
      <c r="P63" s="11"/>
      <c r="Q63" s="18"/>
      <c r="AD63" s="36"/>
    </row>
    <row r="64" spans="1:30" ht="15.75">
      <c r="A64" s="2" t="s">
        <v>132</v>
      </c>
      <c r="B64" s="3" t="s">
        <v>137</v>
      </c>
      <c r="C64" s="4">
        <v>22</v>
      </c>
      <c r="D64" s="4">
        <v>23</v>
      </c>
      <c r="E64" s="4">
        <v>21.5</v>
      </c>
      <c r="F64" s="4">
        <v>22.5</v>
      </c>
      <c r="G64" s="13" t="s">
        <v>37</v>
      </c>
      <c r="H64" s="14" t="s">
        <v>37</v>
      </c>
      <c r="I64" s="15">
        <v>21</v>
      </c>
      <c r="J64" s="4">
        <f>(+H64+I64)/2</f>
        <v>22.5</v>
      </c>
      <c r="K64" s="14">
        <v>22</v>
      </c>
      <c r="L64" s="15">
        <v>20</v>
      </c>
      <c r="M64" s="4">
        <f>(+K64+L64)/2</f>
        <v>21</v>
      </c>
      <c r="N64" s="14">
        <v>22</v>
      </c>
      <c r="O64" s="16">
        <v>21</v>
      </c>
      <c r="P64" s="11">
        <f>(+N64+O64)/2</f>
        <v>21.5</v>
      </c>
      <c r="Q64" s="18">
        <f>1790/75</f>
        <v>23.866666666666667</v>
      </c>
      <c r="R64" s="1">
        <v>19</v>
      </c>
      <c r="S64" s="1">
        <f>(+Q64+R64)/2</f>
        <v>21.433333333333334</v>
      </c>
      <c r="T64" s="1">
        <v>22.135135135135137</v>
      </c>
      <c r="U64" s="1">
        <v>20</v>
      </c>
      <c r="V64" s="1">
        <f>(+T64+U64)/2</f>
        <v>21.067567567567568</v>
      </c>
      <c r="W64" s="1">
        <v>21.27</v>
      </c>
      <c r="X64" s="1">
        <v>22.25</v>
      </c>
      <c r="Y64" s="1">
        <f>(+W64+X64)/2</f>
        <v>21.759999999999998</v>
      </c>
      <c r="Z64" s="1">
        <v>21.71</v>
      </c>
      <c r="AA64" s="1">
        <v>22.4</v>
      </c>
      <c r="AB64" s="1">
        <f>(+Z64+AA64)/2</f>
        <v>22.055</v>
      </c>
      <c r="AC64" s="1">
        <v>23.5</v>
      </c>
      <c r="AD64" s="36">
        <v>23.3</v>
      </c>
    </row>
    <row r="65" spans="1:30" ht="15.75">
      <c r="A65" s="2" t="s">
        <v>132</v>
      </c>
      <c r="B65" s="34" t="s">
        <v>138</v>
      </c>
      <c r="C65" s="4"/>
      <c r="D65" s="4"/>
      <c r="E65" s="4"/>
      <c r="F65" s="4"/>
      <c r="G65" s="13"/>
      <c r="H65" s="14">
        <v>31</v>
      </c>
      <c r="I65" s="15">
        <v>21</v>
      </c>
      <c r="J65" s="4"/>
      <c r="K65" s="14">
        <v>30</v>
      </c>
      <c r="L65" s="15">
        <v>27</v>
      </c>
      <c r="M65" s="4">
        <f>(+K65+L65)/2</f>
        <v>28.5</v>
      </c>
      <c r="N65" s="14">
        <v>26</v>
      </c>
      <c r="O65" s="16">
        <v>26</v>
      </c>
      <c r="P65" s="11">
        <f>(+N65+O65)/2</f>
        <v>26</v>
      </c>
      <c r="Q65" s="17">
        <v>28</v>
      </c>
      <c r="R65" s="1">
        <v>25</v>
      </c>
      <c r="S65" s="1">
        <f>(+Q65+R65)/2</f>
        <v>26.5</v>
      </c>
      <c r="T65" s="1">
        <v>27</v>
      </c>
      <c r="U65" s="1">
        <v>25</v>
      </c>
      <c r="V65" s="1">
        <f>(+T65+U65)/2</f>
        <v>26</v>
      </c>
      <c r="W65" s="1">
        <v>28.97</v>
      </c>
      <c r="X65" s="1">
        <v>30.33</v>
      </c>
      <c r="Y65" s="1">
        <f>(+W65+X65)/2</f>
        <v>29.65</v>
      </c>
      <c r="Z65" s="1">
        <v>31.87</v>
      </c>
      <c r="AA65" s="1">
        <v>29</v>
      </c>
      <c r="AB65" s="1">
        <f>(+Z65+AA65)/2</f>
        <v>30.435000000000002</v>
      </c>
      <c r="AC65" s="1">
        <v>32</v>
      </c>
      <c r="AD65" s="36">
        <v>29.6</v>
      </c>
    </row>
    <row r="66" spans="1:30" ht="15.75">
      <c r="A66" s="2" t="s">
        <v>132</v>
      </c>
      <c r="B66" s="34" t="s">
        <v>139</v>
      </c>
      <c r="C66" s="4"/>
      <c r="D66" s="4"/>
      <c r="E66" s="4"/>
      <c r="F66" s="4"/>
      <c r="G66" s="13"/>
      <c r="H66" s="14">
        <v>18</v>
      </c>
      <c r="I66" s="15">
        <v>20</v>
      </c>
      <c r="J66" s="4"/>
      <c r="K66" s="14">
        <v>18</v>
      </c>
      <c r="L66" s="15">
        <v>17</v>
      </c>
      <c r="M66" s="4">
        <f>(+K66+L66)/2</f>
        <v>17.5</v>
      </c>
      <c r="N66" s="14">
        <v>19</v>
      </c>
      <c r="O66" s="16">
        <v>18</v>
      </c>
      <c r="P66" s="11">
        <f>(+N66+O66)/2</f>
        <v>18.5</v>
      </c>
      <c r="Q66" s="17">
        <v>20</v>
      </c>
      <c r="R66" s="1">
        <v>17</v>
      </c>
      <c r="S66" s="1">
        <f>(+Q66+R66)/2</f>
        <v>18.5</v>
      </c>
      <c r="T66" s="1">
        <v>19</v>
      </c>
      <c r="U66" s="1">
        <v>18</v>
      </c>
      <c r="V66" s="1">
        <f>(+T66+U66)/2</f>
        <v>18.5</v>
      </c>
      <c r="W66" s="1">
        <v>17.170000000000002</v>
      </c>
      <c r="X66" s="1">
        <v>18.72</v>
      </c>
      <c r="Y66" s="1">
        <f>(+W66+X66)/2</f>
        <v>17.945</v>
      </c>
      <c r="Z66" s="1">
        <v>18.47</v>
      </c>
      <c r="AA66" s="1">
        <v>18.7</v>
      </c>
      <c r="AB66" s="1">
        <f>(+Z66+AA66)/2</f>
        <v>18.585000000000001</v>
      </c>
      <c r="AC66" s="1">
        <v>19.899999999999999</v>
      </c>
      <c r="AD66" s="36">
        <v>20.8</v>
      </c>
    </row>
    <row r="67" spans="1:30" ht="15.75">
      <c r="A67" s="2" t="s">
        <v>132</v>
      </c>
      <c r="B67" s="32" t="s">
        <v>140</v>
      </c>
      <c r="C67" s="4"/>
      <c r="D67" s="4"/>
      <c r="E67" s="4"/>
      <c r="F67" s="4"/>
      <c r="G67" s="13"/>
      <c r="H67" s="14"/>
      <c r="I67" s="15"/>
      <c r="J67" s="4"/>
      <c r="K67" s="14"/>
      <c r="L67" s="15"/>
      <c r="M67" s="4"/>
      <c r="N67" s="14"/>
      <c r="O67" s="11"/>
      <c r="P67" s="11"/>
      <c r="Q67" s="18"/>
      <c r="AD67" s="36"/>
    </row>
    <row r="68" spans="1:30" ht="15.75">
      <c r="A68" s="2" t="s">
        <v>132</v>
      </c>
      <c r="B68" s="3" t="s">
        <v>141</v>
      </c>
      <c r="C68" s="4">
        <v>21</v>
      </c>
      <c r="D68" s="4">
        <v>20</v>
      </c>
      <c r="E68" s="4">
        <v>22</v>
      </c>
      <c r="F68" s="4">
        <v>23</v>
      </c>
      <c r="G68" s="13" t="s">
        <v>142</v>
      </c>
      <c r="H68" s="14" t="s">
        <v>66</v>
      </c>
      <c r="I68" s="15">
        <v>21</v>
      </c>
      <c r="J68" s="4">
        <f>(+H68+I68)/2</f>
        <v>23</v>
      </c>
      <c r="K68" s="14">
        <v>26</v>
      </c>
      <c r="L68" s="15">
        <v>22</v>
      </c>
      <c r="M68" s="4">
        <f>(+K68+L68)/2</f>
        <v>24</v>
      </c>
      <c r="N68" s="14">
        <v>28</v>
      </c>
      <c r="O68" s="16">
        <v>23</v>
      </c>
      <c r="P68" s="11">
        <f>(+N68+O68)/2</f>
        <v>25.5</v>
      </c>
      <c r="Q68" s="18">
        <f>1329/46</f>
        <v>28.891304347826086</v>
      </c>
      <c r="R68" s="1">
        <v>20</v>
      </c>
      <c r="S68" s="1">
        <f>(+Q68+R68)/2</f>
        <v>24.445652173913043</v>
      </c>
      <c r="T68" s="1">
        <v>26.875</v>
      </c>
      <c r="U68" s="1">
        <v>19</v>
      </c>
      <c r="V68" s="1">
        <f>(+T68+U68)/2</f>
        <v>22.9375</v>
      </c>
      <c r="W68" s="1">
        <v>25.65</v>
      </c>
      <c r="X68" s="1">
        <v>21.46</v>
      </c>
      <c r="Y68" s="1">
        <f>(+W68+X68)/2</f>
        <v>23.555</v>
      </c>
      <c r="Z68" s="1">
        <v>25.5</v>
      </c>
      <c r="AA68" s="1">
        <v>21.6</v>
      </c>
      <c r="AB68" s="1">
        <f>(+Z68+AA68)/2</f>
        <v>23.55</v>
      </c>
      <c r="AC68" s="1">
        <v>25.4</v>
      </c>
      <c r="AD68" s="36">
        <v>23</v>
      </c>
    </row>
    <row r="69" spans="1:30" ht="15.75">
      <c r="A69" s="2" t="s">
        <v>132</v>
      </c>
      <c r="B69" s="34" t="s">
        <v>138</v>
      </c>
      <c r="C69" s="4"/>
      <c r="D69" s="4"/>
      <c r="E69" s="4"/>
      <c r="F69" s="4"/>
      <c r="G69" s="13"/>
      <c r="H69" s="14">
        <v>28</v>
      </c>
      <c r="I69" s="15">
        <v>22</v>
      </c>
      <c r="J69" s="4"/>
      <c r="K69" s="14">
        <v>32</v>
      </c>
      <c r="L69" s="15">
        <v>29</v>
      </c>
      <c r="M69" s="4">
        <f>(+K69+L69)/2</f>
        <v>30.5</v>
      </c>
      <c r="N69" s="14">
        <v>38</v>
      </c>
      <c r="O69" s="16">
        <v>29</v>
      </c>
      <c r="P69" s="11">
        <f>(+N69+O69)/2</f>
        <v>33.5</v>
      </c>
      <c r="Q69" s="17">
        <v>37</v>
      </c>
      <c r="R69" s="1">
        <v>27</v>
      </c>
      <c r="S69" s="1">
        <f>(+Q69+R69)/2</f>
        <v>32</v>
      </c>
      <c r="T69" s="1">
        <v>36</v>
      </c>
      <c r="U69" s="1">
        <v>31</v>
      </c>
      <c r="V69" s="1">
        <f>(+T69+U69)/2</f>
        <v>33.5</v>
      </c>
      <c r="W69" s="1">
        <v>32.24</v>
      </c>
      <c r="X69" s="1">
        <v>29.64</v>
      </c>
      <c r="Y69" s="1">
        <f>(+W69+X69)/2</f>
        <v>30.94</v>
      </c>
      <c r="Z69" s="1">
        <v>32.380000000000003</v>
      </c>
      <c r="AA69" s="1">
        <v>29.4</v>
      </c>
      <c r="AB69" s="1">
        <f>(+Z69+AA69)/2</f>
        <v>30.89</v>
      </c>
      <c r="AC69" s="1">
        <v>37.9</v>
      </c>
      <c r="AD69" s="36">
        <v>29</v>
      </c>
    </row>
    <row r="70" spans="1:30" ht="15.75">
      <c r="A70" s="2" t="s">
        <v>132</v>
      </c>
      <c r="B70" s="34" t="s">
        <v>139</v>
      </c>
      <c r="C70" s="4"/>
      <c r="D70" s="4"/>
      <c r="E70" s="4"/>
      <c r="F70" s="4"/>
      <c r="G70" s="13"/>
      <c r="H70" s="14">
        <v>23</v>
      </c>
      <c r="I70" s="15">
        <v>20</v>
      </c>
      <c r="J70" s="4"/>
      <c r="K70" s="14">
        <v>21</v>
      </c>
      <c r="L70" s="15">
        <v>21</v>
      </c>
      <c r="M70" s="4">
        <f>(+K70+L70)/2</f>
        <v>21</v>
      </c>
      <c r="N70" s="14">
        <v>24</v>
      </c>
      <c r="O70" s="16">
        <v>20</v>
      </c>
      <c r="P70" s="11">
        <f>(+N70+O70)/2</f>
        <v>22</v>
      </c>
      <c r="Q70" s="17">
        <v>23</v>
      </c>
      <c r="R70" s="1">
        <v>19</v>
      </c>
      <c r="S70" s="1">
        <f>(+Q70+R70)/2</f>
        <v>21</v>
      </c>
      <c r="T70" s="1">
        <v>24</v>
      </c>
      <c r="U70" s="1">
        <v>17</v>
      </c>
      <c r="V70" s="1">
        <f>(+T70+U70)/2</f>
        <v>20.5</v>
      </c>
      <c r="W70" s="1">
        <v>22.88</v>
      </c>
      <c r="X70" s="1">
        <v>18.27</v>
      </c>
      <c r="Y70" s="1">
        <f>(+W70+X70)/2</f>
        <v>20.574999999999999</v>
      </c>
      <c r="Z70" s="1">
        <v>22.54</v>
      </c>
      <c r="AA70" s="1">
        <v>19.399999999999999</v>
      </c>
      <c r="AB70" s="1">
        <f>(+Z70+AA70)/2</f>
        <v>20.97</v>
      </c>
      <c r="AC70" s="1">
        <v>23.4</v>
      </c>
      <c r="AD70" s="36">
        <v>17.899999999999999</v>
      </c>
    </row>
    <row r="71" spans="1:30" ht="15.75">
      <c r="A71" s="2" t="s">
        <v>132</v>
      </c>
      <c r="B71" s="32" t="s">
        <v>143</v>
      </c>
      <c r="C71" s="4"/>
      <c r="D71" s="4"/>
      <c r="E71" s="4"/>
      <c r="F71" s="4"/>
      <c r="G71" s="13"/>
      <c r="H71" s="14"/>
      <c r="I71" s="15"/>
      <c r="J71" s="4"/>
      <c r="K71" s="14"/>
      <c r="L71" s="15"/>
      <c r="M71" s="4"/>
      <c r="N71" s="14"/>
      <c r="O71" s="11"/>
      <c r="P71" s="11"/>
      <c r="Q71" s="18"/>
      <c r="AD71" s="36"/>
    </row>
    <row r="72" spans="1:30" ht="15.75">
      <c r="A72" s="2" t="s">
        <v>132</v>
      </c>
      <c r="B72" s="3" t="s">
        <v>144</v>
      </c>
      <c r="C72" s="4">
        <v>18</v>
      </c>
      <c r="D72" s="4">
        <v>19</v>
      </c>
      <c r="E72" s="4">
        <v>16.5</v>
      </c>
      <c r="F72" s="4"/>
      <c r="G72" s="13"/>
      <c r="H72" s="14"/>
      <c r="I72" s="15"/>
      <c r="J72" s="4"/>
      <c r="K72" s="14"/>
      <c r="L72" s="15"/>
      <c r="M72" s="4"/>
      <c r="N72" s="14"/>
      <c r="O72" s="11"/>
      <c r="P72" s="11"/>
      <c r="Q72" s="18"/>
      <c r="AD72" s="36"/>
    </row>
    <row r="73" spans="1:30" ht="15.75">
      <c r="A73" s="2" t="s">
        <v>132</v>
      </c>
      <c r="B73" s="3" t="s">
        <v>145</v>
      </c>
      <c r="C73" s="4"/>
      <c r="D73" s="4"/>
      <c r="E73" s="4"/>
      <c r="F73" s="4">
        <v>15.5</v>
      </c>
      <c r="G73" s="13" t="s">
        <v>146</v>
      </c>
      <c r="H73" s="14" t="s">
        <v>104</v>
      </c>
      <c r="I73" s="15">
        <v>10</v>
      </c>
      <c r="J73" s="4">
        <f>(+H73+I73)/2</f>
        <v>11.5</v>
      </c>
      <c r="K73" s="14">
        <v>16</v>
      </c>
      <c r="L73" s="15">
        <v>15</v>
      </c>
      <c r="M73" s="4">
        <f>(+K73+L73)/2</f>
        <v>15.5</v>
      </c>
      <c r="N73" s="14">
        <v>15</v>
      </c>
      <c r="O73" s="16">
        <v>13</v>
      </c>
      <c r="P73" s="11">
        <f>(+N73+O73)/2</f>
        <v>14</v>
      </c>
      <c r="Q73" s="18">
        <f>298/17</f>
        <v>17.529411764705884</v>
      </c>
      <c r="R73" s="1">
        <v>15</v>
      </c>
      <c r="S73" s="1">
        <f>(+Q73+R73)/2</f>
        <v>16.264705882352942</v>
      </c>
      <c r="T73" s="1">
        <v>16.476190476190474</v>
      </c>
      <c r="U73" s="1">
        <v>16</v>
      </c>
      <c r="V73" s="1">
        <f>(+T73+U73)/2</f>
        <v>16.238095238095237</v>
      </c>
      <c r="W73" s="1">
        <v>17</v>
      </c>
      <c r="X73" s="1">
        <v>21.5</v>
      </c>
      <c r="Y73" s="1">
        <f>(+W73+X73)/2</f>
        <v>19.25</v>
      </c>
      <c r="Z73" s="1">
        <v>22.5</v>
      </c>
      <c r="AA73" s="1">
        <v>22.22</v>
      </c>
      <c r="AB73" s="1">
        <f>(+Z73+AA73)/2</f>
        <v>22.36</v>
      </c>
      <c r="AC73" s="1">
        <v>22.8</v>
      </c>
      <c r="AD73" s="36">
        <v>21.7</v>
      </c>
    </row>
    <row r="74" spans="1:30" ht="15.75" hidden="1">
      <c r="A74" s="2" t="s">
        <v>132</v>
      </c>
      <c r="B74" s="3" t="s">
        <v>138</v>
      </c>
      <c r="C74" s="4"/>
      <c r="D74" s="4"/>
      <c r="E74" s="4"/>
      <c r="F74" s="4"/>
      <c r="G74" s="13"/>
      <c r="H74" s="14">
        <v>14</v>
      </c>
      <c r="I74" s="15">
        <v>10</v>
      </c>
      <c r="J74" s="4"/>
      <c r="K74" s="14">
        <v>16</v>
      </c>
      <c r="L74" s="15">
        <v>17</v>
      </c>
      <c r="M74" s="4">
        <f>(+K74+L74)/2</f>
        <v>16.5</v>
      </c>
      <c r="N74" s="14">
        <v>17</v>
      </c>
      <c r="O74" s="16">
        <v>13</v>
      </c>
      <c r="P74" s="11">
        <f>(+N74+O74)/2</f>
        <v>15</v>
      </c>
      <c r="Q74" s="17">
        <v>18</v>
      </c>
      <c r="R74" s="1">
        <v>17</v>
      </c>
      <c r="S74" s="1">
        <f>(+Q74+R74)/2</f>
        <v>17.5</v>
      </c>
      <c r="T74" s="1">
        <v>17</v>
      </c>
      <c r="U74" s="1">
        <v>19</v>
      </c>
      <c r="V74" s="1">
        <f>(+T74+U74)/2</f>
        <v>18</v>
      </c>
      <c r="W74" s="1">
        <v>17</v>
      </c>
      <c r="X74" s="1">
        <v>19</v>
      </c>
      <c r="Y74" s="1">
        <f>(+W74+X74)/2</f>
        <v>18</v>
      </c>
      <c r="AB74" s="1">
        <f>(+Z74+AA74)/2</f>
        <v>0</v>
      </c>
      <c r="AD74" s="36"/>
    </row>
    <row r="75" spans="1:30" ht="15.75" hidden="1">
      <c r="A75" s="2" t="s">
        <v>132</v>
      </c>
      <c r="B75" s="3" t="s">
        <v>139</v>
      </c>
      <c r="C75" s="4"/>
      <c r="D75" s="4"/>
      <c r="E75" s="4"/>
      <c r="F75" s="4"/>
      <c r="G75" s="13"/>
      <c r="H75" s="14">
        <v>20</v>
      </c>
      <c r="I75" s="15">
        <v>14</v>
      </c>
      <c r="J75" s="4"/>
      <c r="K75" s="14">
        <v>22</v>
      </c>
      <c r="L75" s="15">
        <v>19</v>
      </c>
      <c r="M75" s="4">
        <f>(+K75+L75)/2</f>
        <v>20.5</v>
      </c>
      <c r="N75" s="14">
        <v>20</v>
      </c>
      <c r="O75" s="16">
        <v>17</v>
      </c>
      <c r="P75" s="11">
        <f>(+N75+O75)/2</f>
        <v>18.5</v>
      </c>
      <c r="Q75" s="17">
        <v>16</v>
      </c>
      <c r="R75" s="1">
        <v>21</v>
      </c>
      <c r="S75" s="1">
        <f>(+Q75+R75)/2</f>
        <v>18.5</v>
      </c>
      <c r="T75" s="1">
        <v>20</v>
      </c>
      <c r="U75" s="1">
        <v>19</v>
      </c>
      <c r="V75" s="1">
        <f>(+T75+U75)/2</f>
        <v>19.5</v>
      </c>
      <c r="W75" s="1">
        <v>20</v>
      </c>
      <c r="X75" s="1">
        <v>19</v>
      </c>
      <c r="Y75" s="1">
        <f>(+W75+X75)/2</f>
        <v>19.5</v>
      </c>
      <c r="AB75" s="1">
        <f>(+Z75+AA75)/2</f>
        <v>0</v>
      </c>
      <c r="AD75" s="36"/>
    </row>
    <row r="76" spans="1:30" ht="15.75">
      <c r="A76" s="2" t="s">
        <v>132</v>
      </c>
      <c r="B76" s="3" t="s">
        <v>147</v>
      </c>
      <c r="C76" s="4"/>
      <c r="D76" s="4"/>
      <c r="E76" s="4"/>
      <c r="F76" s="4">
        <v>19</v>
      </c>
      <c r="G76" s="13" t="s">
        <v>36</v>
      </c>
      <c r="H76" s="14" t="s">
        <v>36</v>
      </c>
      <c r="I76" s="15">
        <v>20</v>
      </c>
      <c r="J76" s="4">
        <f>(+H76+I76)/2</f>
        <v>20.5</v>
      </c>
      <c r="K76" s="14">
        <v>18</v>
      </c>
      <c r="L76" s="15">
        <v>17</v>
      </c>
      <c r="M76" s="4">
        <f>(+K76+L76)/2</f>
        <v>17.5</v>
      </c>
      <c r="N76" s="14">
        <v>16</v>
      </c>
      <c r="O76" s="16">
        <v>20</v>
      </c>
      <c r="P76" s="11">
        <f>(+N76+O76)/2</f>
        <v>18</v>
      </c>
      <c r="Q76" s="17">
        <v>17</v>
      </c>
      <c r="R76" s="1">
        <v>18</v>
      </c>
      <c r="S76" s="1">
        <f>(+Q76+R76)/2</f>
        <v>17.5</v>
      </c>
      <c r="T76" s="1">
        <v>16</v>
      </c>
      <c r="U76" s="1">
        <v>20</v>
      </c>
      <c r="V76" s="1">
        <f>(+T76+U76)/2</f>
        <v>18</v>
      </c>
      <c r="W76" s="1">
        <v>20.2</v>
      </c>
      <c r="X76" s="1">
        <v>19.829999999999998</v>
      </c>
      <c r="Y76" s="1">
        <f>(+W76+X76)/2</f>
        <v>20.015000000000001</v>
      </c>
      <c r="Z76" s="1">
        <v>17.27</v>
      </c>
      <c r="AA76" s="1">
        <v>21.63</v>
      </c>
      <c r="AB76" s="1">
        <f>(+Z76+AA76)/2</f>
        <v>19.45</v>
      </c>
      <c r="AC76" s="1">
        <v>18.3</v>
      </c>
      <c r="AD76" s="36">
        <v>20.100000000000001</v>
      </c>
    </row>
    <row r="77" spans="1:30" ht="15.75">
      <c r="A77" s="2" t="s">
        <v>132</v>
      </c>
      <c r="B77" s="32" t="s">
        <v>148</v>
      </c>
      <c r="C77" s="4"/>
      <c r="D77" s="4"/>
      <c r="E77" s="4"/>
      <c r="F77" s="4"/>
      <c r="G77" s="13"/>
      <c r="H77" s="14"/>
      <c r="I77" s="15"/>
      <c r="J77" s="4"/>
      <c r="K77" s="14"/>
      <c r="L77" s="15"/>
      <c r="M77" s="4"/>
      <c r="N77" s="14"/>
      <c r="O77" s="11"/>
      <c r="P77" s="11"/>
      <c r="Q77" s="18"/>
      <c r="AD77" s="36"/>
    </row>
    <row r="78" spans="1:30" ht="15.75">
      <c r="A78" s="2" t="s">
        <v>132</v>
      </c>
      <c r="B78" s="3" t="s">
        <v>149</v>
      </c>
      <c r="C78" s="4">
        <v>18.5</v>
      </c>
      <c r="D78" s="4">
        <v>19.5</v>
      </c>
      <c r="E78" s="4">
        <v>20.5</v>
      </c>
      <c r="F78" s="4">
        <v>21</v>
      </c>
      <c r="G78" s="13" t="s">
        <v>100</v>
      </c>
      <c r="H78" s="14" t="s">
        <v>36</v>
      </c>
      <c r="I78" s="15">
        <v>17</v>
      </c>
      <c r="J78" s="4">
        <f>(+H78+I78)/2</f>
        <v>19</v>
      </c>
      <c r="K78" s="14">
        <v>19</v>
      </c>
      <c r="L78" s="15">
        <v>19</v>
      </c>
      <c r="M78" s="4">
        <f>(+K78+L78)/2</f>
        <v>19</v>
      </c>
      <c r="N78" s="14">
        <v>19</v>
      </c>
      <c r="O78" s="16">
        <v>18</v>
      </c>
      <c r="P78" s="11">
        <f>(+N78+O78)/2</f>
        <v>18.5</v>
      </c>
      <c r="Q78" s="17">
        <v>19</v>
      </c>
      <c r="R78" s="1">
        <v>20</v>
      </c>
      <c r="S78" s="1">
        <f>(+Q78+R78)/2</f>
        <v>19.5</v>
      </c>
      <c r="T78" s="1">
        <f>890/43</f>
        <v>20.697674418604652</v>
      </c>
      <c r="U78" s="1">
        <v>20</v>
      </c>
      <c r="V78" s="1">
        <f>(+T78+U78)/2</f>
        <v>20.348837209302324</v>
      </c>
      <c r="W78" s="1">
        <v>19.53</v>
      </c>
      <c r="X78" s="1">
        <v>19.57</v>
      </c>
      <c r="Y78" s="1">
        <f>(+W78+X78)/2</f>
        <v>19.55</v>
      </c>
      <c r="Z78" s="1">
        <v>20.14</v>
      </c>
      <c r="AA78" s="1">
        <v>19.3</v>
      </c>
      <c r="AB78" s="1">
        <f>(+Z78+AA78)/2</f>
        <v>19.72</v>
      </c>
      <c r="AC78" s="1">
        <v>20.7</v>
      </c>
      <c r="AD78" s="36">
        <v>19.5</v>
      </c>
    </row>
    <row r="79" spans="1:30" ht="15.75">
      <c r="A79" s="2" t="s">
        <v>132</v>
      </c>
      <c r="B79" s="34" t="s">
        <v>138</v>
      </c>
      <c r="C79" s="4"/>
      <c r="D79" s="4"/>
      <c r="E79" s="4"/>
      <c r="F79" s="4"/>
      <c r="G79" s="13"/>
      <c r="H79" s="14">
        <v>20</v>
      </c>
      <c r="I79" s="15">
        <v>20</v>
      </c>
      <c r="J79" s="4"/>
      <c r="K79" s="14">
        <v>20</v>
      </c>
      <c r="L79" s="15">
        <v>20</v>
      </c>
      <c r="M79" s="4">
        <f>(+K79+L79)/2</f>
        <v>20</v>
      </c>
      <c r="N79" s="14">
        <v>21</v>
      </c>
      <c r="O79" s="16">
        <v>20</v>
      </c>
      <c r="P79" s="11">
        <f>(+N79+O79)/2</f>
        <v>20.5</v>
      </c>
      <c r="Q79" s="17">
        <v>20</v>
      </c>
      <c r="R79" s="1">
        <v>22</v>
      </c>
      <c r="S79" s="1">
        <f>(+Q79+R79)/2</f>
        <v>21</v>
      </c>
      <c r="T79" s="1">
        <v>22</v>
      </c>
      <c r="U79" s="1">
        <v>21</v>
      </c>
      <c r="V79" s="1">
        <f>(+T79+U79)/2</f>
        <v>21.5</v>
      </c>
      <c r="W79" s="1">
        <v>20.23</v>
      </c>
      <c r="X79" s="1">
        <v>21.56</v>
      </c>
      <c r="Y79" s="1">
        <f>(+W79+X79)/2</f>
        <v>20.895</v>
      </c>
      <c r="Z79" s="1">
        <v>21.17</v>
      </c>
      <c r="AA79" s="1">
        <v>21.7</v>
      </c>
      <c r="AB79" s="1">
        <f>(+Z79+AA79)/2</f>
        <v>21.435000000000002</v>
      </c>
      <c r="AC79" s="1">
        <v>20.2</v>
      </c>
      <c r="AD79" s="36">
        <v>21.4</v>
      </c>
    </row>
    <row r="80" spans="1:30" ht="15.75">
      <c r="A80" s="2" t="s">
        <v>132</v>
      </c>
      <c r="B80" s="34" t="s">
        <v>139</v>
      </c>
      <c r="C80" s="4"/>
      <c r="D80" s="4"/>
      <c r="E80" s="4"/>
      <c r="F80" s="4"/>
      <c r="G80" s="13"/>
      <c r="H80" s="14">
        <v>21</v>
      </c>
      <c r="I80" s="15">
        <v>17</v>
      </c>
      <c r="J80" s="4"/>
      <c r="K80" s="14">
        <v>17</v>
      </c>
      <c r="L80" s="15">
        <v>18</v>
      </c>
      <c r="M80" s="4">
        <f>(+K80+L80)/2</f>
        <v>17.5</v>
      </c>
      <c r="N80" s="14">
        <v>16</v>
      </c>
      <c r="O80" s="16">
        <v>18</v>
      </c>
      <c r="P80" s="11">
        <f>(+N80+O80)/2</f>
        <v>17</v>
      </c>
      <c r="Q80" s="17">
        <v>18</v>
      </c>
      <c r="R80" s="1">
        <v>18</v>
      </c>
      <c r="S80" s="1">
        <f>(+Q80+R80)/2</f>
        <v>18</v>
      </c>
      <c r="T80" s="1">
        <v>18</v>
      </c>
      <c r="U80" s="1">
        <v>18</v>
      </c>
      <c r="V80" s="1">
        <f>(+T80+U80)/2</f>
        <v>18</v>
      </c>
      <c r="W80" s="1">
        <v>14</v>
      </c>
      <c r="X80" s="1">
        <v>16.239999999999998</v>
      </c>
      <c r="Y80" s="1">
        <f>(+W80+X80)/2</f>
        <v>15.12</v>
      </c>
      <c r="Z80" s="1">
        <v>14.75</v>
      </c>
      <c r="AA80" s="1">
        <v>16.7</v>
      </c>
      <c r="AB80" s="1">
        <f>(+Z80+AA80)/2</f>
        <v>15.725</v>
      </c>
      <c r="AC80" s="1">
        <v>16.600000000000001</v>
      </c>
      <c r="AD80" s="36">
        <v>17.5</v>
      </c>
    </row>
    <row r="81" spans="1:30" ht="15.75">
      <c r="A81" s="2" t="s">
        <v>132</v>
      </c>
      <c r="B81" s="32" t="s">
        <v>150</v>
      </c>
      <c r="C81" s="4"/>
      <c r="D81" s="4"/>
      <c r="E81" s="4"/>
      <c r="F81" s="4"/>
      <c r="G81" s="13"/>
      <c r="H81" s="14"/>
      <c r="I81" s="15"/>
      <c r="J81" s="4"/>
      <c r="K81" s="14"/>
      <c r="L81" s="15"/>
      <c r="M81" s="4"/>
      <c r="N81" s="14"/>
      <c r="O81" s="11"/>
      <c r="P81" s="11"/>
      <c r="Q81" s="18"/>
      <c r="AD81" s="36"/>
    </row>
    <row r="82" spans="1:30" ht="15.75">
      <c r="A82" s="2" t="s">
        <v>132</v>
      </c>
      <c r="B82" s="3" t="s">
        <v>151</v>
      </c>
      <c r="C82" s="4">
        <v>10</v>
      </c>
      <c r="D82" s="4">
        <v>9</v>
      </c>
      <c r="E82" s="4">
        <v>10</v>
      </c>
      <c r="F82" s="4">
        <v>13</v>
      </c>
      <c r="G82" s="13" t="s">
        <v>108</v>
      </c>
      <c r="H82" s="14" t="s">
        <v>81</v>
      </c>
      <c r="I82" s="15">
        <v>11</v>
      </c>
      <c r="J82" s="4">
        <f t="shared" ref="J82:J88" si="0">(+H82+I82)/2</f>
        <v>11.5</v>
      </c>
      <c r="K82" s="14">
        <v>19</v>
      </c>
      <c r="L82" s="15">
        <v>14</v>
      </c>
      <c r="M82" s="4">
        <f t="shared" ref="M82:M88" si="1">(+K82+L82)/2</f>
        <v>16.5</v>
      </c>
      <c r="N82" s="14">
        <v>20</v>
      </c>
      <c r="O82" s="16">
        <v>17</v>
      </c>
      <c r="P82" s="11">
        <f t="shared" ref="P82:P88" si="2">(+N82+O82)/2</f>
        <v>18.5</v>
      </c>
      <c r="Q82" s="17">
        <v>16</v>
      </c>
      <c r="R82" s="1">
        <v>15</v>
      </c>
      <c r="S82" s="1">
        <f t="shared" ref="S82:S88" si="3">(+Q82+R82)/2</f>
        <v>15.5</v>
      </c>
      <c r="T82" s="1">
        <v>21</v>
      </c>
      <c r="U82" s="1">
        <v>19</v>
      </c>
      <c r="V82" s="1">
        <f t="shared" ref="V82:V88" si="4">(+T82+U82)/2</f>
        <v>20</v>
      </c>
      <c r="W82" s="1">
        <v>16</v>
      </c>
      <c r="X82" s="1">
        <v>17.329999999999998</v>
      </c>
      <c r="Y82" s="1">
        <f t="shared" ref="Y82:Y88" si="5">(+W82+X82)/2</f>
        <v>16.664999999999999</v>
      </c>
      <c r="Z82" s="1">
        <v>17.329999999999998</v>
      </c>
      <c r="AA82" s="1">
        <v>17.670000000000002</v>
      </c>
      <c r="AB82" s="1">
        <f t="shared" ref="AB82:AB88" si="6">(+Z82+AA82)/2</f>
        <v>17.5</v>
      </c>
      <c r="AC82" s="1">
        <v>20</v>
      </c>
      <c r="AD82" s="36">
        <v>29.3</v>
      </c>
    </row>
    <row r="83" spans="1:30" ht="15.75">
      <c r="A83" s="2" t="s">
        <v>132</v>
      </c>
      <c r="B83" s="3" t="s">
        <v>152</v>
      </c>
      <c r="C83" s="4">
        <v>11.5</v>
      </c>
      <c r="D83" s="4">
        <v>12.5</v>
      </c>
      <c r="E83" s="4">
        <v>18</v>
      </c>
      <c r="F83" s="4">
        <v>14</v>
      </c>
      <c r="G83" s="13" t="s">
        <v>116</v>
      </c>
      <c r="H83" s="14" t="s">
        <v>104</v>
      </c>
      <c r="I83" s="15">
        <v>19</v>
      </c>
      <c r="J83" s="4">
        <f t="shared" si="0"/>
        <v>16</v>
      </c>
      <c r="K83" s="14">
        <v>18</v>
      </c>
      <c r="L83" s="15">
        <v>15</v>
      </c>
      <c r="M83" s="4">
        <f t="shared" si="1"/>
        <v>16.5</v>
      </c>
      <c r="N83" s="14">
        <v>14</v>
      </c>
      <c r="O83" s="16">
        <v>16</v>
      </c>
      <c r="P83" s="11">
        <f t="shared" si="2"/>
        <v>15</v>
      </c>
      <c r="Q83" s="17">
        <v>14</v>
      </c>
      <c r="R83" s="1">
        <v>14</v>
      </c>
      <c r="S83" s="1">
        <f t="shared" si="3"/>
        <v>14</v>
      </c>
      <c r="T83" s="1">
        <f>213/14</f>
        <v>15.214285714285714</v>
      </c>
      <c r="U83" s="1">
        <v>19</v>
      </c>
      <c r="V83" s="1">
        <f t="shared" si="4"/>
        <v>17.107142857142858</v>
      </c>
      <c r="W83" s="1">
        <v>13.79</v>
      </c>
      <c r="X83" s="1">
        <v>14.25</v>
      </c>
      <c r="Y83" s="1">
        <f t="shared" si="5"/>
        <v>14.02</v>
      </c>
      <c r="Z83" s="1">
        <v>17.62</v>
      </c>
      <c r="AA83" s="1">
        <v>10.3</v>
      </c>
      <c r="AB83" s="1">
        <f t="shared" si="6"/>
        <v>13.96</v>
      </c>
      <c r="AC83" s="1">
        <v>16.899999999999999</v>
      </c>
      <c r="AD83" s="36">
        <v>19.899999999999999</v>
      </c>
    </row>
    <row r="84" spans="1:30" ht="15.75">
      <c r="A84" s="2" t="s">
        <v>132</v>
      </c>
      <c r="B84" s="34" t="s">
        <v>138</v>
      </c>
      <c r="C84" s="4"/>
      <c r="D84" s="4"/>
      <c r="E84" s="4"/>
      <c r="F84" s="4"/>
      <c r="G84" s="13"/>
      <c r="H84" s="14">
        <v>14</v>
      </c>
      <c r="I84" s="15">
        <v>22</v>
      </c>
      <c r="J84" s="4">
        <f t="shared" si="0"/>
        <v>18</v>
      </c>
      <c r="K84" s="14">
        <v>23</v>
      </c>
      <c r="L84" s="15">
        <v>20</v>
      </c>
      <c r="M84" s="4">
        <f t="shared" si="1"/>
        <v>21.5</v>
      </c>
      <c r="N84" s="14">
        <v>18</v>
      </c>
      <c r="O84" s="16">
        <v>20</v>
      </c>
      <c r="P84" s="11">
        <f t="shared" si="2"/>
        <v>19</v>
      </c>
      <c r="Q84" s="17">
        <v>16</v>
      </c>
      <c r="R84" s="1">
        <v>17</v>
      </c>
      <c r="S84" s="1">
        <f t="shared" si="3"/>
        <v>16.5</v>
      </c>
      <c r="T84" s="1">
        <v>18</v>
      </c>
      <c r="U84" s="1">
        <v>22</v>
      </c>
      <c r="V84" s="1">
        <f t="shared" si="4"/>
        <v>20</v>
      </c>
      <c r="W84" s="1">
        <v>18.78</v>
      </c>
      <c r="X84" s="1">
        <v>17.73</v>
      </c>
      <c r="Y84" s="1">
        <f t="shared" si="5"/>
        <v>18.255000000000003</v>
      </c>
      <c r="Z84" s="1">
        <v>20.78</v>
      </c>
      <c r="AA84" s="1">
        <v>14.8</v>
      </c>
      <c r="AB84" s="1">
        <f t="shared" si="6"/>
        <v>17.79</v>
      </c>
      <c r="AC84" s="1">
        <v>20.2</v>
      </c>
      <c r="AD84" s="36">
        <v>24.7</v>
      </c>
    </row>
    <row r="85" spans="1:30" ht="15.75">
      <c r="A85" s="2" t="s">
        <v>132</v>
      </c>
      <c r="B85" s="34" t="s">
        <v>139</v>
      </c>
      <c r="C85" s="4"/>
      <c r="D85" s="4"/>
      <c r="E85" s="4"/>
      <c r="F85" s="4"/>
      <c r="G85" s="13"/>
      <c r="H85" s="14">
        <v>8</v>
      </c>
      <c r="I85" s="15">
        <v>8</v>
      </c>
      <c r="J85" s="4">
        <f t="shared" si="0"/>
        <v>8</v>
      </c>
      <c r="K85" s="14">
        <v>6</v>
      </c>
      <c r="L85" s="15">
        <v>8</v>
      </c>
      <c r="M85" s="4">
        <f t="shared" si="1"/>
        <v>7</v>
      </c>
      <c r="N85" s="14">
        <v>5</v>
      </c>
      <c r="O85" s="16">
        <v>19</v>
      </c>
      <c r="P85" s="11">
        <f t="shared" si="2"/>
        <v>12</v>
      </c>
      <c r="Q85" s="17">
        <v>7</v>
      </c>
      <c r="R85" s="1">
        <v>15</v>
      </c>
      <c r="S85" s="1">
        <f t="shared" si="3"/>
        <v>11</v>
      </c>
      <c r="T85" s="1">
        <v>8</v>
      </c>
      <c r="U85" s="1">
        <v>12</v>
      </c>
      <c r="V85" s="1">
        <f t="shared" si="4"/>
        <v>10</v>
      </c>
      <c r="W85" s="1">
        <v>7.33</v>
      </c>
      <c r="X85" s="1">
        <v>8</v>
      </c>
      <c r="Y85" s="1">
        <f t="shared" si="5"/>
        <v>7.665</v>
      </c>
      <c r="Z85" s="1">
        <v>10.5</v>
      </c>
      <c r="AA85" s="1">
        <v>9</v>
      </c>
      <c r="AB85" s="1">
        <f t="shared" si="6"/>
        <v>9.75</v>
      </c>
      <c r="AC85" s="1">
        <v>20.7</v>
      </c>
      <c r="AD85" s="36">
        <v>18.8</v>
      </c>
    </row>
    <row r="86" spans="1:30" ht="15.75">
      <c r="A86" s="2" t="s">
        <v>132</v>
      </c>
      <c r="B86" s="3" t="s">
        <v>153</v>
      </c>
      <c r="C86" s="4">
        <v>15.5</v>
      </c>
      <c r="D86" s="4">
        <v>12.5</v>
      </c>
      <c r="E86" s="4">
        <v>14.5</v>
      </c>
      <c r="F86" s="4">
        <v>14</v>
      </c>
      <c r="G86" s="13" t="s">
        <v>154</v>
      </c>
      <c r="H86" s="14" t="s">
        <v>116</v>
      </c>
      <c r="I86" s="15">
        <v>16</v>
      </c>
      <c r="J86" s="4">
        <f t="shared" si="0"/>
        <v>16.5</v>
      </c>
      <c r="K86" s="14">
        <v>16</v>
      </c>
      <c r="L86" s="15">
        <v>15</v>
      </c>
      <c r="M86" s="4">
        <f t="shared" si="1"/>
        <v>15.5</v>
      </c>
      <c r="N86" s="14">
        <v>15</v>
      </c>
      <c r="O86" s="16">
        <v>16</v>
      </c>
      <c r="P86" s="11">
        <f t="shared" si="2"/>
        <v>15.5</v>
      </c>
      <c r="Q86" s="17">
        <v>16</v>
      </c>
      <c r="R86" s="1">
        <v>13</v>
      </c>
      <c r="S86" s="1">
        <f t="shared" si="3"/>
        <v>14.5</v>
      </c>
      <c r="T86" s="1">
        <f>200/15</f>
        <v>13.333333333333334</v>
      </c>
      <c r="U86" s="1">
        <v>20</v>
      </c>
      <c r="V86" s="1">
        <f t="shared" si="4"/>
        <v>16.666666666666668</v>
      </c>
      <c r="W86" s="1">
        <v>17.2</v>
      </c>
      <c r="X86" s="1">
        <v>17.62</v>
      </c>
      <c r="Y86" s="1">
        <f t="shared" si="5"/>
        <v>17.41</v>
      </c>
      <c r="Z86" s="1">
        <v>15.08</v>
      </c>
      <c r="AA86" s="1">
        <v>16.5</v>
      </c>
      <c r="AB86" s="1">
        <f t="shared" si="6"/>
        <v>15.79</v>
      </c>
      <c r="AC86" s="1">
        <v>17.3</v>
      </c>
      <c r="AD86" s="36">
        <v>18.100000000000001</v>
      </c>
    </row>
    <row r="87" spans="1:30" ht="15.75">
      <c r="A87" s="2" t="s">
        <v>132</v>
      </c>
      <c r="B87" s="34" t="s">
        <v>138</v>
      </c>
      <c r="C87" s="4"/>
      <c r="D87" s="4"/>
      <c r="E87" s="4"/>
      <c r="F87" s="4"/>
      <c r="G87" s="13"/>
      <c r="H87" s="14">
        <v>16</v>
      </c>
      <c r="I87" s="15">
        <v>18</v>
      </c>
      <c r="J87" s="4">
        <f t="shared" si="0"/>
        <v>17</v>
      </c>
      <c r="K87" s="14">
        <v>17</v>
      </c>
      <c r="L87" s="15">
        <v>16</v>
      </c>
      <c r="M87" s="4">
        <f t="shared" si="1"/>
        <v>16.5</v>
      </c>
      <c r="N87" s="14">
        <v>17</v>
      </c>
      <c r="O87" s="16">
        <v>19</v>
      </c>
      <c r="P87" s="11">
        <f t="shared" si="2"/>
        <v>18</v>
      </c>
      <c r="Q87" s="17">
        <v>19</v>
      </c>
      <c r="R87" s="1">
        <v>17</v>
      </c>
      <c r="S87" s="1">
        <f t="shared" si="3"/>
        <v>18</v>
      </c>
      <c r="T87" s="1">
        <v>15</v>
      </c>
      <c r="U87" s="1">
        <v>24</v>
      </c>
      <c r="V87" s="1">
        <f t="shared" si="4"/>
        <v>19.5</v>
      </c>
      <c r="W87" s="1">
        <v>19</v>
      </c>
      <c r="X87" s="1">
        <v>23</v>
      </c>
      <c r="Y87" s="1">
        <f t="shared" si="5"/>
        <v>21</v>
      </c>
      <c r="Z87" s="1">
        <v>15.5</v>
      </c>
      <c r="AA87" s="1">
        <v>21.4</v>
      </c>
      <c r="AB87" s="1">
        <f t="shared" si="6"/>
        <v>18.45</v>
      </c>
      <c r="AC87" s="1">
        <v>19.5</v>
      </c>
      <c r="AD87" s="36">
        <v>21.3</v>
      </c>
    </row>
    <row r="88" spans="1:30" ht="15.75">
      <c r="A88" s="2" t="s">
        <v>132</v>
      </c>
      <c r="B88" s="34" t="s">
        <v>139</v>
      </c>
      <c r="C88" s="4"/>
      <c r="D88" s="4"/>
      <c r="E88" s="4"/>
      <c r="F88" s="4"/>
      <c r="G88" s="13"/>
      <c r="H88" s="14">
        <v>12</v>
      </c>
      <c r="I88" s="15">
        <v>15</v>
      </c>
      <c r="J88" s="4">
        <f t="shared" si="0"/>
        <v>13.5</v>
      </c>
      <c r="K88" s="14">
        <v>14</v>
      </c>
      <c r="L88" s="15">
        <v>15</v>
      </c>
      <c r="M88" s="4">
        <f t="shared" si="1"/>
        <v>14.5</v>
      </c>
      <c r="N88" s="14">
        <v>13</v>
      </c>
      <c r="O88" s="16">
        <v>13</v>
      </c>
      <c r="P88" s="11">
        <f t="shared" si="2"/>
        <v>13</v>
      </c>
      <c r="Q88" s="17">
        <v>16</v>
      </c>
      <c r="R88" s="1">
        <v>14</v>
      </c>
      <c r="S88" s="1">
        <f t="shared" si="3"/>
        <v>15</v>
      </c>
      <c r="T88" s="1">
        <v>13</v>
      </c>
      <c r="U88" s="1">
        <v>17</v>
      </c>
      <c r="V88" s="1">
        <f t="shared" si="4"/>
        <v>15</v>
      </c>
      <c r="W88" s="1">
        <v>15.4</v>
      </c>
      <c r="X88" s="1">
        <v>16.14</v>
      </c>
      <c r="Y88" s="1">
        <f t="shared" si="5"/>
        <v>15.77</v>
      </c>
      <c r="Z88" s="1">
        <v>14.67</v>
      </c>
      <c r="AA88" s="1">
        <v>15.3</v>
      </c>
      <c r="AB88" s="1">
        <f t="shared" si="6"/>
        <v>14.984999999999999</v>
      </c>
      <c r="AC88" s="1">
        <v>15.6</v>
      </c>
      <c r="AD88" s="36">
        <v>15.7</v>
      </c>
    </row>
    <row r="89" spans="1:30" ht="15.75">
      <c r="A89" s="2" t="s">
        <v>132</v>
      </c>
      <c r="B89" s="32" t="s">
        <v>155</v>
      </c>
      <c r="C89" s="4"/>
      <c r="D89" s="4"/>
      <c r="E89" s="4"/>
      <c r="F89" s="4"/>
      <c r="G89" s="13"/>
      <c r="H89" s="14"/>
      <c r="I89" s="15"/>
      <c r="J89" s="4"/>
      <c r="K89" s="14"/>
      <c r="L89" s="15"/>
      <c r="M89" s="4"/>
      <c r="N89" s="14"/>
      <c r="O89" s="11"/>
      <c r="P89" s="11"/>
      <c r="Q89" s="18"/>
      <c r="AD89" s="36"/>
    </row>
    <row r="90" spans="1:30" ht="15.75">
      <c r="A90" s="2" t="s">
        <v>132</v>
      </c>
      <c r="B90" s="3" t="s">
        <v>156</v>
      </c>
      <c r="C90" s="4">
        <v>24</v>
      </c>
      <c r="D90" s="4">
        <v>24.5</v>
      </c>
      <c r="E90" s="4">
        <v>23.5</v>
      </c>
      <c r="F90" s="4">
        <v>22</v>
      </c>
      <c r="G90" s="13" t="s">
        <v>157</v>
      </c>
      <c r="H90" s="14" t="s">
        <v>37</v>
      </c>
      <c r="I90" s="15">
        <v>24</v>
      </c>
      <c r="J90" s="4">
        <f>(+H90+I90)/2</f>
        <v>24</v>
      </c>
      <c r="K90" s="14">
        <v>22</v>
      </c>
      <c r="L90" s="15">
        <v>25</v>
      </c>
      <c r="M90" s="4">
        <f>(+K90+L90)/2</f>
        <v>23.5</v>
      </c>
      <c r="N90" s="14">
        <v>24</v>
      </c>
      <c r="O90" s="16">
        <v>26</v>
      </c>
      <c r="P90" s="11">
        <f>(+N90+O90)/2</f>
        <v>25</v>
      </c>
      <c r="Q90" s="17">
        <v>24</v>
      </c>
      <c r="R90" s="1">
        <v>23</v>
      </c>
      <c r="S90" s="1">
        <f>(+Q90+R90)/2</f>
        <v>23.5</v>
      </c>
      <c r="T90" s="1">
        <v>23</v>
      </c>
      <c r="U90" s="1">
        <v>25</v>
      </c>
      <c r="V90" s="1">
        <f>(+T90+U90)/2</f>
        <v>24</v>
      </c>
      <c r="W90" s="1">
        <v>21.63</v>
      </c>
      <c r="X90" s="1">
        <v>24.28</v>
      </c>
      <c r="Y90" s="1">
        <f>(+W90+X90)/2</f>
        <v>22.954999999999998</v>
      </c>
      <c r="Z90" s="1">
        <v>19.88</v>
      </c>
      <c r="AA90" s="1">
        <v>24.42</v>
      </c>
      <c r="AB90" s="1">
        <f>(+Z90+AA90)/2</f>
        <v>22.15</v>
      </c>
      <c r="AC90" s="1">
        <v>21.6</v>
      </c>
      <c r="AD90" s="36">
        <v>24.9</v>
      </c>
    </row>
    <row r="91" spans="1:30" ht="15.75">
      <c r="A91" s="2" t="s">
        <v>132</v>
      </c>
      <c r="B91" s="32" t="s">
        <v>158</v>
      </c>
      <c r="C91" s="4"/>
      <c r="D91" s="4"/>
      <c r="E91" s="4"/>
      <c r="F91" s="4"/>
      <c r="G91" s="13"/>
      <c r="H91" s="14"/>
      <c r="I91" s="15"/>
      <c r="J91" s="4"/>
      <c r="K91" s="14"/>
      <c r="L91" s="15"/>
      <c r="M91" s="4"/>
      <c r="N91" s="14"/>
      <c r="O91" s="11"/>
      <c r="P91" s="11"/>
      <c r="Q91" s="18"/>
      <c r="AD91" s="36"/>
    </row>
    <row r="92" spans="1:30" ht="15.75">
      <c r="A92" s="2" t="s">
        <v>132</v>
      </c>
      <c r="B92" s="3" t="s">
        <v>159</v>
      </c>
      <c r="C92" s="4">
        <v>12</v>
      </c>
      <c r="D92" s="4">
        <v>13</v>
      </c>
      <c r="E92" s="4">
        <v>14</v>
      </c>
      <c r="F92" s="4">
        <v>17</v>
      </c>
      <c r="G92" s="13" t="s">
        <v>160</v>
      </c>
      <c r="H92" s="14" t="s">
        <v>44</v>
      </c>
      <c r="I92" s="15">
        <v>17</v>
      </c>
      <c r="J92" s="4">
        <f>(+H92+I92)/2</f>
        <v>17.5</v>
      </c>
      <c r="K92" s="14">
        <v>17</v>
      </c>
      <c r="L92" s="15">
        <v>15</v>
      </c>
      <c r="M92" s="4">
        <f>(+K92+L92)/2</f>
        <v>16</v>
      </c>
      <c r="N92" s="14">
        <v>17</v>
      </c>
      <c r="O92" s="16">
        <v>17</v>
      </c>
      <c r="P92" s="11">
        <f>(+N92+O92)/2</f>
        <v>17</v>
      </c>
      <c r="Q92" s="17">
        <v>16</v>
      </c>
      <c r="R92" s="1">
        <v>16</v>
      </c>
      <c r="S92" s="1">
        <f>(+Q92+R92)/2</f>
        <v>16</v>
      </c>
      <c r="T92" s="1">
        <f>477/29</f>
        <v>16.448275862068964</v>
      </c>
      <c r="U92" s="1">
        <v>16</v>
      </c>
      <c r="V92" s="1">
        <f>(+T92+U92)/2</f>
        <v>16.224137931034484</v>
      </c>
      <c r="W92" s="1">
        <v>17.14</v>
      </c>
      <c r="X92" s="1">
        <v>16.55</v>
      </c>
      <c r="Y92" s="1">
        <f>(+W92+X92)/2</f>
        <v>16.844999999999999</v>
      </c>
      <c r="Z92" s="1">
        <v>16</v>
      </c>
      <c r="AA92" s="1">
        <v>16.100000000000001</v>
      </c>
      <c r="AB92" s="1">
        <f>(+Z92+AA92)/2</f>
        <v>16.05</v>
      </c>
      <c r="AC92" s="1">
        <v>15.5</v>
      </c>
      <c r="AD92" s="36">
        <v>15</v>
      </c>
    </row>
    <row r="93" spans="1:30" ht="15.75">
      <c r="A93" s="2" t="s">
        <v>132</v>
      </c>
      <c r="B93" s="34" t="s">
        <v>138</v>
      </c>
      <c r="C93" s="4"/>
      <c r="D93" s="4"/>
      <c r="E93" s="4"/>
      <c r="F93" s="4"/>
      <c r="G93" s="13"/>
      <c r="H93" s="14"/>
      <c r="I93" s="15"/>
      <c r="J93" s="4"/>
      <c r="K93" s="14">
        <v>18</v>
      </c>
      <c r="L93" s="15">
        <v>15</v>
      </c>
      <c r="M93" s="4">
        <f>(+K93+L93)/2</f>
        <v>16.5</v>
      </c>
      <c r="N93" s="14">
        <v>17</v>
      </c>
      <c r="O93" s="16">
        <v>17</v>
      </c>
      <c r="P93" s="11">
        <f>(+N93+O93)/2</f>
        <v>17</v>
      </c>
      <c r="Q93" s="17">
        <v>18</v>
      </c>
      <c r="R93" s="1">
        <v>17</v>
      </c>
      <c r="S93" s="1">
        <f>(+Q93+R93)/2</f>
        <v>17.5</v>
      </c>
      <c r="T93" s="1">
        <v>18</v>
      </c>
      <c r="U93" s="1">
        <v>17</v>
      </c>
      <c r="V93" s="1">
        <f>(+T93+U93)/2</f>
        <v>17.5</v>
      </c>
      <c r="W93" s="1">
        <v>17.5</v>
      </c>
      <c r="X93" s="1">
        <v>23.08</v>
      </c>
      <c r="Y93" s="1">
        <f>(+W93+X93)/2</f>
        <v>20.29</v>
      </c>
      <c r="Z93" s="1">
        <v>26</v>
      </c>
      <c r="AA93" s="1">
        <v>23.69</v>
      </c>
      <c r="AB93" s="1">
        <f>(+Z93+AA93)/2</f>
        <v>24.844999999999999</v>
      </c>
      <c r="AC93" s="1">
        <v>26.7</v>
      </c>
      <c r="AD93" s="36">
        <v>24.2</v>
      </c>
    </row>
    <row r="94" spans="1:30" ht="15.75">
      <c r="A94" s="2" t="s">
        <v>132</v>
      </c>
      <c r="B94" s="34" t="s">
        <v>139</v>
      </c>
      <c r="C94" s="4"/>
      <c r="D94" s="4"/>
      <c r="E94" s="4"/>
      <c r="F94" s="4"/>
      <c r="G94" s="13"/>
      <c r="H94" s="14"/>
      <c r="I94" s="15"/>
      <c r="J94" s="4"/>
      <c r="K94" s="14">
        <v>15</v>
      </c>
      <c r="L94" s="15">
        <v>15</v>
      </c>
      <c r="M94" s="4">
        <f>(+K94+L94)/2</f>
        <v>15</v>
      </c>
      <c r="N94" s="14">
        <v>14</v>
      </c>
      <c r="O94" s="16">
        <v>15</v>
      </c>
      <c r="P94" s="11">
        <f>(+N94+O94)/2</f>
        <v>14.5</v>
      </c>
      <c r="Q94" s="17">
        <v>15</v>
      </c>
      <c r="R94" s="1">
        <v>15</v>
      </c>
      <c r="S94" s="1">
        <f>(+Q94+R94)/2</f>
        <v>15</v>
      </c>
      <c r="T94" s="1">
        <v>15</v>
      </c>
      <c r="U94" s="1">
        <v>15</v>
      </c>
      <c r="V94" s="1">
        <f>(+T94+U94)/2</f>
        <v>15</v>
      </c>
      <c r="W94" s="1">
        <v>15</v>
      </c>
      <c r="X94" s="1">
        <v>15</v>
      </c>
      <c r="Y94" s="1">
        <f>(+W94+X94)/2</f>
        <v>15</v>
      </c>
      <c r="Z94" s="1">
        <v>15</v>
      </c>
      <c r="AA94" s="1">
        <v>16</v>
      </c>
      <c r="AB94" s="1">
        <f>(+Z94+AA94)/2</f>
        <v>15.5</v>
      </c>
      <c r="AC94" s="1">
        <v>16</v>
      </c>
      <c r="AD94" s="36">
        <v>15.8</v>
      </c>
    </row>
    <row r="95" spans="1:30" ht="15.75">
      <c r="A95" s="2" t="s">
        <v>132</v>
      </c>
      <c r="B95" s="32" t="s">
        <v>161</v>
      </c>
      <c r="C95" s="4"/>
      <c r="D95" s="4"/>
      <c r="E95" s="4"/>
      <c r="F95" s="4"/>
      <c r="G95" s="13"/>
      <c r="H95" s="14"/>
      <c r="I95" s="15"/>
      <c r="J95" s="4"/>
      <c r="K95" s="14"/>
      <c r="L95" s="15"/>
      <c r="M95" s="4"/>
      <c r="N95" s="14"/>
      <c r="O95" s="11"/>
      <c r="P95" s="11"/>
      <c r="Q95" s="18"/>
      <c r="AD95" s="36"/>
    </row>
    <row r="96" spans="1:30" ht="15.75">
      <c r="A96" s="2" t="s">
        <v>132</v>
      </c>
      <c r="B96" s="3" t="s">
        <v>162</v>
      </c>
      <c r="C96" s="4">
        <v>26</v>
      </c>
      <c r="D96" s="4">
        <v>24</v>
      </c>
      <c r="E96" s="4">
        <v>27.5</v>
      </c>
      <c r="F96" s="4">
        <v>21</v>
      </c>
      <c r="G96" s="13" t="s">
        <v>163</v>
      </c>
      <c r="H96" s="14">
        <v>24</v>
      </c>
      <c r="I96" s="15">
        <v>21</v>
      </c>
      <c r="J96" s="4">
        <f t="shared" ref="J96:J101" si="7">(+H96+I96)/2</f>
        <v>22.5</v>
      </c>
      <c r="K96" s="14">
        <v>25</v>
      </c>
      <c r="L96" s="15">
        <v>23</v>
      </c>
      <c r="M96" s="4">
        <f t="shared" ref="M96:M101" si="8">(+K96+L96)/2</f>
        <v>24</v>
      </c>
      <c r="N96" s="14">
        <v>24</v>
      </c>
      <c r="O96" s="16">
        <v>17</v>
      </c>
      <c r="P96" s="11">
        <f t="shared" ref="P96:P102" si="9">(+N96+O96)/2</f>
        <v>20.5</v>
      </c>
      <c r="Q96" s="18">
        <f>79/3</f>
        <v>26.333333333333332</v>
      </c>
      <c r="R96" s="1">
        <v>19</v>
      </c>
      <c r="S96" s="1">
        <f t="shared" ref="S96:S102" si="10">(+Q96+R96)/2</f>
        <v>22.666666666666664</v>
      </c>
      <c r="W96" s="1">
        <v>21.75</v>
      </c>
      <c r="X96" s="1">
        <v>18.399999999999999</v>
      </c>
      <c r="Y96" s="1">
        <f t="shared" ref="Y96:Y102" si="11">(+W96+X96)/2</f>
        <v>20.074999999999999</v>
      </c>
      <c r="Z96" s="1">
        <v>18.329999999999998</v>
      </c>
      <c r="AA96" s="1">
        <v>15.4</v>
      </c>
      <c r="AB96" s="1">
        <f t="shared" ref="AB96:AB102" si="12">(+Z96+AA96)/2</f>
        <v>16.864999999999998</v>
      </c>
      <c r="AC96" s="1">
        <v>29</v>
      </c>
      <c r="AD96" s="36">
        <v>15.1</v>
      </c>
    </row>
    <row r="97" spans="1:30" ht="15.75">
      <c r="A97" s="2" t="s">
        <v>132</v>
      </c>
      <c r="B97" s="34" t="s">
        <v>138</v>
      </c>
      <c r="C97" s="4"/>
      <c r="D97" s="4"/>
      <c r="E97" s="4"/>
      <c r="F97" s="4"/>
      <c r="G97" s="13"/>
      <c r="H97" s="14">
        <v>36</v>
      </c>
      <c r="I97" s="15">
        <v>21</v>
      </c>
      <c r="J97" s="4">
        <f t="shared" si="7"/>
        <v>28.5</v>
      </c>
      <c r="K97" s="14">
        <v>37</v>
      </c>
      <c r="L97" s="15">
        <v>31</v>
      </c>
      <c r="M97" s="4">
        <f t="shared" si="8"/>
        <v>34</v>
      </c>
      <c r="N97" s="14">
        <v>37</v>
      </c>
      <c r="O97" s="16">
        <v>18</v>
      </c>
      <c r="P97" s="11">
        <f t="shared" si="9"/>
        <v>27.5</v>
      </c>
      <c r="Q97" s="17">
        <v>39</v>
      </c>
      <c r="R97" s="1">
        <v>26</v>
      </c>
      <c r="S97" s="1">
        <f t="shared" si="10"/>
        <v>32.5</v>
      </c>
      <c r="T97" s="1">
        <v>25</v>
      </c>
      <c r="U97" s="1">
        <v>19</v>
      </c>
      <c r="V97" s="1">
        <f t="shared" ref="V97:V102" si="13">(+T97+U97)/2</f>
        <v>22</v>
      </c>
      <c r="W97" s="1">
        <v>43</v>
      </c>
      <c r="X97" s="1">
        <v>23</v>
      </c>
      <c r="Y97" s="1">
        <f t="shared" si="11"/>
        <v>33</v>
      </c>
      <c r="Z97" s="1">
        <v>27</v>
      </c>
      <c r="AA97" s="1">
        <v>18</v>
      </c>
      <c r="AB97" s="1">
        <f t="shared" si="12"/>
        <v>22.5</v>
      </c>
      <c r="AC97" s="1">
        <v>29</v>
      </c>
      <c r="AD97" s="36">
        <v>12.7</v>
      </c>
    </row>
    <row r="98" spans="1:30" ht="15.75">
      <c r="A98" s="2" t="s">
        <v>132</v>
      </c>
      <c r="B98" s="34" t="s">
        <v>139</v>
      </c>
      <c r="C98" s="4"/>
      <c r="D98" s="4"/>
      <c r="E98" s="4"/>
      <c r="F98" s="4"/>
      <c r="G98" s="13"/>
      <c r="H98" s="14">
        <v>18</v>
      </c>
      <c r="I98" s="15">
        <v>20</v>
      </c>
      <c r="J98" s="4">
        <f t="shared" si="7"/>
        <v>19</v>
      </c>
      <c r="K98" s="14">
        <v>19</v>
      </c>
      <c r="L98" s="15">
        <v>18</v>
      </c>
      <c r="M98" s="4">
        <f t="shared" si="8"/>
        <v>18.5</v>
      </c>
      <c r="N98" s="14">
        <v>18</v>
      </c>
      <c r="O98" s="16">
        <v>17</v>
      </c>
      <c r="P98" s="11">
        <f t="shared" si="9"/>
        <v>17.5</v>
      </c>
      <c r="Q98" s="17">
        <v>20</v>
      </c>
      <c r="R98" s="1">
        <v>15</v>
      </c>
      <c r="S98" s="1">
        <f t="shared" si="10"/>
        <v>17.5</v>
      </c>
      <c r="T98" s="1">
        <v>17</v>
      </c>
      <c r="U98" s="1">
        <v>17</v>
      </c>
      <c r="V98" s="1">
        <f t="shared" si="13"/>
        <v>17</v>
      </c>
      <c r="W98" s="1">
        <v>21.5</v>
      </c>
      <c r="X98" s="1">
        <v>15.33</v>
      </c>
      <c r="Y98" s="1">
        <f t="shared" si="11"/>
        <v>18.414999999999999</v>
      </c>
      <c r="Z98" s="1">
        <v>14</v>
      </c>
      <c r="AA98" s="1">
        <v>13.5</v>
      </c>
      <c r="AB98" s="1">
        <f t="shared" si="12"/>
        <v>13.75</v>
      </c>
      <c r="AC98" s="1">
        <v>29</v>
      </c>
      <c r="AD98" s="36">
        <v>17</v>
      </c>
    </row>
    <row r="99" spans="1:30" ht="15.75">
      <c r="A99" s="2" t="s">
        <v>132</v>
      </c>
      <c r="B99" s="3" t="s">
        <v>164</v>
      </c>
      <c r="C99" s="4">
        <v>19.5</v>
      </c>
      <c r="D99" s="4">
        <v>20</v>
      </c>
      <c r="E99" s="4">
        <v>17.5</v>
      </c>
      <c r="F99" s="4">
        <v>18.5</v>
      </c>
      <c r="G99" s="13" t="s">
        <v>165</v>
      </c>
      <c r="H99" s="14" t="s">
        <v>44</v>
      </c>
      <c r="I99" s="15">
        <v>17</v>
      </c>
      <c r="J99" s="4">
        <f t="shared" si="7"/>
        <v>17.5</v>
      </c>
      <c r="K99" s="14">
        <v>19</v>
      </c>
      <c r="L99" s="15">
        <v>18</v>
      </c>
      <c r="M99" s="4">
        <f t="shared" si="8"/>
        <v>18.5</v>
      </c>
      <c r="N99" s="14">
        <v>20</v>
      </c>
      <c r="O99" s="16">
        <v>19</v>
      </c>
      <c r="P99" s="11">
        <f t="shared" si="9"/>
        <v>19.5</v>
      </c>
      <c r="Q99" s="17">
        <v>21</v>
      </c>
      <c r="R99" s="1">
        <v>21</v>
      </c>
      <c r="S99" s="1">
        <f t="shared" si="10"/>
        <v>21</v>
      </c>
      <c r="T99" s="1">
        <f>505/26</f>
        <v>19.423076923076923</v>
      </c>
      <c r="U99" s="1">
        <v>19</v>
      </c>
      <c r="V99" s="1">
        <f t="shared" si="13"/>
        <v>19.21153846153846</v>
      </c>
      <c r="W99" s="1">
        <v>18.96</v>
      </c>
      <c r="X99" s="1">
        <v>17.63</v>
      </c>
      <c r="Y99" s="1">
        <f t="shared" si="11"/>
        <v>18.295000000000002</v>
      </c>
      <c r="Z99" s="1">
        <v>18.96</v>
      </c>
      <c r="AA99" s="1">
        <v>18.2</v>
      </c>
      <c r="AB99" s="1">
        <f t="shared" si="12"/>
        <v>18.579999999999998</v>
      </c>
      <c r="AC99" s="1">
        <v>22.6</v>
      </c>
      <c r="AD99" s="36">
        <v>21.3</v>
      </c>
    </row>
    <row r="100" spans="1:30" ht="15.75">
      <c r="A100" s="2" t="s">
        <v>132</v>
      </c>
      <c r="B100" s="34" t="s">
        <v>138</v>
      </c>
      <c r="C100" s="4"/>
      <c r="D100" s="4"/>
      <c r="E100" s="4"/>
      <c r="F100" s="4"/>
      <c r="G100" s="13"/>
      <c r="H100" s="14">
        <v>18</v>
      </c>
      <c r="I100" s="15">
        <v>16</v>
      </c>
      <c r="J100" s="4">
        <f t="shared" si="7"/>
        <v>17</v>
      </c>
      <c r="K100" s="14">
        <v>20</v>
      </c>
      <c r="L100" s="15">
        <v>18</v>
      </c>
      <c r="M100" s="4">
        <f t="shared" si="8"/>
        <v>19</v>
      </c>
      <c r="N100" s="14">
        <v>20</v>
      </c>
      <c r="O100" s="16">
        <v>19</v>
      </c>
      <c r="P100" s="11">
        <f t="shared" si="9"/>
        <v>19.5</v>
      </c>
      <c r="Q100" s="17">
        <v>21</v>
      </c>
      <c r="R100" s="1">
        <v>21</v>
      </c>
      <c r="S100" s="1">
        <f t="shared" si="10"/>
        <v>21</v>
      </c>
      <c r="T100" s="1">
        <v>21</v>
      </c>
      <c r="U100" s="1">
        <v>19</v>
      </c>
      <c r="V100" s="1">
        <f t="shared" si="13"/>
        <v>20</v>
      </c>
      <c r="W100" s="1">
        <v>25.56</v>
      </c>
      <c r="X100" s="1">
        <v>21</v>
      </c>
      <c r="Y100" s="1">
        <f t="shared" si="11"/>
        <v>23.28</v>
      </c>
      <c r="Z100" s="1">
        <v>25.67</v>
      </c>
      <c r="AA100" s="1">
        <v>20.2</v>
      </c>
      <c r="AB100" s="1">
        <f t="shared" si="12"/>
        <v>22.935000000000002</v>
      </c>
      <c r="AC100" s="1">
        <v>32.4</v>
      </c>
      <c r="AD100" s="36">
        <v>26.2</v>
      </c>
    </row>
    <row r="101" spans="1:30" ht="15.75">
      <c r="A101" s="2" t="s">
        <v>132</v>
      </c>
      <c r="B101" s="34" t="s">
        <v>139</v>
      </c>
      <c r="C101" s="4"/>
      <c r="D101" s="4"/>
      <c r="E101" s="4"/>
      <c r="F101" s="4"/>
      <c r="G101" s="13"/>
      <c r="H101" s="20">
        <v>20</v>
      </c>
      <c r="I101" s="21">
        <v>18</v>
      </c>
      <c r="J101" s="4">
        <f t="shared" si="7"/>
        <v>19</v>
      </c>
      <c r="K101" s="20">
        <v>20</v>
      </c>
      <c r="L101" s="21">
        <v>22</v>
      </c>
      <c r="M101" s="4">
        <f t="shared" si="8"/>
        <v>21</v>
      </c>
      <c r="N101" s="14">
        <v>19</v>
      </c>
      <c r="O101" s="16">
        <v>20</v>
      </c>
      <c r="P101" s="11">
        <f t="shared" si="9"/>
        <v>19.5</v>
      </c>
      <c r="Q101" s="17">
        <v>22</v>
      </c>
      <c r="R101" s="1">
        <v>23</v>
      </c>
      <c r="S101" s="1">
        <f t="shared" si="10"/>
        <v>22.5</v>
      </c>
      <c r="T101" s="1">
        <v>17</v>
      </c>
      <c r="U101" s="1">
        <v>22</v>
      </c>
      <c r="V101" s="1">
        <f t="shared" si="13"/>
        <v>19.5</v>
      </c>
      <c r="W101" s="1">
        <v>16.25</v>
      </c>
      <c r="X101" s="1">
        <v>18.3</v>
      </c>
      <c r="Y101" s="1">
        <f t="shared" si="11"/>
        <v>17.274999999999999</v>
      </c>
      <c r="Z101" s="1">
        <v>18.3</v>
      </c>
      <c r="AA101" s="1">
        <v>19.399999999999999</v>
      </c>
      <c r="AB101" s="1">
        <f t="shared" si="12"/>
        <v>18.850000000000001</v>
      </c>
      <c r="AC101" s="1">
        <v>21.9</v>
      </c>
      <c r="AD101" s="36">
        <v>19.2</v>
      </c>
    </row>
    <row r="102" spans="1:30" ht="15.75">
      <c r="A102" s="2" t="s">
        <v>132</v>
      </c>
      <c r="B102" s="32" t="s">
        <v>166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16">
        <v>15</v>
      </c>
      <c r="O102" s="16">
        <v>20</v>
      </c>
      <c r="P102" s="11">
        <f t="shared" si="9"/>
        <v>17.5</v>
      </c>
      <c r="Q102" s="17">
        <v>18</v>
      </c>
      <c r="R102" s="1">
        <v>16</v>
      </c>
      <c r="S102" s="1">
        <f t="shared" si="10"/>
        <v>17</v>
      </c>
      <c r="T102" s="1">
        <v>17</v>
      </c>
      <c r="U102" s="1">
        <v>19</v>
      </c>
      <c r="V102" s="1">
        <f t="shared" si="13"/>
        <v>18</v>
      </c>
      <c r="W102" s="1">
        <f>+(60+29+7)/5</f>
        <v>19.2</v>
      </c>
      <c r="X102" s="1">
        <f>(47+26+23)/4</f>
        <v>24</v>
      </c>
      <c r="Y102" s="1">
        <f t="shared" si="11"/>
        <v>21.6</v>
      </c>
      <c r="Z102" s="1">
        <v>16.8</v>
      </c>
      <c r="AA102" s="1">
        <v>19.399999999999999</v>
      </c>
      <c r="AB102" s="1">
        <f t="shared" si="12"/>
        <v>18.100000000000001</v>
      </c>
      <c r="AC102" s="1">
        <v>19.8</v>
      </c>
      <c r="AD102" s="36">
        <v>18.2</v>
      </c>
    </row>
  </sheetData>
  <pageMargins left="0.7" right="0.7" top="0.75" bottom="0.75" header="0.3" footer="0.3"/>
  <pageSetup paperSize="17" orientation="landscape" r:id="rId1"/>
  <rowBreaks count="2" manualBreakCount="2">
    <brk id="26" max="16383" man="1"/>
    <brk id="60" max="16383" man="1"/>
  </rowBreak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4F45BA37208148A6D95E1C3FAD5C06" ma:contentTypeVersion="1" ma:contentTypeDescription="Create a new document." ma:contentTypeScope="" ma:versionID="16e0e16e318680c90f3bef0c99e738b0">
  <xsd:schema xmlns:xsd="http://www.w3.org/2001/XMLSchema" xmlns:xs="http://www.w3.org/2001/XMLSchema" xmlns:p="http://schemas.microsoft.com/office/2006/metadata/properties" xmlns:ns2="705e0588-b60c-4496-8e80-7a67f56ef88c" targetNamespace="http://schemas.microsoft.com/office/2006/metadata/properties" ma:root="true" ma:fieldsID="8af7194b3014fa032f02994e3d07a32a" ns2:_="">
    <xsd:import namespace="705e0588-b60c-4496-8e80-7a67f56ef88c"/>
    <xsd:element name="properties">
      <xsd:complexType>
        <xsd:sequence>
          <xsd:element name="documentManagement">
            <xsd:complexType>
              <xsd:all>
                <xsd:element ref="ns2:No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5e0588-b60c-4496-8e80-7a67f56ef88c" elementFormDefault="qualified">
    <xsd:import namespace="http://schemas.microsoft.com/office/2006/documentManagement/types"/>
    <xsd:import namespace="http://schemas.microsoft.com/office/infopath/2007/PartnerControls"/>
    <xsd:element name="Note" ma:index="8" nillable="true" ma:displayName="Note" ma:internalName="Not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 xmlns="705e0588-b60c-4496-8e80-7a67f56ef88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D334EF-211D-4C61-9D6C-880D91F1EBC6}"/>
</file>

<file path=customXml/itemProps2.xml><?xml version="1.0" encoding="utf-8"?>
<ds:datastoreItem xmlns:ds="http://schemas.openxmlformats.org/officeDocument/2006/customXml" ds:itemID="{ECEAEC89-3F07-4315-A31B-50D0559AE0D3}"/>
</file>

<file path=customXml/itemProps3.xml><?xml version="1.0" encoding="utf-8"?>
<ds:datastoreItem xmlns:ds="http://schemas.openxmlformats.org/officeDocument/2006/customXml" ds:itemID="{48486727-5C7E-47BE-A8A7-61781C80BF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 12</vt:lpstr>
      <vt:lpstr>'fa 12'!Print_Titles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historical data</dc:title>
  <dc:creator>Caroline Chadderdon</dc:creator>
  <cp:lastModifiedBy>Information Technology</cp:lastModifiedBy>
  <cp:lastPrinted>2012-05-08T18:47:14Z</cp:lastPrinted>
  <dcterms:created xsi:type="dcterms:W3CDTF">2004-08-30T16:18:28Z</dcterms:created>
  <dcterms:modified xsi:type="dcterms:W3CDTF">2013-07-10T12:25:37Z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0x010100504F45BA37208148A6D95E1C3FAD5C06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TemplateUrl">
    <vt:lpwstr/>
  </property>
</Properties>
</file>