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ephvaldiglesias/Desktop/Data Analytics/CrowdFunding Analysis/"/>
    </mc:Choice>
  </mc:AlternateContent>
  <xr:revisionPtr revIDLastSave="0" documentId="13_ncr:1_{8F3D6E45-ACFE-5940-8ED4-6293336F3708}" xr6:coauthVersionLast="47" xr6:coauthVersionMax="47" xr10:uidLastSave="{00000000-0000-0000-0000-000000000000}"/>
  <bookViews>
    <workbookView xWindow="0" yWindow="5260" windowWidth="26760" windowHeight="16600" activeTab="3" xr2:uid="{00000000-000D-0000-FFFF-FFFF00000000}"/>
  </bookViews>
  <sheets>
    <sheet name="Outcomes Based on Launch Date" sheetId="7" r:id="rId1"/>
    <sheet name="Box Plot" sheetId="15" r:id="rId2"/>
    <sheet name="Kickstarter" sheetId="1" r:id="rId3"/>
    <sheet name="Descriptive Statistics" sheetId="14" r:id="rId4"/>
    <sheet name="Failed US Kickstarters" sheetId="12" r:id="rId5"/>
    <sheet name="Successful US Kickstarters" sheetId="13" r:id="rId6"/>
    <sheet name="Edinburgh Research" sheetId="8" r:id="rId7"/>
    <sheet name="Category Statistics" sheetId="4" r:id="rId8"/>
    <sheet name="Extra Practice" sheetId="5" r:id="rId9"/>
    <sheet name="Subcategory Statistics" sheetId="6" r:id="rId10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4" l="1"/>
  <c r="C14" i="14"/>
  <c r="C13" i="14"/>
  <c r="B15" i="14"/>
  <c r="B14" i="14"/>
  <c r="B13" i="14"/>
  <c r="C12" i="14"/>
  <c r="B12" i="14"/>
  <c r="C7" i="14"/>
  <c r="C5" i="14"/>
  <c r="C6" i="14"/>
  <c r="B7" i="14"/>
  <c r="B6" i="14"/>
  <c r="B5" i="14"/>
  <c r="C4" i="14"/>
  <c r="B4" i="14"/>
  <c r="C11" i="14"/>
  <c r="C10" i="14"/>
  <c r="B11" i="14"/>
  <c r="B3" i="14"/>
  <c r="B10" i="14"/>
  <c r="C3" i="14"/>
  <c r="C2" i="14"/>
  <c r="B2" i="14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42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<sst xmlns="http://schemas.openxmlformats.org/spreadsheetml/2006/main" count="38410" uniqueCount="8409">
  <si>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</si>
  <si>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</si>
  <si>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</si>
  <si>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</si>
  <si>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</si>
  <si>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</si>
  <si>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</si>
  <si>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</si>
  <si>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</si>
  <si>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</si>
  <si>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</si>
  <si>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</si>
  <si>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</si>
  <si>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</si>
  <si>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</si>
  <si>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</si>
  <si>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</si>
  <si>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</si>
  <si>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</si>
  <si>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</si>
  <si>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</si>
  <si>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</si>
  <si>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</si>
  <si>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</si>
  <si>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</si>
  <si>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</si>
  <si>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</si>
  <si>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</si>
  <si>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</si>
  <si>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</si>
  <si>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</si>
  <si>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</si>
  <si>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</si>
  <si>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</si>
  <si>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</si>
  <si>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</si>
  <si>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</si>
  <si>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</si>
  <si>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</si>
  <si>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</si>
  <si>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</si>
  <si>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</si>
  <si>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</si>
  <si>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</si>
  <si>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</si>
  <si>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</si>
  <si>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</si>
  <si>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</si>
  <si>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</si>
  <si>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</si>
  <si>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</si>
  <si>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</si>
  <si>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</si>
  <si>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</si>
  <si>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</si>
  <si>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</si>
  <si>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</si>
  <si>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</si>
  <si>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</si>
  <si>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</si>
  <si>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</si>
  <si>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</si>
  <si>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</si>
  <si>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</si>
  <si>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</si>
  <si>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</si>
  <si>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</si>
  <si>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</si>
  <si>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</si>
  <si>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</si>
  <si>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</si>
  <si>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</si>
  <si>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</si>
  <si>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</si>
  <si>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</si>
  <si>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</si>
  <si>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</si>
  <si>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</si>
  <si>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</si>
  <si>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</si>
  <si>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</si>
  <si>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</si>
  <si>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</si>
  <si>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</si>
  <si>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</si>
  <si>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</si>
  <si>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</si>
  <si>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</si>
  <si>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</si>
  <si>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</si>
  <si>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</si>
  <si>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</si>
  <si>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</si>
  <si>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</si>
  <si>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</si>
  <si>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</si>
  <si>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</si>
  <si>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</si>
  <si>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</si>
  <si>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</si>
  <si>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</si>
  <si>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</si>
  <si>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</si>
  <si>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</si>
  <si>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</si>
  <si>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</si>
  <si>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</si>
  <si>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</si>
  <si>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</si>
  <si>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</si>
  <si>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</si>
  <si>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</si>
  <si>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</si>
  <si>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</si>
  <si>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</si>
  <si>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</si>
  <si>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</si>
  <si>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</si>
  <si>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</si>
  <si>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</si>
  <si>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</si>
  <si>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</si>
  <si>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</si>
  <si>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</si>
  <si>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</si>
  <si>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</si>
  <si>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</si>
  <si>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</si>
  <si>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</si>
  <si>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</si>
  <si>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</si>
  <si>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</si>
  <si>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</si>
  <si>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</si>
  <si>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</si>
  <si>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</si>
  <si>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</si>
  <si>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</si>
  <si>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</si>
  <si>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</si>
  <si>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</si>
  <si>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</si>
  <si>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</si>
  <si>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</si>
  <si>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</si>
  <si>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</si>
  <si>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</si>
  <si>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</si>
  <si>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</si>
  <si>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</si>
  <si>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</si>
  <si>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</si>
  <si>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</si>
  <si>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</si>
  <si>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</si>
  <si>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</si>
  <si>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</si>
  <si>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</si>
  <si>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</si>
  <si>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</si>
  <si>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</si>
  <si>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</si>
  <si>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</si>
  <si>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</si>
  <si>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</si>
  <si>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</si>
  <si>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</si>
  <si>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</si>
  <si>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</si>
  <si>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</si>
  <si>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</si>
  <si>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</si>
  <si>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</si>
  <si>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</si>
  <si>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</si>
  <si>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</si>
  <si>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</si>
  <si>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</si>
  <si>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</si>
  <si>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</si>
  <si>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</si>
  <si>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</si>
  <si>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</si>
  <si>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</si>
  <si>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</si>
  <si>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</si>
  <si>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</si>
  <si>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</si>
  <si>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</si>
  <si>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</si>
  <si>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</si>
  <si>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</si>
  <si>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</si>
  <si>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</si>
  <si>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</si>
  <si>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</si>
  <si>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</si>
  <si>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</si>
  <si>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</si>
  <si>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</si>
  <si>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</si>
  <si>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</si>
  <si>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</si>
  <si>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</si>
  <si>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</si>
  <si>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</si>
  <si>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</si>
  <si>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</si>
  <si>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</si>
  <si>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</si>
  <si>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</si>
  <si>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</si>
  <si>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</si>
  <si>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</si>
  <si>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</si>
  <si>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</si>
  <si>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</si>
  <si>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</si>
  <si>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</si>
  <si>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</si>
  <si>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</si>
  <si>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</si>
  <si>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</si>
  <si>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</si>
  <si>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</si>
  <si>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</si>
  <si>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</si>
  <si>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</si>
  <si>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</si>
  <si>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</si>
  <si>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</si>
  <si>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</si>
  <si>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</si>
  <si>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</si>
  <si>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</si>
  <si>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</si>
  <si>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</si>
  <si>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</si>
  <si>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</si>
  <si>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</si>
  <si>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</si>
  <si>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</si>
  <si>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</si>
  <si>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</si>
  <si>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</si>
  <si>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</si>
  <si>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</si>
  <si>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</si>
  <si>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</si>
  <si>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</si>
  <si>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</si>
  <si>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</si>
  <si>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</si>
  <si>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</si>
  <si>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</si>
  <si>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</si>
  <si>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</si>
  <si>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</si>
  <si>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</si>
  <si>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</si>
  <si>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</si>
  <si>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</si>
  <si>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</si>
  <si>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</si>
  <si>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</si>
  <si>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</si>
  <si>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</si>
  <si>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</si>
  <si>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</si>
  <si>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</si>
  <si>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</si>
  <si>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</si>
  <si>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</si>
  <si>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</si>
  <si>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</si>
  <si>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</si>
  <si>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</si>
  <si>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</si>
  <si>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</si>
  <si>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</si>
  <si>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</si>
  <si>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</si>
  <si>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</si>
  <si>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</si>
  <si>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</si>
  <si>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</si>
  <si>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</si>
  <si>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</si>
  <si>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</si>
  <si>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</si>
  <si>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</si>
  <si>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</si>
  <si>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</si>
  <si>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</si>
  <si>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</si>
  <si>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</si>
  <si>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</si>
  <si>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</si>
  <si>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</si>
  <si>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</si>
  <si>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</si>
  <si>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</si>
  <si>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</si>
  <si>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</si>
  <si>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</si>
  <si>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</si>
  <si>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</si>
  <si>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</si>
  <si>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</si>
  <si>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</si>
  <si>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</si>
  <si>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</si>
  <si>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</si>
  <si>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</si>
  <si>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</si>
  <si>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</si>
  <si>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</si>
  <si>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</si>
  <si>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</si>
  <si>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</si>
  <si>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</si>
  <si>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</si>
  <si>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</si>
  <si>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</si>
  <si>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</si>
  <si>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</si>
  <si>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</si>
  <si>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</si>
  <si>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</si>
  <si>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</si>
  <si>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</si>
  <si>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</si>
  <si>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</si>
  <si>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</si>
  <si>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</si>
  <si>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</si>
  <si>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</si>
  <si>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</si>
  <si>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</si>
  <si>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</si>
  <si>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</si>
  <si>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</si>
  <si>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</si>
  <si>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</si>
  <si>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</si>
  <si>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</si>
  <si>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</si>
  <si>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</si>
  <si>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</si>
  <si>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</si>
  <si>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</si>
  <si>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</si>
  <si>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</si>
  <si>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</si>
  <si>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</si>
  <si>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</si>
  <si>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</si>
  <si>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</si>
  <si>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</si>
  <si>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</si>
  <si>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</si>
  <si>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</si>
  <si>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</si>
  <si>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</si>
  <si>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</si>
  <si>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</si>
  <si>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</si>
  <si>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</si>
  <si>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</si>
  <si>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</si>
  <si>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</si>
  <si>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</si>
  <si>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</si>
  <si>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</si>
  <si>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</si>
  <si>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</si>
  <si>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</si>
  <si>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</si>
  <si>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</si>
  <si>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</si>
  <si>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</si>
  <si>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</si>
  <si>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</si>
  <si>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</si>
  <si>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</si>
  <si>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</si>
  <si>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</si>
  <si>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</si>
  <si>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</si>
  <si>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</si>
  <si>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</si>
  <si>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</si>
  <si>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</si>
  <si>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</si>
  <si>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</si>
  <si>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</si>
  <si>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</si>
  <si>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</si>
  <si>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</si>
  <si>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</si>
  <si>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</si>
  <si>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</si>
  <si>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</si>
  <si>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</si>
  <si>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</si>
  <si>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</si>
  <si>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</si>
  <si>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</si>
  <si>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</si>
  <si>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</si>
  <si>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</si>
  <si>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</si>
  <si>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</si>
  <si>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</si>
  <si>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</si>
  <si>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</si>
  <si>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</si>
  <si>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</si>
  <si>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</si>
  <si>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</si>
  <si>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</si>
  <si>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</si>
  <si>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</si>
  <si>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</si>
  <si>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</si>
  <si>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</si>
  <si>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</si>
  <si>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</si>
  <si>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</si>
  <si>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</si>
  <si>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</si>
  <si>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</si>
  <si>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</si>
  <si>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</si>
  <si>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</si>
  <si>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</si>
  <si>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</si>
  <si>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</si>
  <si>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</si>
  <si>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</si>
  <si>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</si>
  <si>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</si>
  <si>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</si>
  <si>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</si>
  <si>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</si>
  <si>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</si>
  <si>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</si>
  <si>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</si>
  <si>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</si>
  <si>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</si>
  <si>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</si>
  <si>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</si>
  <si>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</si>
  <si>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</si>
  <si>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</si>
  <si>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</si>
  <si>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</si>
  <si>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</si>
  <si>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</si>
  <si>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</si>
  <si>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</si>
  <si>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</si>
  <si>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</si>
  <si>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</si>
  <si>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</si>
  <si>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</si>
  <si>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</si>
  <si>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</si>
  <si>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</si>
  <si>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</si>
  <si>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</si>
  <si>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</si>
  <si>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</si>
  <si>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</si>
  <si>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</si>
  <si>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</si>
  <si>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</si>
  <si>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</si>
  <si>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</si>
  <si>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</si>
  <si>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</si>
  <si>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</si>
  <si>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</si>
  <si>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</si>
  <si>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</si>
  <si>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</si>
  <si>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</si>
  <si>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</si>
  <si>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</si>
  <si>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</si>
  <si>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</si>
  <si>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</si>
  <si>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</si>
  <si>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</si>
  <si>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</si>
  <si>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</si>
  <si>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</si>
  <si>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</si>
  <si>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</si>
  <si>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</si>
  <si>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</si>
  <si>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</si>
  <si>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</si>
  <si>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</si>
  <si>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</si>
  <si>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</si>
  <si>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</si>
  <si>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</si>
  <si>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</si>
  <si>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</si>
  <si>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</si>
  <si>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</si>
  <si>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</si>
  <si>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</si>
  <si>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</si>
  <si>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</si>
  <si>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</si>
  <si>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</si>
  <si>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</si>
  <si>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</si>
  <si>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</si>
  <si>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</si>
  <si>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</si>
  <si>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</si>
  <si>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</si>
  <si>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</si>
  <si>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</si>
  <si>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</si>
  <si>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</si>
  <si>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</si>
  <si>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</si>
  <si>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</si>
  <si>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</si>
  <si>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</si>
  <si>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</si>
  <si>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</si>
  <si>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</si>
  <si>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</si>
  <si>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</si>
  <si>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</si>
  <si>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</si>
  <si>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</si>
  <si>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</si>
  <si>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</si>
  <si>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</si>
  <si>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</si>
  <si>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</si>
  <si>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</si>
  <si>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</si>
  <si>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</si>
  <si>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</si>
  <si>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</si>
  <si>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</si>
  <si>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</si>
  <si>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</si>
  <si>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</si>
  <si>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</si>
  <si>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</si>
  <si>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</si>
  <si>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</si>
  <si>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</si>
  <si>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</si>
  <si>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</si>
  <si>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</si>
  <si>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</si>
  <si>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</si>
  <si>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</si>
  <si>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</si>
  <si>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</si>
  <si>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</si>
  <si>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</si>
  <si>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</si>
  <si>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</si>
  <si>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</si>
  <si>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</si>
  <si>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</si>
  <si>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</si>
  <si>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</si>
  <si>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</si>
  <si>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</si>
  <si>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</si>
  <si>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</si>
  <si>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</si>
  <si>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</si>
  <si>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</si>
  <si>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</si>
  <si>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</si>
  <si>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</si>
  <si>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</si>
  <si>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</si>
  <si>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</si>
  <si>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</si>
  <si>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</si>
  <si>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</si>
  <si>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</si>
  <si>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</si>
  <si>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</si>
  <si>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</si>
  <si>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</si>
  <si>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</si>
  <si>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</si>
  <si>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</si>
  <si>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</si>
  <si>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</si>
  <si>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</si>
  <si>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</si>
  <si>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</si>
  <si>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</si>
  <si>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</si>
  <si>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</si>
  <si>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</si>
  <si>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</si>
  <si>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</si>
  <si>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</si>
  <si>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</si>
  <si>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</si>
  <si>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</si>
  <si>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</si>
  <si>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</si>
  <si>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</si>
  <si>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</si>
  <si>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</si>
  <si>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</si>
  <si>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</si>
  <si>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</si>
  <si>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</si>
  <si>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</si>
  <si>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</si>
  <si>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</si>
  <si>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</si>
  <si>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</si>
  <si>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</si>
  <si>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</si>
  <si>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</si>
  <si>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</si>
  <si>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</si>
  <si>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</si>
  <si>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</si>
  <si>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</si>
  <si>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</si>
  <si>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</si>
  <si>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</si>
  <si>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</si>
  <si>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</si>
  <si>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</si>
  <si>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</si>
  <si>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</si>
  <si>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</si>
  <si>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</si>
  <si>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</si>
  <si>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</si>
  <si>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</si>
  <si>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</si>
  <si>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</si>
  <si>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</si>
  <si>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</si>
  <si>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</si>
  <si>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</si>
  <si>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</si>
  <si>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</si>
  <si>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</si>
  <si>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</si>
  <si>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</si>
  <si>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</si>
  <si>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</si>
  <si>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</si>
  <si>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</si>
  <si>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</si>
  <si>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</si>
  <si>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</si>
  <si>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</si>
  <si>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</si>
  <si>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</si>
  <si>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</si>
  <si>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</si>
  <si>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</si>
  <si>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</si>
  <si>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</si>
  <si>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</si>
  <si>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</si>
  <si>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</si>
  <si>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</si>
  <si>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</si>
  <si>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</si>
  <si>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</si>
  <si>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</si>
  <si>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</si>
  <si>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</si>
  <si>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</si>
  <si>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</si>
  <si>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</si>
  <si>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</si>
  <si>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</si>
  <si>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</si>
  <si>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</si>
  <si>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</si>
  <si>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</si>
  <si>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</si>
  <si>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</si>
  <si>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</si>
  <si>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</si>
  <si>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</si>
  <si>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</si>
  <si>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</si>
  <si>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</si>
  <si>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</si>
  <si>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</si>
  <si>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</si>
  <si>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</si>
  <si>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</si>
  <si>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</si>
  <si>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</si>
  <si>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</si>
  <si>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</si>
  <si>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</si>
  <si>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</si>
  <si>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</si>
  <si>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</si>
  <si>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</si>
  <si>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</si>
  <si>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</si>
  <si>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</si>
  <si>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</si>
  <si>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</si>
  <si>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</si>
  <si>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</si>
  <si>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</si>
  <si>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</si>
  <si>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</si>
  <si>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</si>
  <si>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</si>
  <si>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</si>
  <si>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</si>
  <si>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</si>
  <si>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</si>
  <si>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</si>
  <si>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</si>
  <si>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</si>
  <si>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</si>
  <si>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</si>
  <si>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</si>
  <si>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</si>
  <si>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</si>
  <si>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</si>
  <si>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</si>
  <si>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</si>
  <si>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</si>
  <si>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</si>
  <si>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</si>
  <si>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</si>
  <si>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</si>
  <si>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</si>
  <si>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</si>
  <si>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</si>
  <si>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</si>
  <si>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</si>
  <si>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</si>
  <si>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</si>
  <si>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</si>
  <si>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</si>
  <si>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</si>
  <si>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</si>
  <si>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</si>
  <si>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</si>
  <si>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</si>
  <si>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</si>
  <si>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</si>
  <si>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</si>
  <si>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</si>
  <si>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</si>
  <si>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</si>
  <si>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</si>
  <si>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</si>
  <si>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</si>
  <si>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</si>
  <si>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</si>
  <si>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</si>
  <si>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</si>
  <si>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</si>
  <si>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</si>
  <si>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</si>
  <si>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</si>
  <si>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</si>
  <si>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</si>
  <si>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</si>
  <si>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</si>
  <si>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</si>
  <si>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</si>
  <si>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</si>
  <si>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</si>
  <si>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</si>
  <si>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</si>
  <si>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</si>
  <si>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</si>
  <si>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</si>
  <si>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</si>
  <si>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</si>
  <si>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</si>
  <si>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</si>
  <si>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</si>
  <si>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</si>
  <si>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</si>
  <si>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</si>
  <si>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</si>
  <si>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</si>
  <si>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</si>
  <si>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</si>
  <si>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</si>
  <si>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</si>
  <si>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</si>
  <si>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</si>
  <si>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</si>
  <si>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</si>
  <si>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</si>
  <si>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</si>
  <si>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</si>
  <si>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</si>
  <si>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</si>
  <si>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</si>
  <si>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</si>
  <si>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</si>
  <si>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</si>
  <si>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</si>
  <si>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</si>
  <si>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</si>
  <si>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</si>
  <si>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</si>
  <si>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</si>
  <si>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</si>
  <si>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</si>
  <si>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</si>
  <si>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</si>
  <si>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</si>
  <si>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</si>
  <si>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</si>
  <si>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</si>
  <si>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</si>
  <si>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</si>
  <si>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</si>
  <si>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</si>
  <si>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</si>
  <si>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</si>
  <si>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</si>
  <si>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</si>
  <si>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</si>
  <si>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</si>
  <si>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</si>
  <si>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</si>
  <si>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</si>
  <si>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</si>
  <si>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</si>
  <si>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</si>
  <si>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</si>
  <si>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</si>
  <si>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</si>
  <si>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</si>
  <si>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</si>
  <si>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</si>
  <si>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</si>
  <si>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</si>
  <si>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</si>
  <si>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</si>
  <si>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</si>
  <si>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</si>
  <si>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</si>
  <si>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</si>
  <si>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</si>
  <si>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</si>
  <si>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</si>
  <si>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</si>
  <si>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</si>
  <si>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</si>
  <si>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</si>
  <si>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</si>
  <si>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</si>
  <si>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</si>
  <si>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</si>
  <si>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</si>
  <si>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</si>
  <si>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</si>
  <si>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</si>
  <si>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</si>
  <si>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</si>
  <si>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</si>
  <si>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</si>
  <si>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</si>
  <si>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</si>
  <si>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</si>
  <si>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</si>
  <si>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</si>
  <si>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</si>
  <si>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</si>
  <si>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</si>
  <si>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</si>
  <si>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</si>
  <si>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</si>
  <si>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</si>
  <si>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</si>
  <si>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</si>
  <si>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</si>
  <si>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</si>
  <si>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</si>
  <si>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</si>
  <si>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</si>
  <si>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</si>
  <si>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</si>
  <si>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</si>
  <si>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</si>
  <si>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</si>
  <si>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</si>
  <si>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</si>
  <si>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</si>
  <si>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</si>
  <si>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</si>
  <si>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</si>
  <si>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</si>
  <si>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</si>
  <si>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</si>
  <si>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</si>
  <si>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</si>
  <si>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</si>
  <si>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</si>
  <si>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</si>
  <si>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</si>
  <si>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</si>
  <si>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</si>
  <si>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</si>
  <si>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</si>
  <si>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</si>
  <si>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</si>
  <si>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</si>
  <si>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</si>
  <si>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</si>
  <si>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</si>
  <si>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</si>
  <si>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</si>
  <si>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</si>
  <si>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</si>
  <si>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</si>
  <si>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</si>
  <si>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</si>
  <si>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</si>
  <si>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</si>
  <si>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</si>
  <si>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</si>
  <si>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</si>
  <si>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</si>
  <si>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</si>
  <si>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</si>
  <si>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</si>
  <si>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</si>
  <si>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</si>
  <si>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</si>
  <si>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</si>
  <si>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</si>
  <si>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</si>
  <si>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</si>
  <si>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</si>
  <si>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</si>
  <si>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</si>
  <si>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</si>
  <si>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</si>
  <si>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</si>
  <si>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</si>
  <si>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</si>
  <si>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</si>
  <si>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</si>
  <si>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</si>
  <si>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</si>
  <si>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</si>
  <si>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</si>
  <si>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</si>
  <si>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</si>
  <si>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</si>
  <si>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</si>
  <si>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</si>
  <si>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</si>
  <si>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</si>
  <si>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</si>
  <si>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</si>
  <si>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</si>
  <si>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</si>
  <si>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</si>
  <si>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</si>
  <si>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</si>
  <si>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</si>
  <si>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</si>
  <si>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</si>
  <si>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</si>
  <si>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</si>
  <si>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</si>
  <si>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</si>
  <si>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</si>
  <si>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</si>
  <si>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</si>
  <si>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</si>
  <si>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</si>
  <si>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</si>
  <si>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</si>
  <si>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</si>
  <si>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</si>
  <si>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</si>
  <si>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</si>
  <si>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</si>
  <si>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</si>
  <si>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</si>
  <si>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</si>
  <si>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</si>
  <si>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</si>
  <si>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</si>
  <si>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</si>
  <si>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</si>
  <si>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</si>
  <si>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</si>
  <si>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</si>
  <si>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</si>
  <si>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</si>
  <si>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</si>
  <si>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</si>
  <si>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</si>
  <si>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</si>
  <si>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</si>
  <si>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</si>
  <si>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</si>
  <si>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</si>
  <si>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</si>
  <si>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</si>
  <si>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</si>
  <si>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</si>
  <si>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</si>
  <si>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</si>
  <si>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</si>
  <si>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</si>
  <si>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</si>
  <si>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</si>
  <si>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</si>
  <si>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</si>
  <si>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</si>
  <si>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</si>
  <si>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</si>
  <si>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</si>
  <si>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</si>
  <si>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</si>
  <si>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</si>
  <si>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</si>
  <si>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</si>
  <si>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</si>
  <si>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</si>
  <si>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</si>
  <si>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</si>
  <si>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</si>
  <si>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</si>
  <si>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</si>
  <si>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</si>
  <si>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</si>
  <si>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</si>
  <si>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</si>
  <si>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</si>
  <si>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</si>
  <si>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</si>
  <si>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</si>
  <si>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</si>
  <si>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</si>
  <si>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</si>
  <si>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</si>
  <si>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</si>
  <si>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</si>
  <si>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</si>
  <si>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</si>
  <si>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</si>
  <si>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</si>
  <si>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</si>
  <si>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</si>
  <si>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</si>
  <si>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</si>
  <si>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</si>
  <si>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</si>
  <si>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</si>
  <si>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</si>
  <si>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</si>
  <si>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</si>
  <si>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</si>
  <si>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</si>
  <si>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</si>
  <si>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</si>
  <si>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</si>
  <si>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</si>
  <si>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</si>
  <si>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</si>
  <si>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</si>
  <si>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</si>
  <si>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</si>
  <si>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</si>
  <si>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</si>
  <si>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</si>
  <si>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</si>
  <si>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</si>
  <si>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</si>
  <si>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</si>
  <si>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</si>
  <si>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</si>
  <si>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</si>
  <si>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</si>
  <si>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</si>
  <si>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</si>
  <si>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</si>
  <si>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</si>
  <si>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</si>
  <si>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</si>
  <si>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</si>
  <si>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</si>
  <si>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</si>
  <si>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</si>
  <si>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</si>
  <si>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</si>
  <si>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</si>
  <si>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</si>
  <si>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</si>
  <si>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</si>
  <si>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</si>
  <si>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</si>
  <si>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</si>
  <si>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</si>
  <si>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</si>
  <si>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</si>
  <si>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</si>
  <si>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</si>
  <si>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</si>
  <si>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</si>
  <si>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</si>
  <si>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</si>
  <si>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</si>
  <si>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</si>
  <si>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</si>
  <si>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</si>
  <si>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</si>
  <si>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</si>
  <si>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</si>
  <si>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</si>
  <si>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</si>
  <si>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</si>
  <si>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</si>
  <si>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</si>
  <si>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</si>
  <si>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</si>
  <si>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</si>
  <si>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</si>
  <si>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</si>
  <si>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</si>
  <si>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</si>
  <si>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</si>
  <si>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</si>
  <si>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</si>
  <si>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</si>
  <si>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</si>
  <si>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</si>
  <si>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</si>
  <si>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</si>
  <si>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</si>
  <si>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</si>
  <si>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</si>
  <si>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</si>
  <si>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</si>
  <si>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</si>
  <si>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</si>
  <si>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</si>
  <si>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</si>
  <si>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</si>
  <si>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</si>
  <si>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</si>
  <si>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</si>
  <si>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</si>
  <si>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</si>
  <si>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</si>
  <si>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</si>
  <si>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</si>
  <si>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</si>
  <si>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</si>
  <si>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</si>
  <si>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</si>
  <si>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</si>
  <si>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</si>
  <si>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</si>
  <si>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</si>
  <si>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</si>
  <si>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</si>
  <si>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</si>
  <si>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</si>
  <si>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</si>
  <si>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</si>
  <si>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</si>
  <si>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</si>
  <si>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</si>
  <si>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</si>
  <si>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</si>
  <si>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</si>
  <si>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</si>
  <si>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</si>
  <si>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</si>
  <si>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</si>
  <si>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</si>
  <si>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</si>
  <si>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</si>
  <si>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</si>
  <si>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</si>
  <si>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</si>
  <si>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</si>
  <si>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</si>
  <si>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</si>
  <si>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</si>
  <si>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</si>
  <si>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</si>
  <si>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</si>
  <si>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</si>
  <si>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</si>
  <si>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</si>
  <si>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</si>
  <si>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</si>
  <si>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</si>
  <si>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</si>
  <si>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</si>
  <si>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</si>
  <si>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</si>
  <si>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</si>
  <si>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</si>
  <si>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</si>
  <si>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</si>
  <si>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</si>
  <si>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</si>
  <si>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</si>
  <si>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</si>
  <si>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</si>
  <si>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</si>
  <si>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</si>
  <si>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</si>
  <si>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</si>
  <si>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</si>
  <si>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</si>
  <si>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</si>
  <si>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</si>
  <si>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</si>
  <si>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</si>
  <si>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</si>
  <si>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</si>
  <si>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</si>
  <si>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</si>
  <si>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</si>
  <si>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</si>
  <si>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</si>
  <si>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</si>
  <si>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</si>
  <si>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</si>
  <si>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</si>
  <si>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</si>
  <si>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</si>
  <si>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</si>
  <si>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</si>
  <si>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</si>
  <si>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</si>
  <si>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</si>
  <si>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</si>
  <si>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</si>
  <si>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</si>
  <si>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</si>
  <si>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</si>
  <si>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</si>
  <si>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</si>
  <si>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</si>
  <si>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</si>
  <si>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</si>
  <si>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</si>
  <si>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</si>
  <si>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</si>
  <si>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</si>
  <si>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</si>
  <si>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</si>
  <si>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</si>
  <si>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</si>
  <si>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</si>
  <si>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</si>
  <si>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</si>
  <si>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</si>
  <si>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</si>
  <si>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</si>
  <si>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</si>
  <si>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</si>
  <si>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</si>
  <si>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</si>
  <si>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</si>
  <si>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</si>
  <si>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</si>
  <si>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</si>
  <si>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</si>
  <si>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</si>
  <si>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</si>
  <si>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</si>
  <si>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</si>
  <si>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</si>
  <si>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</si>
  <si>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</si>
  <si>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</si>
  <si>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</si>
  <si>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</si>
  <si>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</si>
  <si>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</si>
  <si>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</si>
  <si>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</si>
  <si>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</si>
  <si>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</si>
  <si>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</si>
  <si>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</si>
  <si>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</si>
  <si>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</si>
  <si>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</si>
  <si>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</si>
  <si>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</si>
  <si>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</si>
  <si>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</si>
  <si>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</si>
  <si>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</si>
  <si>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</si>
  <si>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</si>
  <si>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</si>
  <si>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</si>
  <si>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</si>
  <si>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</si>
  <si>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</si>
  <si>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</si>
  <si>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</si>
  <si>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</si>
  <si>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</si>
  <si>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</si>
  <si>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</si>
  <si>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</si>
  <si>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</si>
  <si>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</si>
  <si>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</si>
  <si>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</si>
  <si>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</si>
  <si>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</si>
  <si>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</si>
  <si>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</si>
  <si>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</si>
  <si>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</si>
  <si>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</si>
  <si>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</si>
  <si>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</si>
  <si>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</si>
  <si>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</si>
  <si>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</si>
  <si>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</si>
  <si>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</si>
  <si>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</si>
  <si>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</si>
  <si>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</si>
  <si>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</si>
  <si>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</si>
  <si>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</si>
  <si>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</si>
  <si>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</si>
  <si>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</si>
  <si>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</si>
  <si>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</si>
  <si>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</si>
  <si>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</si>
  <si>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</si>
  <si>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</si>
  <si>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</si>
  <si>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</si>
  <si>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</si>
  <si>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</si>
  <si>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</si>
  <si>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</si>
  <si>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</si>
  <si>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</si>
  <si>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</si>
  <si>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</si>
  <si>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</si>
  <si>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</si>
  <si>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</si>
  <si>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</si>
  <si>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</si>
  <si>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</si>
  <si>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</si>
  <si>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</si>
  <si>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</si>
  <si>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</si>
  <si>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</si>
  <si>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</si>
  <si>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</si>
  <si>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</si>
  <si>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</si>
  <si>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</si>
  <si>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</si>
  <si>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</si>
  <si>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</si>
  <si>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</si>
  <si>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</si>
  <si>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</si>
  <si>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</si>
  <si>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</si>
  <si>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</si>
  <si>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</si>
  <si>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</si>
  <si>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</si>
  <si>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</si>
  <si>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</si>
  <si>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</si>
  <si>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</si>
  <si>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</si>
  <si>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</si>
  <si>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</si>
  <si>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</si>
  <si>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</si>
  <si>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</si>
  <si>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</si>
  <si>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</si>
  <si>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</si>
  <si>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</si>
  <si>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</si>
  <si>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</si>
  <si>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</si>
  <si>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</si>
  <si>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</si>
  <si>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</si>
  <si>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</si>
  <si>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</si>
  <si>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</si>
  <si>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</si>
  <si>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</si>
  <si>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</si>
  <si>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</si>
  <si>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</si>
  <si>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</si>
  <si>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</si>
  <si>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</si>
  <si>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</si>
  <si>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</si>
  <si>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</si>
  <si>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</si>
  <si>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</si>
  <si>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</si>
  <si>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</si>
  <si>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</si>
  <si>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</si>
  <si>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</si>
  <si>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</si>
  <si>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</si>
  <si>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</si>
  <si>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</si>
  <si>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</si>
  <si>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</si>
  <si>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</si>
  <si>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</si>
  <si>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</si>
  <si>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</si>
  <si>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</si>
  <si>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</si>
  <si>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</si>
  <si>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</si>
  <si>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</si>
  <si>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</si>
  <si>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</si>
  <si>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</si>
  <si>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</si>
  <si>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</si>
  <si>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</si>
  <si>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</si>
  <si>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</si>
  <si>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</si>
  <si>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</si>
  <si>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</si>
  <si>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</si>
  <si>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</si>
  <si>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</si>
  <si>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</si>
  <si>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</si>
  <si>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</si>
  <si>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</si>
  <si>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</si>
  <si>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</si>
  <si>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</si>
  <si>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</si>
  <si>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</si>
  <si>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</si>
  <si>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</si>
  <si>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</si>
  <si>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</si>
  <si>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</si>
  <si>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</si>
  <si>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</si>
  <si>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</si>
  <si>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</si>
  <si>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</si>
  <si>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</si>
  <si>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</si>
  <si>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</si>
  <si>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</si>
  <si>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</si>
  <si>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</si>
  <si>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</si>
  <si>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</si>
  <si>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</si>
  <si>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</si>
  <si>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</si>
  <si>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</si>
  <si>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</si>
  <si>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</si>
  <si>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</si>
  <si>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</si>
  <si>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</si>
  <si>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</si>
  <si>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</si>
  <si>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</si>
  <si>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</si>
  <si>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</si>
  <si>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</si>
  <si>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</si>
  <si>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</si>
  <si>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</si>
  <si>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</si>
  <si>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</si>
  <si>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</si>
  <si>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</si>
  <si>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</si>
  <si>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</si>
  <si>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</si>
  <si>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</si>
  <si>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</si>
  <si>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</si>
  <si>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</si>
  <si>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</si>
  <si>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</si>
  <si>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</si>
  <si>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</si>
  <si>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</si>
  <si>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</si>
  <si>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</si>
  <si>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</si>
  <si>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</si>
  <si>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</si>
  <si>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</si>
  <si>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</si>
  <si>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</si>
  <si>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</si>
  <si>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</si>
  <si>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</si>
  <si>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</si>
  <si>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</si>
  <si>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</si>
  <si>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</si>
  <si>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</si>
  <si>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</si>
  <si>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</si>
  <si>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</si>
  <si>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</si>
  <si>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</si>
  <si>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</si>
  <si>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</si>
  <si>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</si>
  <si>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</si>
  <si>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</si>
  <si>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</si>
  <si>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</si>
  <si>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</si>
  <si>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</si>
  <si>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</si>
  <si>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</si>
  <si>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</si>
  <si>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</si>
  <si>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</si>
  <si>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</si>
  <si>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</si>
  <si>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</si>
  <si>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</si>
  <si>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</si>
  <si>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</si>
  <si>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</si>
  <si>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</si>
  <si>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</si>
  <si>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</si>
  <si>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</si>
  <si>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</si>
  <si>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</si>
  <si>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</si>
  <si>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</si>
  <si>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</si>
  <si>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</si>
  <si>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</si>
  <si>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</si>
  <si>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</si>
  <si>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</si>
  <si>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</si>
  <si>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</si>
  <si>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</si>
  <si>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</si>
  <si>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</si>
  <si>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</si>
  <si>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</si>
  <si>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</si>
  <si>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</si>
  <si>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</si>
  <si>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</si>
  <si>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</si>
  <si>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</si>
  <si>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</si>
  <si>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</si>
  <si>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</si>
  <si>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</si>
  <si>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</si>
  <si>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</si>
  <si>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</si>
  <si>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</si>
  <si>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</si>
  <si>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</si>
  <si>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</si>
  <si>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</si>
  <si>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</si>
  <si>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</si>
  <si>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</si>
  <si>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</si>
  <si>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</si>
  <si>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</si>
  <si>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</si>
  <si>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</si>
  <si>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</si>
  <si>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</si>
  <si>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</si>
  <si>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</si>
  <si>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</si>
  <si>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</si>
  <si>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</si>
  <si>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</si>
  <si>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</si>
  <si>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</si>
  <si>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</si>
  <si>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</si>
  <si>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</si>
  <si>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</si>
  <si>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</si>
  <si>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</si>
  <si>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</si>
  <si>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</si>
  <si>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</si>
  <si>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</si>
  <si>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</si>
  <si>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</si>
  <si>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</si>
  <si>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</si>
  <si>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</si>
  <si>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</si>
  <si>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</si>
  <si>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</si>
  <si>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</si>
  <si>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</si>
  <si>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</si>
  <si>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</si>
  <si>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</si>
  <si>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</si>
  <si>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</si>
  <si>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</si>
  <si>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</si>
  <si>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</si>
  <si>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</si>
  <si>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</si>
  <si>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</si>
  <si>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</si>
  <si>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</si>
  <si>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</si>
  <si>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</si>
  <si>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</si>
  <si>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</si>
  <si>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</si>
  <si>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</si>
  <si>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</si>
  <si>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</si>
  <si>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</si>
  <si>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</si>
  <si>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</si>
  <si>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</si>
  <si>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</si>
  <si>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</si>
  <si>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</si>
  <si>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</si>
  <si>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</si>
  <si>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</si>
  <si>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</si>
  <si>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</si>
  <si>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</si>
  <si>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</si>
  <si>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</si>
  <si>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</si>
  <si>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</si>
  <si>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</si>
  <si>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</si>
  <si>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</si>
  <si>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</si>
  <si>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</si>
  <si>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</si>
  <si>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</si>
  <si>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</si>
  <si>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</si>
  <si>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</si>
  <si>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</si>
  <si>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</si>
  <si>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</si>
  <si>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</si>
  <si>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</si>
  <si>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</si>
  <si>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</si>
  <si>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</si>
  <si>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</si>
  <si>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</si>
  <si>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</si>
  <si>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</si>
  <si>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</si>
  <si>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</si>
  <si>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</si>
  <si>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</si>
  <si>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</si>
  <si>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</si>
  <si>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</si>
  <si>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</si>
  <si>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</si>
  <si>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</si>
  <si>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</si>
  <si>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</si>
  <si>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</si>
  <si>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</si>
  <si>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</si>
  <si>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</si>
  <si>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</si>
  <si>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</si>
  <si>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</si>
  <si>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</si>
  <si>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</si>
  <si>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</si>
  <si>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</si>
  <si>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</si>
  <si>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</si>
  <si>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</si>
  <si>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</si>
  <si>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</si>
  <si>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</si>
  <si>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</si>
  <si>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</si>
  <si>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</si>
  <si>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</si>
  <si>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</si>
  <si>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</si>
  <si>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</si>
  <si>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</si>
  <si>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</si>
  <si>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</si>
  <si>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</si>
  <si>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</si>
  <si>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</si>
  <si>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</si>
  <si>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</si>
  <si>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</si>
  <si>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</si>
  <si>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</si>
  <si>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</si>
  <si>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</si>
  <si>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</si>
  <si>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</si>
  <si>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</si>
  <si>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</si>
  <si>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</si>
  <si>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</si>
  <si>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</si>
  <si>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</si>
  <si>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</si>
  <si>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</si>
  <si>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</si>
  <si>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</si>
  <si>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</si>
  <si>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</si>
  <si>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</si>
  <si>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</si>
  <si>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</si>
  <si>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</si>
  <si>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</si>
  <si>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</si>
  <si>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</si>
  <si>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</si>
  <si>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</si>
  <si>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</si>
  <si>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</si>
  <si>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</si>
  <si>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</si>
  <si>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</si>
  <si>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</si>
  <si>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</si>
  <si>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</si>
  <si>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</si>
  <si>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</si>
  <si>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</si>
  <si>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</si>
  <si>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</si>
  <si>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</si>
  <si>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</si>
  <si>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</si>
  <si>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</si>
  <si>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</si>
  <si>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</si>
  <si>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</si>
  <si>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</si>
  <si>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</si>
  <si>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</si>
  <si>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</si>
  <si>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</si>
  <si>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</si>
  <si>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</si>
  <si>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</si>
  <si>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</si>
  <si>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</si>
  <si>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</si>
  <si>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</si>
  <si>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</si>
  <si>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</si>
  <si>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</si>
  <si>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</si>
  <si>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</si>
  <si>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</si>
  <si>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</si>
  <si>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</si>
  <si>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</si>
  <si>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</si>
  <si>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</si>
  <si>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</si>
  <si>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</si>
  <si>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</si>
  <si>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</si>
  <si>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</si>
  <si>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</si>
  <si>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</si>
  <si>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</si>
  <si>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</si>
  <si>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</si>
  <si>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</si>
  <si>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</si>
  <si>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</si>
  <si>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</si>
  <si>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</si>
  <si>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</si>
  <si>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</si>
  <si>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</si>
  <si>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</si>
  <si>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</si>
  <si>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</si>
  <si>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</si>
  <si>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</si>
  <si>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</si>
  <si>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</si>
  <si>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</si>
  <si>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</si>
  <si>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</si>
  <si>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</si>
  <si>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</si>
  <si>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</si>
  <si>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</si>
  <si>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</si>
  <si>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</si>
  <si>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</si>
  <si>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</si>
  <si>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</si>
  <si>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</si>
  <si>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</si>
  <si>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</si>
  <si>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</si>
  <si>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</si>
  <si>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</si>
  <si>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</si>
  <si>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</si>
  <si>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</si>
  <si>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</si>
  <si>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</si>
  <si>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</si>
  <si>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</si>
  <si>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</si>
  <si>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</si>
  <si>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</si>
  <si>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</si>
  <si>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</si>
  <si>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</si>
  <si>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</si>
  <si>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</si>
  <si>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</si>
  <si>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</si>
  <si>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</si>
  <si>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</si>
  <si>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</si>
  <si>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</si>
  <si>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</si>
  <si>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</si>
  <si>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</si>
  <si>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</si>
  <si>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</si>
  <si>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</si>
  <si>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</si>
  <si>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</si>
  <si>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</si>
  <si>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</si>
  <si>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</si>
  <si>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</si>
  <si>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</si>
  <si>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</si>
  <si>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</si>
  <si>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</si>
  <si>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</si>
  <si>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</si>
  <si>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</si>
  <si>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</si>
  <si>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</si>
  <si>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</si>
  <si>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</si>
  <si>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</si>
  <si>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</si>
  <si>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</si>
  <si>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</si>
  <si>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</si>
  <si>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</si>
  <si>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</si>
  <si>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</si>
  <si>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</si>
  <si>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</si>
  <si>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</si>
  <si>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</si>
  <si>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</si>
  <si>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</si>
  <si>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</si>
  <si>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</si>
  <si>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</si>
  <si>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</si>
  <si>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</si>
  <si>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</si>
  <si>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</si>
  <si>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</si>
  <si>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</si>
  <si>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</si>
  <si>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</si>
  <si>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</si>
  <si>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</si>
  <si>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</si>
  <si>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</si>
  <si>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</si>
  <si>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</si>
  <si>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</si>
  <si>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</si>
  <si>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</si>
  <si>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</si>
  <si>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</si>
  <si>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</si>
  <si>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</si>
  <si>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</si>
  <si>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</si>
  <si>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</si>
  <si>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</si>
  <si>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</si>
  <si>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</si>
  <si>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</si>
  <si>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</si>
  <si>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</si>
  <si>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</si>
  <si>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</si>
  <si>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</si>
  <si>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</si>
  <si>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</si>
  <si>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</si>
  <si>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</si>
  <si>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</si>
  <si>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</si>
  <si>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</si>
  <si>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</si>
  <si>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</si>
  <si>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</si>
  <si>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</si>
  <si>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</si>
  <si>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</si>
  <si>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</si>
  <si>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</si>
  <si>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</si>
  <si>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</si>
  <si>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</si>
  <si>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</si>
  <si>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</si>
  <si>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</si>
  <si>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</si>
  <si>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</si>
  <si>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</si>
  <si>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</si>
  <si>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</si>
  <si>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</si>
  <si>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</si>
  <si>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</si>
  <si>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</si>
  <si>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</si>
  <si>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</si>
  <si>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</si>
  <si>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</si>
  <si>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</si>
  <si>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</si>
  <si>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</si>
  <si>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</si>
  <si>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</si>
  <si>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</si>
  <si>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</si>
  <si>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</si>
  <si>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</si>
  <si>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</si>
  <si>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</si>
  <si>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</si>
  <si>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</si>
  <si>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</si>
  <si>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</si>
  <si>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</si>
  <si>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</si>
  <si>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</si>
  <si>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</si>
  <si>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</si>
  <si>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</si>
  <si>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</si>
  <si>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</si>
  <si>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</si>
  <si>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</si>
  <si>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</si>
  <si>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</si>
  <si>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</si>
  <si>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</si>
  <si>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</si>
  <si>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</si>
  <si>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</si>
  <si>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</si>
  <si>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</si>
  <si>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</si>
  <si>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</si>
  <si>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</si>
  <si>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</si>
  <si>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</si>
  <si>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</si>
  <si>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</si>
  <si>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</si>
  <si>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</si>
  <si>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</si>
  <si>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</si>
  <si>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</si>
  <si>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</si>
  <si>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</si>
  <si>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</si>
  <si>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</si>
  <si>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</si>
  <si>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</si>
  <si>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</si>
  <si>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</si>
  <si>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</si>
  <si>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</si>
  <si>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</si>
  <si>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</si>
  <si>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</si>
  <si>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</si>
  <si>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</si>
  <si>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</si>
  <si>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</si>
  <si>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</si>
  <si>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</si>
  <si>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</si>
  <si>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</si>
  <si>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</si>
  <si>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</si>
  <si>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</si>
  <si>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</si>
  <si>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</si>
  <si>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</si>
  <si>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</si>
  <si>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</si>
  <si>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</si>
  <si>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</si>
  <si>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</si>
  <si>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</si>
  <si>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</si>
  <si>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</si>
  <si>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</si>
  <si>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</si>
  <si>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</si>
  <si>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</si>
  <si>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</si>
  <si>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</si>
  <si>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</si>
  <si>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</si>
  <si>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</si>
  <si>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</si>
  <si>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</si>
  <si>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</si>
  <si>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</si>
  <si>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</si>
  <si>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</si>
  <si>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</si>
  <si>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</si>
  <si>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</si>
  <si>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</si>
  <si>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</si>
  <si>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</si>
  <si>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</si>
  <si>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</si>
  <si>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</si>
  <si>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</si>
  <si>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</si>
  <si>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</si>
  <si>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</si>
  <si>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</si>
  <si>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</si>
  <si>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</si>
  <si>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</si>
  <si>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</si>
  <si>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</si>
  <si>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</si>
  <si>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</si>
  <si>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</si>
  <si>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</si>
  <si>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</si>
  <si>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</si>
  <si>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</si>
  <si>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</si>
  <si>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</si>
  <si>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</si>
  <si>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</si>
  <si>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</si>
  <si>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</si>
  <si>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</si>
  <si>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</si>
  <si>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</si>
  <si>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</si>
  <si>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</si>
  <si>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</si>
  <si>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</si>
  <si>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</si>
  <si>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</si>
  <si>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</si>
  <si>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</si>
  <si>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</si>
  <si>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</si>
  <si>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</si>
  <si>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</si>
  <si>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</si>
  <si>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</si>
  <si>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</si>
  <si>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</si>
  <si>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</si>
  <si>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</si>
  <si>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</si>
  <si>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</si>
  <si>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</si>
  <si>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</si>
  <si>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</si>
  <si>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</si>
  <si>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</si>
  <si>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</si>
  <si>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</si>
  <si>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</si>
  <si>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</si>
  <si>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</si>
  <si>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</si>
  <si>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</si>
  <si>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</si>
  <si>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</si>
  <si>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</si>
  <si>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</si>
  <si>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</si>
  <si>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</si>
  <si>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</si>
  <si>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</si>
  <si>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</si>
  <si>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</si>
  <si>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</si>
  <si>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</si>
  <si>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</si>
  <si>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</si>
  <si>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</si>
  <si>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</si>
  <si>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</si>
  <si>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</si>
  <si>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</si>
  <si>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</si>
  <si>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</si>
  <si>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</si>
  <si>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</si>
  <si>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</si>
  <si>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</si>
  <si>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</si>
  <si>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</si>
  <si>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</si>
  <si>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</si>
  <si>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</si>
  <si>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</si>
  <si>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</si>
  <si>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</si>
  <si>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</si>
  <si>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</si>
  <si>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</si>
  <si>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</si>
  <si>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</si>
  <si>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</si>
  <si>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</si>
  <si>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</si>
  <si>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</si>
  <si>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</si>
  <si>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</si>
  <si>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</si>
  <si>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</si>
  <si>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</si>
  <si>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</si>
  <si>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</si>
  <si>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</si>
  <si>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</si>
  <si>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</si>
  <si>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</si>
  <si>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</si>
  <si>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</si>
  <si>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</si>
  <si>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</si>
  <si>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</si>
  <si>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</si>
  <si>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</si>
  <si>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</si>
  <si>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</si>
  <si>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</si>
  <si>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</si>
  <si>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</si>
  <si>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</si>
  <si>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</si>
  <si>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</si>
  <si>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</si>
  <si>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</si>
  <si>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</si>
  <si>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</si>
  <si>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</si>
  <si>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</si>
  <si>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</si>
  <si>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</si>
  <si>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</si>
  <si>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</si>
  <si>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</si>
  <si>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</si>
  <si>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</si>
  <si>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</si>
  <si>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</si>
  <si>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</si>
  <si>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</si>
  <si>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</si>
  <si>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</si>
  <si>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</si>
  <si>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</si>
  <si>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</si>
  <si>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</si>
  <si>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</si>
  <si>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</si>
  <si>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</si>
  <si>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</si>
  <si>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</si>
  <si>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</si>
  <si>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</si>
  <si>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</si>
  <si>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</si>
  <si>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</si>
  <si>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</si>
  <si>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</si>
  <si>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</si>
  <si>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</si>
  <si>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</si>
  <si>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</si>
  <si>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</si>
  <si>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</si>
  <si>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</si>
  <si>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</si>
  <si>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</si>
  <si>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</si>
  <si>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</si>
  <si>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</si>
  <si>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</si>
  <si>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</si>
  <si>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</si>
  <si>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</si>
  <si>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</si>
  <si>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</si>
  <si>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</si>
  <si>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</si>
  <si>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</si>
  <si>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</si>
  <si>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</si>
  <si>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</si>
  <si>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</si>
  <si>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</si>
  <si>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</si>
  <si>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</si>
  <si>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</si>
  <si>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</si>
  <si>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</si>
  <si>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</si>
  <si>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</si>
  <si>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</si>
  <si>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</si>
  <si>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</si>
  <si>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</si>
  <si>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</si>
  <si>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</si>
  <si>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</si>
  <si>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</si>
  <si>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</si>
  <si>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</si>
  <si>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</si>
  <si>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</si>
  <si>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</si>
  <si>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</si>
  <si>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</si>
  <si>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</si>
  <si>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</si>
  <si>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</si>
  <si>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</si>
  <si>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</si>
  <si>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</si>
  <si>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</si>
  <si>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</si>
  <si>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</si>
  <si>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</si>
  <si>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</si>
  <si>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</si>
  <si>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</si>
  <si>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</si>
  <si>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</si>
  <si>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</si>
  <si>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</si>
  <si>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</si>
  <si>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</si>
  <si>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</si>
  <si>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</si>
  <si>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</si>
  <si>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</si>
  <si>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</si>
  <si>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</si>
  <si>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</si>
  <si>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</si>
  <si>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</si>
  <si>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</si>
  <si>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</si>
  <si>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</si>
  <si>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</si>
  <si>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</si>
  <si>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</si>
  <si>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</si>
  <si>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</si>
  <si>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</si>
  <si>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</si>
  <si>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</si>
  <si>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</si>
  <si>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</si>
  <si>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</si>
  <si>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</si>
  <si>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</si>
  <si>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</si>
  <si>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</si>
  <si>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</si>
  <si>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</si>
  <si>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</si>
  <si>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</si>
  <si>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</si>
  <si>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</si>
  <si>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</si>
  <si>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</si>
  <si>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</si>
  <si>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</si>
  <si>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</si>
  <si>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</si>
  <si>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</si>
  <si>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</si>
  <si>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</si>
  <si>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</si>
  <si>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</si>
  <si>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</si>
  <si>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</si>
  <si>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</si>
  <si>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</si>
  <si>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</si>
  <si>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</si>
  <si>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</si>
  <si>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</si>
  <si>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</si>
  <si>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</si>
  <si>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</si>
  <si>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</si>
  <si>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</si>
  <si>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</si>
  <si>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</si>
  <si>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</si>
  <si>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</si>
  <si>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</si>
  <si>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</si>
  <si>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</si>
  <si>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</si>
  <si>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</si>
  <si>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</si>
  <si>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</si>
  <si>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</si>
  <si>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</si>
  <si>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</si>
  <si>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</si>
  <si>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</si>
  <si>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</si>
  <si>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</si>
  <si>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</si>
  <si>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</si>
  <si>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</si>
  <si>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</si>
  <si>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</si>
  <si>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</si>
  <si>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</si>
  <si>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</si>
  <si>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</si>
  <si>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</si>
  <si>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</si>
  <si>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</si>
  <si>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</si>
  <si>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</si>
  <si>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</si>
  <si>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</si>
  <si>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</si>
  <si>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</si>
  <si>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</si>
  <si>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</si>
  <si>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</si>
  <si>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</si>
  <si>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</si>
  <si>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</si>
  <si>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</si>
  <si>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</si>
  <si>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</si>
  <si>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</si>
  <si>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</si>
  <si>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</si>
  <si>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</si>
  <si>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</si>
  <si>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</si>
  <si>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</si>
  <si>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</si>
  <si>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</si>
  <si>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</si>
  <si>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</si>
  <si>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</si>
  <si>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</si>
  <si>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</si>
  <si>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</si>
  <si>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</si>
  <si>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</si>
  <si>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</si>
  <si>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</si>
  <si>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</si>
  <si>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</si>
  <si>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</si>
  <si>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</si>
  <si>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</si>
  <si>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</si>
  <si>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</si>
  <si>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</si>
  <si>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</si>
  <si>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</si>
  <si>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</si>
  <si>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</si>
  <si>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</si>
  <si>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</si>
  <si>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</si>
  <si>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</si>
  <si>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</si>
  <si>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</si>
  <si>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</si>
  <si>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</si>
  <si>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</si>
  <si>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</si>
  <si>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</si>
  <si>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</si>
  <si>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</si>
  <si>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</si>
  <si>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</si>
  <si>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</si>
  <si>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</si>
  <si>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</si>
  <si>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</si>
  <si>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</si>
  <si>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</si>
  <si>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</si>
  <si>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</si>
  <si>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</si>
  <si>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</si>
  <si>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</si>
  <si>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</si>
  <si>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</si>
  <si>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</si>
  <si>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</si>
  <si>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</si>
  <si>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</si>
  <si>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</si>
  <si>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</si>
  <si>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</si>
  <si>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</si>
  <si>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</si>
  <si>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</si>
  <si>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</si>
  <si>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</si>
  <si>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</si>
  <si>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</si>
  <si>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</si>
  <si>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</si>
  <si>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</si>
  <si>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</si>
  <si>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</si>
  <si>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</si>
  <si>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</si>
  <si>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</si>
  <si>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</si>
  <si>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</si>
  <si>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</si>
  <si>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</si>
  <si>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</si>
  <si>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</si>
  <si>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</si>
  <si>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</si>
  <si>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</si>
  <si>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</si>
  <si>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</si>
  <si>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</si>
  <si>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</si>
  <si>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</si>
  <si>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</si>
  <si>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</si>
  <si>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</si>
  <si>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</si>
  <si>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</si>
  <si>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</si>
  <si>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</si>
  <si>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</si>
  <si>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</si>
  <si>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</si>
  <si>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</si>
  <si>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</si>
  <si>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</si>
  <si>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</si>
  <si>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</si>
  <si>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</si>
  <si>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</si>
  <si>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</si>
  <si>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</si>
  <si>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</si>
  <si>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</si>
  <si>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</si>
  <si>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</si>
  <si>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</si>
  <si>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</si>
  <si>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</si>
  <si>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</si>
  <si>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</si>
  <si>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</si>
  <si>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</si>
  <si>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</si>
  <si>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</si>
  <si>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</si>
  <si>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</si>
  <si>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</si>
  <si>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</si>
  <si>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</si>
  <si>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</si>
  <si>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</si>
  <si>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</si>
  <si>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</si>
  <si>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</si>
  <si>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</si>
  <si>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</si>
  <si>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</si>
  <si>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</si>
  <si>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</si>
  <si>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</si>
  <si>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</si>
  <si>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</si>
  <si>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</si>
  <si>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</si>
  <si>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</si>
  <si>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</si>
  <si>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</si>
  <si>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</si>
  <si>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</si>
  <si>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</si>
  <si>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</si>
  <si>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</si>
  <si>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</si>
  <si>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</si>
  <si>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</si>
  <si>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</si>
  <si>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</si>
  <si>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</si>
  <si>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</si>
  <si>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</si>
  <si>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</si>
  <si>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</si>
  <si>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</si>
  <si>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</si>
  <si>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</si>
  <si>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</si>
  <si>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</si>
  <si>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</si>
  <si>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</si>
  <si>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</si>
  <si>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</si>
  <si>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</si>
  <si>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</si>
  <si>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</si>
  <si>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</si>
  <si>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</si>
  <si>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</si>
  <si>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</si>
  <si>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</si>
  <si>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</si>
  <si>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</si>
  <si>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</si>
  <si>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</si>
  <si>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</si>
  <si>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</si>
  <si>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</si>
  <si>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</si>
  <si>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</si>
  <si>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</si>
  <si>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</si>
  <si>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</si>
  <si>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</si>
  <si>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</si>
  <si>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</si>
  <si>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</si>
  <si>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</si>
  <si>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</si>
  <si>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</si>
  <si>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</si>
  <si>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</si>
  <si>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</si>
  <si>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</si>
  <si>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</si>
  <si>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</si>
  <si>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</si>
  <si>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</si>
  <si>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</si>
  <si>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</si>
  <si>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</si>
  <si>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</si>
  <si>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</si>
  <si>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</si>
  <si>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</si>
  <si>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</si>
  <si>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</si>
  <si>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</si>
  <si>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</si>
  <si>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</si>
  <si>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</si>
  <si>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</si>
  <si>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</si>
  <si>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</si>
  <si>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</si>
  <si>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</si>
  <si>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</si>
  <si>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</si>
  <si>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</si>
  <si>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</si>
  <si>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</si>
  <si>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</si>
  <si>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</si>
  <si>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</si>
  <si>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</si>
  <si>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</si>
  <si>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</si>
  <si>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</si>
  <si>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</si>
  <si>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</si>
  <si>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</si>
  <si>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</si>
  <si>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</si>
  <si>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</si>
  <si>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</si>
  <si>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</si>
  <si>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</si>
  <si>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</si>
  <si>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</si>
  <si>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</si>
  <si>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</si>
  <si>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</si>
  <si>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</si>
  <si>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</si>
  <si>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</si>
  <si>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</si>
  <si>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</si>
  <si>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</si>
  <si>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</si>
  <si>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</si>
  <si>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</si>
  <si>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</si>
  <si>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</si>
  <si>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</si>
  <si>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</si>
  <si>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</si>
  <si>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</si>
  <si>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</si>
  <si>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</si>
  <si>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</si>
  <si>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</si>
  <si>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</si>
  <si>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</si>
  <si>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</si>
  <si>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</si>
  <si>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</si>
  <si>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</si>
  <si>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</si>
  <si>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</si>
  <si>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</si>
  <si>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</si>
  <si>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</si>
  <si>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</si>
  <si>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</si>
  <si>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</si>
  <si>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</si>
  <si>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</si>
  <si>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</si>
  <si>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</si>
  <si>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</si>
  <si>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</si>
  <si>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</si>
  <si>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</si>
  <si>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</si>
  <si>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</si>
  <si>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</si>
  <si>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</si>
  <si>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</si>
  <si>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</si>
  <si>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</si>
  <si>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</si>
  <si>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</si>
  <si>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</si>
  <si>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</si>
  <si>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</si>
  <si>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</si>
  <si>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</si>
  <si>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</si>
  <si>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</si>
  <si>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</si>
  <si>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</si>
  <si>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</si>
  <si>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</si>
  <si>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</si>
  <si>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</si>
  <si>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</si>
  <si>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</si>
  <si>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</si>
  <si>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</si>
  <si>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</si>
  <si>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</si>
  <si>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</si>
  <si>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</si>
  <si>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</si>
  <si>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</si>
  <si>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</si>
  <si>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</si>
  <si>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</si>
  <si>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</si>
  <si>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</si>
  <si>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</si>
  <si>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</si>
  <si>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</si>
  <si>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</si>
  <si>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</si>
  <si>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</si>
  <si>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</si>
  <si>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</si>
  <si>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</si>
  <si>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</si>
  <si>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</si>
  <si>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</si>
  <si>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</si>
  <si>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</si>
  <si>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</si>
  <si>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</si>
  <si>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</si>
  <si>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</si>
  <si>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</si>
  <si>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</si>
  <si>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</si>
  <si>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</si>
  <si>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</si>
  <si>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</si>
  <si>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</si>
  <si>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</si>
  <si>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</si>
  <si>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</si>
  <si>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</si>
  <si>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</si>
  <si>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</si>
  <si>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</si>
  <si>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</si>
  <si>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</si>
  <si>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</si>
  <si>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</si>
  <si>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</si>
  <si>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</si>
  <si>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</si>
  <si>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</si>
  <si>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</si>
  <si>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</si>
  <si>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</si>
  <si>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</si>
  <si>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</si>
  <si>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</si>
  <si>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</si>
  <si>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</si>
  <si>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</si>
  <si>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</si>
  <si>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</si>
  <si>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</si>
  <si>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</si>
  <si>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</si>
  <si>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</si>
  <si>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</si>
  <si>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</si>
  <si>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</si>
  <si>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</si>
  <si>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</si>
  <si>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</si>
  <si>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</si>
  <si>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</si>
  <si>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</si>
  <si>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</si>
  <si>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</si>
  <si>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</si>
  <si>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</si>
  <si>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</si>
  <si>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</si>
  <si>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</si>
  <si>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</si>
  <si>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</si>
  <si>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</si>
  <si>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</si>
  <si>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</si>
  <si>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</si>
  <si>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</si>
  <si>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</si>
  <si>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</si>
  <si>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</si>
  <si>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</si>
  <si>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</si>
  <si>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</si>
  <si>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</si>
  <si>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</si>
  <si>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</si>
  <si>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</si>
  <si>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</si>
  <si>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</si>
  <si>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</si>
  <si>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</si>
  <si>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</si>
  <si>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</si>
  <si>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</si>
  <si>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</si>
  <si>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</si>
  <si>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</si>
  <si>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</si>
  <si>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</si>
  <si>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</si>
  <si>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</si>
  <si>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</si>
  <si>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</si>
  <si>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</si>
  <si>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</si>
  <si>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</si>
  <si>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</si>
  <si>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</si>
  <si>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</si>
  <si>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</si>
  <si>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</si>
  <si>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</si>
  <si>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</si>
  <si>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</si>
  <si>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</si>
  <si>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</si>
  <si>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</si>
  <si>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</si>
  <si>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</si>
  <si>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</si>
  <si>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</si>
  <si>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</si>
  <si>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</si>
  <si>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</si>
  <si>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</si>
  <si>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</si>
  <si>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</si>
  <si>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</si>
  <si>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</si>
  <si>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</si>
  <si>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</si>
  <si>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</si>
  <si>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</si>
  <si>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</si>
  <si>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</si>
  <si>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</si>
  <si>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</si>
  <si>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</si>
  <si>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</si>
  <si>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</si>
  <si>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</si>
  <si>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</si>
  <si>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</si>
  <si>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</si>
  <si>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</si>
  <si>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</si>
  <si>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</si>
  <si>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</si>
  <si>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</si>
  <si>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</si>
  <si>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</si>
  <si>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</si>
  <si>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</si>
  <si>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</si>
  <si>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</si>
  <si>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</si>
  <si>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</si>
  <si>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</si>
  <si>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</si>
  <si>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</si>
  <si>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</si>
  <si>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</si>
  <si>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</si>
  <si>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</si>
  <si>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</si>
  <si>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</si>
  <si>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</si>
  <si>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</si>
  <si>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</si>
  <si>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</si>
  <si>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</si>
  <si>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</si>
  <si>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</si>
  <si>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</si>
  <si>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</si>
  <si>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</si>
  <si>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</si>
  <si>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</si>
  <si>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</si>
  <si>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</si>
  <si>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</si>
  <si>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</si>
  <si>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</si>
  <si>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</si>
  <si>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</si>
  <si>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</si>
  <si>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</si>
  <si>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</si>
  <si>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</si>
  <si>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</si>
  <si>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</si>
  <si>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</si>
  <si>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</si>
  <si>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</si>
  <si>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</si>
  <si>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</si>
  <si>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</si>
  <si>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</si>
  <si>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</si>
  <si>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</si>
  <si>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</si>
  <si>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</si>
  <si>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</si>
  <si>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</si>
  <si>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</si>
  <si>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</si>
  <si>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</si>
  <si>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</si>
  <si>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</si>
  <si>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</si>
  <si>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</si>
  <si>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</si>
  <si>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</si>
  <si>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</si>
  <si>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</si>
  <si>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</si>
  <si>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</si>
  <si>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</si>
  <si>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</si>
  <si>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</si>
  <si>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</si>
  <si>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</si>
  <si>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</si>
  <si>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</si>
  <si>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</si>
  <si>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</si>
  <si>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</si>
  <si>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</si>
  <si>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</si>
  <si>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</si>
  <si>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</si>
  <si>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</si>
  <si>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</si>
  <si>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</si>
  <si>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</si>
  <si>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</si>
  <si>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</si>
  <si>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</si>
  <si>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</si>
  <si>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</si>
  <si>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</si>
  <si>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</si>
  <si>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</si>
  <si>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</si>
  <si>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</si>
  <si>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</si>
  <si>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</si>
  <si>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</si>
  <si>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</si>
  <si>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</si>
  <si>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</si>
  <si>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</si>
  <si>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</si>
  <si>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</si>
  <si>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</si>
  <si>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</si>
  <si>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</si>
  <si>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</si>
  <si>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</si>
  <si>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</si>
  <si>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</si>
  <si>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</si>
  <si>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</si>
  <si>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</si>
  <si>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</si>
  <si>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</si>
  <si>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</si>
  <si>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</si>
  <si>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</si>
  <si>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</si>
  <si>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</si>
  <si>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</si>
  <si>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</si>
  <si>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</si>
  <si>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</si>
  <si>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</si>
  <si>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</si>
  <si>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</si>
  <si>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</si>
  <si>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</si>
  <si>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</si>
  <si>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</si>
  <si>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</si>
  <si>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</si>
  <si>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</si>
  <si>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</si>
  <si>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</si>
  <si>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</si>
  <si>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</si>
  <si>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</si>
  <si>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</si>
  <si>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</si>
  <si>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</si>
  <si>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</si>
  <si>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</si>
  <si>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</si>
  <si>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</si>
  <si>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</si>
  <si>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</si>
  <si>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</si>
  <si>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</si>
  <si>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</si>
  <si>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</si>
  <si>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</si>
  <si>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</si>
  <si>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</si>
  <si>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</si>
  <si>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</si>
  <si>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</si>
  <si>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</si>
  <si>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</si>
  <si>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</si>
  <si>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</si>
  <si>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</si>
  <si>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</si>
  <si>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</si>
  <si>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</si>
  <si>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</si>
  <si>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</si>
  <si>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</si>
  <si>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</si>
  <si>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</si>
  <si>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</si>
  <si>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</si>
  <si>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</si>
  <si>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</si>
  <si>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</si>
  <si>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</si>
  <si>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</si>
  <si>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</si>
  <si>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</si>
  <si>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</si>
  <si>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</si>
  <si>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</si>
  <si>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</si>
  <si>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</si>
  <si>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</si>
  <si>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</si>
  <si>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</si>
  <si>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</si>
  <si>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</si>
  <si>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</si>
  <si>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</si>
  <si>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</si>
  <si>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</si>
  <si>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</si>
  <si>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</si>
  <si>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</si>
  <si>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</si>
  <si>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</si>
  <si>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</si>
  <si>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</si>
  <si>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</si>
  <si>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</si>
  <si>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</si>
  <si>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</si>
  <si>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</si>
  <si>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</si>
  <si>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</si>
  <si>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</si>
  <si>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</si>
  <si>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</si>
  <si>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</si>
  <si>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</si>
  <si>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</si>
  <si>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</si>
  <si>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</si>
  <si>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</si>
  <si>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</si>
  <si>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</si>
  <si>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</si>
  <si>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</si>
  <si>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</si>
  <si>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</si>
  <si>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</si>
  <si>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</si>
  <si>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</si>
  <si>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</si>
  <si>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</si>
  <si>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</si>
  <si>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</si>
  <si>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</si>
  <si>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</si>
  <si>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</si>
  <si>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</si>
  <si>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</si>
  <si>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</si>
  <si>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</si>
  <si>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</si>
  <si>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</si>
  <si>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</si>
  <si>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</si>
  <si>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</si>
  <si>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</si>
  <si>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</si>
  <si>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</si>
  <si>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</si>
  <si>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</si>
  <si>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</si>
  <si>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</si>
  <si>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</si>
  <si>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</si>
  <si>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</si>
  <si>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</si>
  <si>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</si>
  <si>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</si>
  <si>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</si>
  <si>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</si>
  <si>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</si>
  <si>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</si>
  <si>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</si>
  <si>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</si>
  <si>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</si>
  <si>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</si>
  <si>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</si>
  <si>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</si>
  <si>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</si>
  <si>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</si>
  <si>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</si>
  <si>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</si>
  <si>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</si>
  <si>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</si>
  <si>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</si>
  <si>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</si>
  <si>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</si>
  <si>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</si>
  <si>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</si>
  <si>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</si>
  <si>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</si>
  <si>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</si>
  <si>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</si>
  <si>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</si>
  <si>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</si>
  <si>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</si>
  <si>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</si>
  <si>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</si>
  <si>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</si>
  <si>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</si>
  <si>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</si>
  <si>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</si>
  <si>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</si>
  <si>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</si>
  <si>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</si>
  <si>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</si>
  <si>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</si>
  <si>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</si>
  <si>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</si>
  <si>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</si>
  <si>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</si>
  <si>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</si>
  <si>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</si>
  <si>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</si>
  <si>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</si>
  <si>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</si>
  <si>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</si>
  <si>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</si>
  <si>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</si>
  <si>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</si>
  <si>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</si>
  <si>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</si>
  <si>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</si>
  <si>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</si>
  <si>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</si>
  <si>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</si>
  <si>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</si>
  <si>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</si>
  <si>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</si>
  <si>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</si>
  <si>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</si>
  <si>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</si>
  <si>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</si>
  <si>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</si>
  <si>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</si>
  <si>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</si>
  <si>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</si>
  <si>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</si>
  <si>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</si>
  <si>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</si>
  <si>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</si>
  <si>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</si>
  <si>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</si>
  <si>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</si>
  <si>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</si>
  <si>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</si>
  <si>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</si>
  <si>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</si>
  <si>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</si>
  <si>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</si>
  <si>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</si>
  <si>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</si>
  <si>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</si>
  <si>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</si>
  <si>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</si>
  <si>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</si>
  <si>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</si>
  <si>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</si>
  <si>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</si>
  <si>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</si>
  <si>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</si>
  <si>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</si>
  <si>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</si>
  <si>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</si>
  <si>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</si>
  <si>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</si>
  <si>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</si>
  <si>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</si>
  <si>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</si>
  <si>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</si>
  <si>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</si>
  <si>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</si>
  <si>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</si>
  <si>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</si>
  <si>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</si>
  <si>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</si>
  <si>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</si>
  <si>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</si>
  <si>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</si>
  <si>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</si>
  <si>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</si>
  <si>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</si>
  <si>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</si>
  <si>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</si>
  <si>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</si>
  <si>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</si>
  <si>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</si>
  <si>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</si>
  <si>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</si>
  <si>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</si>
  <si>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</si>
  <si>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</si>
  <si>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</si>
  <si>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</si>
  <si>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</si>
  <si>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</si>
  <si>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</si>
  <si>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</si>
  <si>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</si>
  <si>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</si>
  <si>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</si>
  <si>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</si>
  <si>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</si>
  <si>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</si>
  <si>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</si>
  <si>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</si>
  <si>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</si>
  <si>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</si>
  <si>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</si>
  <si>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</si>
  <si>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</si>
  <si>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</si>
  <si>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</si>
  <si>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</si>
  <si>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</si>
  <si>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</si>
  <si>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</si>
  <si>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</si>
  <si>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</si>
  <si>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</si>
  <si>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</si>
  <si>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</si>
  <si>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</si>
  <si>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</si>
  <si>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</si>
  <si>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</si>
  <si>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</si>
  <si>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</si>
  <si>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</si>
  <si>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</si>
  <si>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</si>
  <si>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</si>
  <si>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</si>
  <si>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</si>
  <si>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</si>
  <si>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</si>
  <si>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</si>
  <si>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</si>
  <si>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</si>
  <si>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</si>
  <si>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</si>
  <si>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</si>
  <si>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</si>
  <si>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</si>
  <si>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</si>
  <si>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</si>
  <si>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</si>
  <si>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</si>
  <si>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</si>
  <si>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</si>
  <si>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</si>
  <si>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</si>
  <si>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</si>
  <si>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</si>
  <si>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</si>
  <si>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</si>
  <si>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</si>
  <si>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</si>
  <si>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</si>
  <si>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</si>
  <si>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</si>
  <si>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</si>
  <si>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</si>
  <si>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</si>
  <si>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</si>
  <si>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</si>
  <si>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</si>
  <si>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</si>
  <si>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</si>
  <si>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</si>
  <si>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</si>
  <si>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</si>
  <si>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</si>
  <si>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</si>
  <si>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</si>
  <si>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</si>
  <si>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</si>
  <si>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</si>
  <si>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</si>
  <si>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</si>
  <si>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</si>
  <si>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</si>
  <si>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</si>
  <si>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</si>
  <si>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</si>
  <si>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</si>
  <si>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</si>
  <si>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</si>
  <si>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</si>
  <si>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</si>
  <si>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</si>
  <si>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</si>
  <si>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</si>
  <si>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</si>
  <si>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</si>
  <si>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</si>
  <si>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</si>
  <si>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</si>
  <si>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</si>
  <si>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</si>
  <si>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</si>
  <si>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</si>
  <si>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</si>
  <si>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</si>
  <si>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</si>
  <si>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</si>
  <si>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</si>
  <si>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</si>
  <si>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</si>
  <si>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</si>
  <si>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</si>
  <si>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</si>
  <si>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</si>
  <si>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</si>
  <si>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</si>
  <si>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</si>
  <si>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</si>
  <si>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</si>
  <si>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</si>
  <si>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</si>
  <si>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</si>
  <si>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</si>
  <si>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</si>
  <si>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</si>
  <si>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</si>
  <si>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</si>
  <si>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</si>
  <si>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</si>
  <si>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</si>
  <si>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</si>
  <si>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</si>
  <si>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</si>
  <si>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</si>
  <si>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</si>
  <si>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</si>
  <si>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</si>
  <si>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</si>
  <si>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</si>
  <si>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</si>
  <si>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</si>
  <si>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</si>
  <si>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</si>
  <si>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</si>
  <si>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</si>
  <si>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</si>
  <si>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</si>
  <si>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</si>
  <si>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</si>
  <si>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</si>
  <si>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</si>
  <si>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</si>
  <si>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</si>
  <si>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</si>
  <si>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</si>
  <si>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</si>
  <si>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</si>
  <si>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</si>
  <si>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</si>
  <si>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</si>
  <si>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</si>
  <si>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</si>
  <si>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</si>
  <si>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</si>
  <si>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</si>
  <si>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</si>
  <si>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</si>
  <si>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</si>
  <si>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</si>
  <si>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</si>
  <si>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</si>
  <si>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</si>
  <si>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</si>
  <si>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</si>
  <si>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</si>
  <si>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</si>
  <si>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</si>
  <si>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</si>
  <si>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</si>
  <si>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</si>
  <si>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</si>
  <si>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</si>
  <si>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</si>
  <si>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</si>
  <si>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</si>
  <si>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</si>
  <si>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</si>
  <si>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</si>
  <si>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</si>
  <si>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</si>
  <si>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</si>
  <si>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</si>
  <si>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</si>
  <si>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</si>
  <si>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</si>
  <si>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</si>
  <si>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</si>
  <si>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</si>
  <si>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</si>
  <si>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</si>
  <si>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</si>
  <si>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</si>
  <si>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</si>
  <si>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</si>
  <si>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</si>
  <si>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</si>
  <si>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</si>
  <si>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</si>
  <si>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</si>
  <si>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</si>
  <si>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</si>
  <si>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</si>
  <si>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</si>
  <si>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</si>
  <si>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</si>
  <si>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</si>
  <si>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</si>
  <si>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</si>
  <si>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</si>
  <si>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</si>
  <si>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</si>
  <si>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</si>
  <si>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</si>
  <si>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</si>
  <si>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</si>
  <si>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</si>
  <si>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</si>
  <si>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</si>
  <si>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</si>
  <si>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</si>
  <si>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</si>
  <si>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</si>
  <si>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</si>
  <si>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</si>
  <si>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</si>
  <si>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</si>
  <si>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</si>
  <si>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</si>
  <si>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</si>
  <si>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</si>
  <si>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</si>
  <si>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</si>
  <si>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</si>
  <si>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</si>
  <si>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</si>
  <si>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</si>
  <si>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</si>
  <si>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</si>
  <si>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</si>
  <si>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</si>
  <si>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</si>
  <si>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</si>
  <si>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</si>
  <si>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</si>
  <si>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</si>
  <si>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</si>
  <si>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</si>
  <si>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</si>
  <si>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</si>
  <si>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</si>
  <si>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</si>
  <si>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</si>
  <si>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</si>
  <si>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</si>
  <si>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</si>
  <si>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</si>
  <si>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</si>
  <si>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</si>
  <si>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</si>
  <si>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</si>
  <si>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</si>
  <si>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</si>
  <si>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</si>
  <si>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</si>
  <si>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</si>
  <si>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</si>
  <si>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</si>
  <si>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</si>
  <si>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</si>
  <si>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</si>
  <si>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</si>
  <si>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</si>
  <si>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</si>
  <si>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</si>
  <si>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</si>
  <si>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</si>
  <si>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</si>
  <si>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</si>
  <si>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</si>
  <si>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</si>
  <si>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</si>
  <si>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</si>
  <si>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</si>
  <si>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</si>
  <si>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</si>
  <si>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</si>
  <si>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</si>
  <si>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</si>
  <si>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</si>
  <si>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</si>
  <si>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</si>
  <si>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</si>
  <si>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</si>
  <si>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</si>
  <si>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</si>
  <si>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</si>
  <si>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</si>
  <si>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</si>
  <si>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</si>
  <si>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</si>
  <si>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</si>
  <si>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</si>
  <si>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</si>
  <si>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</si>
  <si>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</si>
  <si>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</si>
  <si>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</si>
  <si>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</si>
  <si>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</si>
  <si>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</si>
  <si>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</si>
  <si>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</si>
  <si>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</si>
  <si>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</si>
  <si>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</si>
  <si>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</si>
  <si>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</si>
  <si>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</si>
  <si>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</si>
  <si>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</si>
  <si>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</si>
  <si>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</si>
  <si>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</si>
  <si>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</si>
  <si>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</si>
  <si>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</si>
  <si>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</si>
  <si>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</si>
  <si>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</si>
  <si>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</si>
  <si>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</si>
  <si>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</si>
  <si>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</si>
  <si>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</si>
  <si>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</si>
  <si>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</si>
  <si>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</si>
  <si>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</si>
  <si>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</si>
  <si>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</si>
  <si>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</si>
  <si>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</si>
  <si>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</si>
  <si>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</si>
  <si>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</si>
  <si>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</si>
  <si>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</si>
  <si>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</si>
  <si>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</si>
  <si>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</si>
  <si>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</si>
  <si>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</si>
  <si>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</si>
  <si>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</si>
  <si>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</si>
  <si>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</si>
  <si>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</si>
  <si>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</si>
  <si>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</si>
  <si>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</si>
  <si>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</si>
  <si>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</si>
  <si>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</si>
  <si>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</si>
  <si>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</si>
  <si>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</si>
  <si>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</si>
  <si>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</si>
  <si>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</si>
  <si>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</si>
  <si>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</si>
  <si>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</si>
  <si>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</si>
  <si>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</si>
  <si>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</si>
  <si>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</si>
  <si>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</si>
  <si>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</si>
  <si>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</si>
  <si>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</si>
  <si>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</si>
  <si>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</si>
  <si>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</si>
  <si>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</si>
  <si>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</si>
  <si>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</si>
  <si>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</si>
  <si>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</si>
  <si>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</si>
  <si>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</si>
  <si>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</si>
  <si>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</si>
  <si>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</si>
  <si>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</si>
  <si>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</si>
  <si>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</si>
  <si>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</si>
  <si>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</si>
  <si>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</si>
  <si>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</si>
  <si>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</si>
  <si>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</si>
  <si>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</si>
  <si>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</si>
  <si>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</si>
  <si>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</si>
  <si>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</si>
  <si>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</si>
  <si>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</si>
  <si>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</si>
  <si>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</si>
  <si>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</si>
  <si>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</si>
  <si>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</si>
  <si>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</si>
  <si>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</si>
  <si>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</si>
  <si>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</si>
  <si>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</si>
  <si>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</si>
  <si>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</si>
  <si>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</si>
  <si>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</si>
  <si>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</si>
  <si>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</si>
  <si>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</si>
  <si>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</si>
  <si>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</si>
  <si>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</si>
  <si>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</si>
  <si>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</si>
  <si>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</si>
  <si>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</si>
  <si>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</si>
  <si>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</si>
  <si>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</si>
  <si>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</si>
  <si>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</si>
  <si>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</si>
  <si>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</si>
  <si>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</si>
  <si>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</si>
  <si>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</si>
  <si>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</si>
  <si>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</si>
  <si>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</si>
  <si>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</si>
  <si>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</si>
  <si>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</si>
  <si>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</si>
  <si>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</si>
  <si>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</si>
  <si>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</si>
  <si>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</si>
  <si>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</si>
  <si>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</si>
  <si>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</si>
  <si>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</si>
  <si>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</si>
  <si>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</si>
  <si>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</si>
  <si>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</si>
  <si>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</si>
  <si>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</si>
  <si>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</si>
  <si>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</si>
  <si>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</si>
  <si>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</si>
  <si>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</si>
  <si>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</si>
  <si>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</si>
  <si>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</si>
  <si>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</si>
  <si>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</si>
  <si>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</si>
  <si>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</si>
  <si>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</si>
  <si>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</si>
  <si>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</si>
  <si>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</si>
  <si>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</si>
  <si>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</si>
  <si>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</si>
  <si>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</si>
  <si>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</si>
  <si>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</si>
  <si>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</si>
  <si>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</si>
  <si>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</si>
  <si>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</si>
  <si>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</si>
  <si>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</si>
  <si>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</si>
  <si>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</si>
  <si>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</si>
  <si>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</si>
  <si>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</si>
  <si>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</si>
  <si>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</si>
  <si>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</si>
  <si>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</si>
  <si>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</si>
  <si>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</si>
  <si>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</si>
  <si>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</si>
  <si>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</si>
  <si>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</si>
  <si>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</si>
  <si>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</si>
  <si>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</si>
  <si>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</si>
  <si>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</si>
  <si>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</si>
  <si>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</si>
  <si>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</si>
  <si>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</si>
  <si>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</si>
  <si>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</si>
  <si>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</si>
  <si>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</si>
  <si>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</si>
  <si>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</si>
  <si>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</si>
  <si>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</si>
  <si>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</si>
  <si>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</si>
  <si>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</si>
  <si>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</si>
  <si>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</si>
  <si>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</si>
  <si>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</si>
  <si>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</si>
  <si>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</si>
  <si>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</si>
  <si>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</si>
  <si>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</si>
  <si>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</si>
  <si>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</si>
  <si>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</si>
  <si>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</si>
  <si>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</si>
  <si>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</si>
  <si>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</si>
  <si>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</si>
  <si>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</si>
  <si>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</si>
  <si>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</si>
  <si>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</si>
  <si>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</si>
  <si>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</si>
  <si>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</si>
  <si>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</si>
  <si>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</si>
  <si>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</si>
  <si>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</si>
  <si>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</si>
  <si>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</si>
  <si>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</si>
  <si>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</si>
  <si>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</si>
  <si>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</si>
  <si>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</si>
  <si>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</si>
  <si>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</si>
  <si>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</si>
  <si>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</si>
  <si>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</si>
  <si>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</si>
  <si>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</si>
  <si>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</si>
  <si>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</si>
  <si>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</si>
  <si>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</si>
  <si>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</si>
  <si>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</si>
  <si>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</si>
  <si>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</si>
  <si>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</si>
  <si>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</si>
  <si>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</si>
  <si>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</si>
  <si>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</si>
  <si>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</si>
  <si>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</si>
  <si>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</si>
  <si>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</si>
  <si>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</si>
  <si>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</si>
  <si>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</si>
  <si>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</si>
  <si>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</si>
  <si>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</si>
  <si>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</si>
  <si>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</si>
  <si>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</si>
  <si>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</si>
  <si>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</si>
  <si>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</si>
  <si>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</si>
  <si>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</si>
  <si>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</si>
  <si>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</si>
  <si>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</si>
  <si>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</si>
  <si>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</si>
  <si>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</si>
  <si>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</si>
  <si>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</si>
  <si>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</si>
  <si>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</si>
  <si>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</si>
  <si>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</si>
  <si>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</si>
  <si>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</si>
  <si>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</si>
  <si>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</si>
  <si>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</si>
  <si>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</si>
  <si>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</si>
  <si>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</si>
  <si>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</si>
  <si>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</si>
  <si>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</si>
  <si>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</si>
  <si>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</si>
  <si>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</si>
  <si>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</si>
  <si>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</si>
  <si>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</si>
  <si>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</si>
  <si>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</si>
  <si>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</si>
  <si>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</si>
  <si>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</si>
  <si>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</si>
  <si>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</si>
  <si>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</si>
  <si>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</si>
  <si>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</si>
  <si>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</si>
  <si>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</si>
  <si>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</si>
  <si>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</si>
  <si>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</si>
  <si>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</si>
  <si>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</si>
  <si>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</si>
  <si>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</si>
  <si>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</si>
  <si>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</si>
  <si>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</si>
  <si>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</si>
  <si>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</si>
  <si>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</si>
  <si>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</si>
  <si>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</si>
  <si>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</si>
  <si>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</si>
  <si>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</si>
  <si>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</si>
  <si>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</si>
  <si>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</si>
  <si>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</si>
  <si>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</si>
  <si>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</si>
  <si>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</si>
  <si>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</si>
  <si>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</si>
  <si>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</si>
  <si>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</si>
  <si>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</si>
  <si>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</si>
  <si>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</si>
  <si>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</si>
  <si>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</si>
  <si>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</si>
  <si>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</si>
  <si>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</si>
  <si>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</si>
  <si>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</si>
  <si>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</si>
  <si>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</si>
  <si>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</si>
  <si>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</si>
  <si>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</si>
  <si>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</si>
  <si>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</si>
  <si>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</si>
  <si>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</si>
  <si>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</si>
  <si>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</si>
  <si>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</si>
  <si>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</si>
  <si>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</si>
  <si>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</si>
  <si>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</si>
  <si>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</si>
  <si>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</si>
  <si>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</si>
  <si>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</si>
  <si>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</si>
  <si>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</si>
  <si>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</si>
  <si>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</si>
  <si>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</si>
  <si>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</si>
  <si>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</si>
  <si>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</si>
  <si>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</si>
  <si>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</si>
  <si>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</si>
  <si>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</si>
  <si>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</si>
  <si>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</si>
  <si>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</si>
  <si>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</si>
  <si>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</si>
  <si>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</si>
  <si>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</si>
  <si>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</si>
  <si>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</si>
  <si>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</si>
  <si>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</si>
  <si>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</si>
  <si>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</si>
  <si>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</si>
  <si>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</si>
  <si>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</si>
  <si>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</si>
  <si>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</si>
  <si>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</si>
  <si>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</si>
  <si>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</si>
  <si>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</si>
  <si>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</si>
  <si>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</si>
  <si>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</si>
  <si>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</si>
  <si>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</si>
  <si>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</si>
  <si>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</si>
  <si>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</si>
  <si>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</si>
  <si>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</si>
  <si>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</si>
  <si>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</si>
  <si>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</si>
  <si>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</si>
  <si>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</si>
  <si>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</si>
  <si>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</si>
  <si>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</si>
  <si>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</si>
  <si>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</si>
  <si>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</si>
  <si>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</si>
  <si>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</si>
  <si>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</si>
  <si>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</si>
  <si>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</si>
  <si>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</si>
  <si>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</si>
  <si>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</si>
  <si>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</si>
  <si>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</si>
  <si>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</si>
  <si>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</si>
  <si>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</si>
  <si>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</si>
  <si>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</si>
  <si>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</si>
  <si>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</si>
  <si>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</si>
  <si>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</si>
  <si>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</si>
  <si>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</si>
  <si>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</si>
  <si>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</si>
  <si>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</si>
  <si>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</si>
  <si>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</si>
  <si>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</si>
  <si>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</si>
  <si>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</si>
  <si>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</si>
  <si>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</si>
  <si>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</si>
  <si>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</si>
  <si>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</si>
  <si>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</si>
  <si>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</si>
  <si>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</si>
  <si>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</si>
  <si>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</si>
  <si>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</si>
  <si>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</si>
  <si>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</si>
  <si>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</si>
  <si>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</si>
  <si>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</si>
  <si>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</si>
  <si>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</si>
  <si>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</si>
  <si>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</si>
  <si>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</si>
  <si>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</si>
  <si>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</si>
  <si>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</si>
  <si>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</si>
  <si>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</si>
  <si>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</si>
  <si>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</si>
  <si>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</si>
  <si>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</si>
  <si>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</si>
  <si>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</si>
  <si>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</si>
  <si>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</si>
  <si>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</si>
  <si>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</si>
  <si>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</si>
  <si>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</si>
  <si>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</si>
  <si>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</si>
  <si>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</si>
  <si>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</si>
  <si>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</si>
  <si>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</si>
  <si>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</si>
  <si>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</si>
  <si>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</si>
  <si>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</si>
  <si>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</si>
  <si>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</si>
  <si>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</si>
  <si>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</si>
  <si>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</si>
  <si>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</si>
  <si>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</si>
  <si>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</si>
  <si>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</si>
  <si>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</si>
  <si>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</si>
  <si>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</si>
  <si>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</si>
  <si>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</si>
  <si>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</si>
  <si>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</si>
  <si>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</si>
  <si>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</si>
  <si>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</si>
  <si>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</si>
  <si>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</si>
  <si>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</si>
  <si>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</si>
  <si>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</si>
  <si>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</si>
  <si>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</si>
  <si>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</si>
  <si>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</si>
  <si>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</si>
  <si>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</si>
  <si>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</si>
  <si>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</si>
  <si>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</si>
  <si>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</si>
  <si>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</si>
  <si>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</si>
  <si>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</si>
  <si>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</si>
  <si>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</si>
  <si>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</si>
  <si>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</si>
  <si>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</si>
  <si>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</si>
  <si>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</si>
  <si>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</si>
  <si>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</si>
  <si>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</si>
  <si>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</si>
  <si>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</si>
  <si>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</si>
  <si>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</si>
  <si>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</si>
  <si>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</si>
  <si>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</si>
  <si>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</si>
  <si>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</si>
  <si>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</si>
  <si>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</si>
  <si>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</si>
  <si>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</si>
  <si>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</si>
  <si>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</si>
  <si>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</si>
  <si>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</si>
  <si>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</si>
  <si>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</si>
  <si>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</si>
  <si>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</si>
  <si>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</si>
  <si>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</si>
  <si>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</si>
  <si>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</si>
  <si>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</si>
  <si>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</si>
  <si>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</si>
  <si>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</si>
  <si>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</si>
  <si>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</si>
  <si>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</si>
  <si>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</si>
  <si>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</si>
  <si>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</si>
  <si>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</si>
  <si>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</si>
  <si>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</si>
  <si>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</si>
  <si>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</si>
  <si>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</si>
  <si>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</si>
  <si>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</si>
  <si>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</si>
  <si>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</si>
  <si>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</si>
  <si>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</si>
  <si>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</si>
  <si>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</si>
  <si>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</si>
  <si>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</si>
  <si>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</si>
  <si>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</si>
  <si>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</si>
  <si>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</si>
  <si>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</si>
  <si>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</si>
  <si>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</si>
  <si>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</si>
  <si>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</si>
  <si>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</si>
  <si>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</si>
  <si>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</si>
  <si>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</si>
  <si>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</si>
  <si>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</si>
  <si>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</si>
  <si>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</si>
  <si>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</si>
  <si>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</si>
  <si>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</si>
  <si>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</si>
  <si>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</si>
  <si>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</si>
  <si>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</si>
  <si>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</si>
  <si>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</si>
  <si>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</si>
  <si>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</si>
  <si>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</si>
  <si>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</si>
  <si>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</si>
  <si>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</si>
  <si>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</si>
  <si>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</si>
  <si>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</si>
  <si>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</si>
  <si>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</si>
  <si>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</si>
  <si>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</si>
  <si>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</si>
  <si>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</si>
  <si>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</si>
  <si>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</si>
  <si>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</si>
  <si>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</si>
  <si>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</si>
  <si>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</si>
  <si>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</si>
  <si>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</si>
  <si>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</si>
  <si>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</si>
  <si>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</si>
  <si>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</si>
  <si>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</si>
  <si>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</si>
  <si>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</si>
  <si>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</si>
  <si>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</si>
  <si>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</si>
  <si>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</si>
  <si>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</si>
  <si>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</si>
  <si>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</si>
  <si>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</si>
  <si>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</si>
  <si>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</si>
  <si>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</si>
  <si>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</si>
  <si>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</si>
  <si>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</si>
  <si>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</si>
  <si>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</si>
  <si>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</si>
  <si>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</si>
  <si>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</si>
  <si>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</si>
  <si>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</si>
  <si>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</si>
  <si>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</si>
  <si>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</si>
  <si>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</si>
  <si>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</si>
  <si>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</si>
  <si>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</si>
  <si>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</si>
  <si>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</si>
  <si>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</si>
  <si>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</si>
  <si>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</si>
  <si>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</si>
  <si>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</si>
  <si>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</si>
  <si>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</si>
  <si>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</si>
  <si>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</si>
  <si>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</si>
  <si>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</si>
  <si>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</si>
  <si>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</si>
  <si>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</si>
  <si>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</si>
  <si>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</si>
  <si>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</si>
  <si>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</si>
  <si>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</si>
  <si>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</si>
  <si>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</si>
  <si>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</si>
  <si>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</si>
  <si>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</si>
  <si>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</si>
  <si>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</si>
  <si>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</si>
  <si>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</si>
  <si>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</si>
  <si>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</si>
  <si>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</si>
  <si>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</si>
  <si>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</si>
  <si>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</si>
  <si>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</si>
  <si>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</si>
  <si>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</si>
  <si>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</si>
  <si>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</si>
  <si>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</si>
  <si>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</si>
  <si>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</si>
  <si>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</si>
  <si>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</si>
  <si>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</si>
  <si>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</si>
  <si>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</si>
  <si>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</si>
  <si>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</si>
  <si>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</si>
  <si>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</si>
  <si>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</si>
  <si>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</si>
  <si>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</si>
  <si>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</si>
  <si>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</si>
  <si>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</si>
  <si>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</si>
  <si>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</si>
  <si>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</si>
  <si>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</si>
  <si>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</si>
  <si>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</si>
  <si>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</si>
  <si>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</si>
  <si>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</si>
  <si>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</si>
  <si>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</si>
  <si>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</si>
  <si>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</si>
  <si>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</si>
  <si>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</si>
  <si>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</si>
  <si>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</si>
  <si>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</si>
  <si>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</si>
  <si>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</si>
  <si>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</si>
  <si>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</si>
  <si>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</si>
  <si>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</si>
  <si>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</si>
  <si>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</si>
  <si>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</si>
  <si>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</si>
  <si>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</si>
  <si>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</si>
  <si>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</si>
  <si>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</si>
  <si>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</si>
  <si>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</si>
  <si>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</si>
  <si>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</si>
  <si>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</si>
  <si>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</si>
  <si>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</si>
  <si>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</si>
  <si>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</si>
  <si>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</si>
  <si>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</si>
  <si>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</si>
  <si>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</si>
  <si>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</si>
  <si>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</si>
  <si>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</si>
  <si>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</si>
  <si>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</si>
  <si>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</si>
  <si>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</si>
  <si>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</si>
  <si>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</si>
  <si>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</si>
  <si>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</si>
  <si>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</si>
  <si>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</si>
  <si>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</si>
  <si>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</si>
  <si>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</si>
  <si>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</si>
  <si>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</si>
  <si>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</si>
  <si>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</si>
  <si>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</si>
  <si>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</si>
  <si>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</si>
  <si>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</si>
  <si>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</si>
  <si>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</si>
  <si>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</si>
  <si>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</si>
  <si>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</si>
  <si>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</si>
  <si>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</si>
  <si>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</si>
  <si>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</si>
  <si>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</si>
  <si>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</si>
  <si>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</si>
  <si>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</si>
  <si>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</si>
  <si>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</si>
  <si>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</si>
  <si>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</si>
  <si>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</si>
  <si>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</si>
  <si>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</si>
  <si>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</si>
  <si>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</si>
  <si>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</si>
  <si>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</si>
  <si>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</si>
  <si>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</si>
  <si>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</si>
  <si>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</si>
  <si>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</si>
  <si>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</si>
  <si>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</si>
  <si>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</si>
  <si>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</si>
  <si>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</si>
  <si>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</si>
  <si>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</si>
  <si>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</si>
  <si>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</si>
  <si>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</si>
  <si>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</si>
  <si>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</si>
  <si>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</si>
  <si>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</si>
  <si>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</si>
  <si>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</si>
  <si>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</si>
  <si>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</si>
  <si>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</si>
  <si>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</si>
  <si>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</si>
  <si>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</si>
  <si>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</si>
  <si>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</si>
  <si>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</si>
  <si>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</si>
  <si>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</si>
  <si>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</si>
  <si>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</si>
  <si>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</si>
  <si>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</si>
  <si>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</si>
  <si>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</si>
  <si>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</si>
  <si>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</si>
  <si>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</si>
  <si>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</si>
  <si>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</si>
  <si>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</si>
  <si>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</si>
  <si>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</si>
  <si>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</si>
  <si>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</si>
  <si>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</si>
  <si>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</si>
  <si>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</si>
  <si>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</si>
  <si>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</si>
  <si>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</si>
  <si>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</si>
  <si>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</si>
  <si>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</si>
  <si>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</si>
  <si>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</si>
  <si>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</si>
  <si>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</si>
  <si>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</si>
  <si>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</si>
  <si>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</si>
  <si>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</si>
  <si>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</si>
  <si>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</si>
  <si>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</si>
  <si>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</si>
  <si>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</si>
  <si>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</si>
  <si>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</si>
  <si>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</si>
  <si>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</si>
  <si>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</si>
  <si>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</si>
  <si>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</si>
  <si>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</si>
  <si>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</si>
  <si>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</si>
  <si>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</si>
  <si>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</si>
  <si>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</si>
  <si>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</si>
  <si>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</si>
  <si>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</si>
  <si>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</si>
  <si>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</si>
  <si>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</si>
  <si>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</si>
  <si>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</si>
  <si>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</si>
  <si>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</si>
  <si>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</si>
  <si>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</si>
  <si>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</si>
  <si>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</si>
  <si>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</si>
  <si>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</si>
  <si>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</si>
  <si>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</si>
  <si>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</si>
  <si>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</si>
  <si>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</si>
  <si>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</si>
  <si>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</si>
  <si>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</si>
  <si>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</si>
  <si>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</si>
  <si>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</si>
  <si>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</si>
  <si>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</si>
  <si>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</si>
  <si>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</si>
  <si>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</si>
  <si>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</si>
  <si>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</si>
  <si>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</si>
  <si>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</si>
  <si>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</si>
  <si>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</si>
  <si>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</si>
  <si>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</si>
  <si>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</si>
  <si>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</si>
  <si>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</si>
  <si>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</si>
  <si>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</si>
  <si>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</si>
  <si>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</si>
  <si>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</si>
  <si>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</si>
  <si>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</si>
  <si>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</si>
  <si>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</si>
  <si>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</si>
  <si>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</si>
  <si>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</si>
  <si>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</si>
  <si>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</si>
  <si>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</si>
  <si>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</si>
  <si>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</si>
  <si>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</si>
  <si>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</si>
  <si>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</si>
  <si>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</si>
  <si>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</si>
  <si>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</si>
  <si>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</si>
  <si>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</si>
  <si>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</si>
  <si>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</si>
  <si>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</si>
  <si>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</si>
  <si>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</si>
  <si>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</si>
  <si>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</si>
  <si>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</si>
  <si>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</si>
  <si>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</si>
  <si>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</si>
  <si>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</si>
  <si>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</si>
  <si>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</si>
  <si>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</si>
  <si>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</si>
  <si>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</si>
  <si>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</si>
  <si>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</si>
  <si>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</si>
  <si>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</si>
  <si>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</si>
  <si>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</si>
  <si>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</si>
  <si>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</si>
  <si>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</si>
  <si>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</si>
  <si>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</si>
  <si>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</si>
  <si>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</si>
  <si>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</si>
  <si>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</si>
  <si>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</si>
  <si>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</si>
  <si>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</si>
  <si>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</si>
  <si>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</si>
  <si>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</si>
  <si>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</si>
  <si>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</si>
  <si>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</si>
  <si>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</si>
  <si>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</si>
  <si>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</si>
  <si>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</si>
  <si>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</si>
  <si>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</si>
  <si>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</si>
  <si>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</si>
  <si>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</si>
  <si>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</si>
  <si>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</si>
  <si>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</si>
  <si>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</si>
  <si>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</si>
  <si>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</si>
  <si>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</si>
  <si>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</si>
  <si>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</si>
  <si>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</si>
  <si>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</si>
  <si>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</si>
  <si>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</si>
  <si>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</si>
  <si>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</si>
  <si>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</si>
  <si>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</si>
  <si>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</si>
  <si>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</si>
  <si>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</si>
  <si>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</si>
  <si>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</si>
  <si>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</si>
  <si>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</si>
  <si>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</si>
  <si>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</si>
  <si>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</si>
  <si>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</si>
  <si>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</si>
  <si>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</si>
  <si>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</si>
  <si>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</si>
  <si>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</si>
  <si>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</si>
  <si>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</si>
  <si>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</si>
  <si>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</si>
  <si>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</si>
  <si>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</si>
  <si>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</si>
  <si>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</si>
  <si>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</si>
  <si>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</si>
  <si>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</si>
  <si>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</si>
  <si>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</si>
  <si>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</si>
  <si>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</si>
  <si>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</si>
  <si>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</si>
  <si>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</si>
  <si>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</si>
  <si>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</si>
  <si>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</si>
  <si>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</si>
  <si>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</si>
  <si>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</si>
  <si>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</si>
  <si>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</si>
  <si>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</si>
  <si>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</si>
  <si>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</si>
  <si>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</si>
  <si>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</si>
  <si>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</si>
  <si>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</si>
  <si>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</si>
  <si>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</si>
  <si>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</si>
  <si>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</si>
  <si>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</si>
  <si>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</si>
  <si>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</si>
  <si>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</si>
  <si>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</si>
  <si>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</si>
  <si>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</si>
  <si>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</si>
  <si>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</si>
  <si>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</si>
  <si>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</si>
  <si>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</si>
  <si>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</si>
  <si>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</si>
  <si>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</si>
  <si>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</si>
  <si>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</si>
  <si>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</si>
  <si>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</si>
  <si>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</si>
  <si>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</si>
  <si>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</si>
  <si>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</si>
  <si>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</si>
  <si>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</si>
  <si>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</si>
  <si>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</si>
  <si>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</si>
  <si>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</si>
  <si>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</si>
  <si>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</si>
  <si>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</si>
  <si>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</si>
  <si>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</si>
  <si>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</si>
  <si>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</si>
  <si>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</si>
  <si>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</si>
  <si>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</si>
  <si>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</si>
  <si>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</si>
  <si>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</si>
  <si>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</si>
  <si>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</si>
  <si>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</si>
  <si>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</si>
  <si>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</si>
  <si>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</si>
  <si>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</si>
  <si>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</si>
  <si>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</si>
  <si>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</si>
  <si>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</si>
  <si>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</si>
  <si>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</si>
  <si>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</si>
  <si>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</si>
  <si>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</si>
  <si>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</si>
  <si>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</si>
  <si>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</si>
  <si>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</si>
  <si>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</si>
  <si>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</si>
  <si>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</si>
  <si>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</si>
  <si>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</si>
  <si>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</si>
  <si>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</si>
  <si>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</si>
  <si>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</si>
  <si>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</si>
  <si>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</si>
  <si>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</si>
  <si>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</si>
  <si>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</si>
  <si>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</si>
  <si>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</si>
  <si>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</si>
  <si>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</si>
  <si>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</si>
  <si>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</si>
  <si>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</si>
  <si>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</si>
  <si>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</si>
  <si>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</si>
  <si>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</si>
  <si>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</si>
  <si>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</si>
  <si>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</si>
  <si>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</si>
  <si>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</si>
  <si>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</si>
  <si>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</si>
  <si>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</si>
  <si>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</si>
  <si>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</si>
  <si>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</si>
  <si>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</si>
  <si>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</si>
  <si>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</si>
  <si>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</si>
  <si>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</si>
  <si>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</si>
  <si>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</si>
  <si>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</si>
  <si>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</si>
  <si>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</si>
  <si>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</si>
  <si>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</si>
  <si>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</si>
  <si>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</si>
  <si>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</si>
  <si>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</si>
  <si>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</si>
  <si>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</si>
  <si>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</si>
  <si>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</si>
  <si>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</si>
  <si>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</si>
  <si>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</si>
  <si>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</si>
  <si>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</si>
  <si>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</si>
  <si>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</si>
  <si>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</si>
  <si>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</si>
  <si>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</si>
  <si>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</si>
  <si>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</si>
  <si>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</si>
  <si>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</si>
  <si>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</si>
  <si>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</si>
  <si>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</si>
  <si>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</si>
  <si>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</si>
  <si>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</si>
  <si>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</si>
  <si>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</si>
  <si>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</si>
  <si>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</si>
  <si>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</si>
  <si>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</si>
  <si>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</si>
  <si>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</si>
  <si>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</si>
  <si>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</si>
  <si>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</si>
  <si>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</si>
  <si>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</si>
  <si>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</si>
  <si>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</si>
  <si>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</si>
  <si>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</si>
  <si>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</si>
  <si>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</si>
  <si>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</si>
  <si>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</si>
  <si>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</si>
  <si>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</si>
  <si>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</si>
  <si>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</si>
  <si>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</si>
  <si>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</si>
  <si>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</si>
  <si>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</si>
  <si>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</si>
  <si>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</si>
  <si>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</si>
  <si>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</si>
  <si>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</si>
  <si>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</si>
  <si>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</si>
  <si>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</si>
  <si>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</si>
  <si>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</si>
  <si>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</si>
  <si>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</si>
  <si>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</si>
  <si>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</si>
  <si>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</si>
  <si>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</si>
  <si>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</si>
  <si>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</si>
  <si>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</si>
  <si>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</si>
  <si>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</si>
  <si>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</si>
  <si>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</si>
  <si>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</si>
  <si>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</si>
  <si>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</si>
  <si>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</si>
  <si>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</si>
  <si>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</si>
  <si>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</si>
  <si>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</si>
  <si>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</si>
  <si>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</si>
  <si>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</si>
  <si>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</si>
  <si>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</si>
  <si>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</si>
  <si>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</si>
  <si>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</si>
  <si>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</si>
  <si>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</si>
  <si>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</si>
  <si>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</si>
  <si>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</si>
  <si>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</si>
  <si>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</si>
  <si>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</si>
  <si>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</si>
  <si>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</si>
  <si>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</si>
  <si>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</si>
  <si>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</si>
  <si>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</si>
  <si>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</si>
  <si>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</si>
  <si>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</si>
  <si>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</si>
  <si>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</si>
  <si>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</si>
  <si>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</si>
  <si>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</si>
  <si>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</si>
  <si>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</si>
  <si>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</si>
  <si>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</si>
  <si>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</si>
  <si>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</si>
  <si>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</si>
  <si>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</si>
  <si>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</si>
  <si>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</si>
  <si>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</si>
  <si>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</si>
  <si>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</si>
  <si>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</si>
  <si>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</si>
  <si>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</si>
  <si>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</si>
  <si>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</si>
  <si>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</si>
  <si>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</si>
  <si>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</si>
  <si>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</si>
  <si>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</si>
  <si>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</si>
  <si>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</si>
  <si>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</si>
  <si>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</si>
  <si>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</si>
  <si>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</si>
  <si>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</si>
  <si>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</si>
  <si>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</si>
  <si>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</si>
  <si>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</si>
  <si>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</si>
  <si>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</si>
  <si>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</si>
  <si>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</si>
  <si>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</si>
  <si>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</si>
  <si>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</si>
  <si>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</si>
  <si>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</si>
  <si>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</si>
  <si>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</si>
  <si>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</si>
  <si>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</si>
  <si>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</si>
  <si>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</si>
  <si>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</si>
  <si>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</si>
  <si>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</si>
  <si>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</si>
  <si>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</si>
  <si>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</si>
  <si>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</si>
  <si>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</si>
  <si>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</si>
  <si>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</si>
  <si>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</si>
  <si>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</si>
  <si>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</si>
  <si>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</si>
  <si>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</si>
  <si>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</si>
  <si>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</si>
  <si>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</si>
  <si>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</si>
  <si>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</si>
  <si>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</si>
  <si>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</si>
  <si>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</si>
  <si>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</si>
  <si>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</si>
  <si>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</si>
  <si>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</si>
  <si>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</si>
  <si>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</si>
  <si>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</si>
  <si>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</si>
  <si>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</si>
  <si>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</si>
  <si>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</si>
  <si>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</si>
  <si>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</si>
  <si>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</si>
  <si>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</si>
  <si>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</si>
  <si>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</si>
  <si>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</si>
  <si>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</si>
  <si>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</si>
  <si>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</si>
  <si>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</si>
  <si>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</si>
  <si>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</si>
  <si>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</si>
  <si>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</si>
  <si>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</si>
  <si>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</si>
  <si>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</si>
  <si>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</si>
  <si>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</si>
  <si>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</si>
  <si>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</si>
  <si>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</si>
  <si>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</si>
  <si>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</si>
  <si>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</si>
  <si>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</si>
  <si>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</si>
  <si>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</si>
  <si>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</si>
  <si>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</si>
  <si>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</si>
  <si>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</si>
  <si>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</si>
  <si>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</si>
  <si>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</si>
  <si>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</si>
  <si>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</si>
  <si>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</si>
  <si>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</si>
  <si>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</si>
  <si>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</si>
  <si>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</si>
  <si>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</si>
  <si>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</si>
  <si>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</si>
  <si>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</si>
  <si>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</si>
  <si>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</si>
  <si>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</si>
  <si>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</si>
  <si>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</si>
  <si>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</si>
  <si>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</si>
  <si>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</si>
  <si>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</si>
  <si>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</si>
  <si>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</si>
  <si>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</si>
  <si>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</si>
  <si>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</si>
  <si>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</si>
  <si>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</si>
  <si>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</si>
  <si>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</si>
  <si>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</si>
  <si>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</si>
  <si>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</si>
  <si>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</si>
  <si>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</si>
  <si>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</si>
  <si>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</si>
  <si>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</si>
  <si>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</si>
  <si>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</si>
  <si>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</si>
  <si>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</si>
  <si>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</si>
  <si>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</si>
  <si>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</si>
  <si>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</si>
  <si>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</si>
  <si>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</si>
  <si>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</si>
  <si>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</si>
  <si>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</si>
  <si>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</si>
  <si>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</si>
  <si>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</si>
  <si>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</si>
  <si>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</si>
  <si>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</si>
  <si>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</si>
  <si>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</si>
  <si>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</si>
  <si>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</si>
  <si>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</si>
  <si>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</si>
  <si>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</si>
  <si>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</si>
  <si>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</si>
  <si>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</si>
  <si>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</si>
  <si>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</si>
  <si>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</si>
  <si>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</si>
  <si>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</si>
  <si>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</si>
  <si>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</si>
  <si>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</si>
  <si>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</si>
  <si>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</si>
  <si>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</si>
  <si>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</si>
  <si>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</si>
  <si>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</si>
  <si>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</si>
  <si>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</si>
  <si>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</si>
  <si>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</si>
  <si>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</si>
  <si>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</si>
  <si>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</si>
  <si>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</si>
  <si>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</si>
  <si>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</si>
  <si>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</si>
  <si>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</si>
  <si>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</si>
  <si>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</si>
  <si>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</si>
  <si>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</si>
  <si>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</si>
  <si>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</si>
  <si>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</si>
  <si>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</si>
  <si>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</si>
  <si>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</si>
  <si>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</si>
  <si>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</si>
  <si>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</si>
  <si>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</si>
  <si>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</si>
  <si>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</si>
  <si>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</si>
  <si>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</si>
  <si>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</si>
  <si>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</si>
  <si>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</si>
  <si>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</si>
  <si>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</si>
  <si>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</si>
  <si>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</si>
  <si>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</si>
  <si>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</si>
  <si>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</si>
  <si>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</si>
  <si>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</si>
  <si>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</si>
  <si>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</si>
  <si>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</si>
  <si>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</si>
  <si>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</si>
  <si>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</si>
  <si>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</si>
  <si>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</si>
  <si>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</si>
  <si>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</si>
  <si>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</si>
  <si>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</si>
  <si>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</si>
  <si>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</si>
  <si>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</si>
  <si>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</si>
  <si>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</si>
  <si>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</si>
  <si>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</si>
  <si>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</si>
  <si>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</si>
  <si>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</si>
  <si>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</si>
  <si>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</si>
  <si>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</si>
  <si>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</si>
  <si>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</si>
  <si>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</si>
  <si>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</si>
  <si>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</si>
  <si>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</si>
  <si>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</si>
  <si>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</si>
  <si>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</si>
  <si>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</si>
  <si>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</si>
  <si>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</si>
  <si>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</si>
  <si>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</si>
  <si>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</si>
  <si>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</si>
  <si>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</si>
  <si>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</si>
  <si>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</si>
  <si>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</si>
  <si>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</si>
  <si>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</si>
  <si>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</si>
  <si>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</si>
  <si>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</si>
  <si>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</si>
  <si>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</si>
  <si>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</si>
  <si>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</si>
  <si>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</si>
  <si>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</si>
  <si>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</si>
  <si>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</si>
  <si>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</si>
  <si>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</si>
  <si>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</si>
  <si>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</si>
  <si>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</si>
  <si>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</si>
  <si>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</si>
  <si>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</si>
  <si>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</si>
  <si>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</si>
  <si>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</si>
  <si>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</si>
  <si>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</si>
  <si>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</si>
  <si>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</si>
  <si>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</si>
  <si>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</si>
  <si>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</si>
  <si>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</si>
  <si>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</si>
  <si>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</si>
  <si>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</si>
  <si>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</si>
  <si>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</si>
  <si>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</si>
  <si>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</si>
  <si>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</si>
  <si>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</si>
  <si>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</si>
  <si>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</si>
  <si>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</si>
  <si>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</si>
  <si>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</si>
  <si>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</si>
  <si>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</si>
  <si>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</si>
  <si>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</si>
  <si>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</si>
  <si>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</si>
  <si>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</si>
  <si>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</si>
  <si>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</si>
  <si>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</si>
  <si>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</si>
  <si>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</si>
  <si>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</si>
  <si>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</si>
  <si>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</si>
  <si>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</si>
  <si>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</si>
  <si>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</si>
  <si>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</si>
  <si>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</si>
  <si>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</si>
  <si>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</si>
  <si>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</si>
  <si>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</si>
  <si>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</si>
  <si>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</si>
  <si>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</si>
  <si>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</si>
  <si>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</si>
  <si>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</si>
  <si>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</si>
  <si>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</si>
  <si>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</si>
  <si>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</si>
  <si>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</si>
  <si>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</si>
  <si>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</si>
  <si>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</si>
  <si>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</si>
  <si>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</si>
  <si>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</si>
  <si>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</si>
  <si>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</si>
  <si>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</si>
  <si>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</si>
  <si>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</si>
  <si>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</si>
  <si>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</si>
  <si>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</si>
  <si>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</si>
  <si>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</si>
  <si>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</si>
  <si>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</si>
  <si>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</si>
  <si>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</si>
  <si>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</si>
  <si>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</si>
  <si>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</si>
  <si>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</si>
  <si>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</si>
  <si>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</si>
  <si>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</si>
  <si>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</si>
  <si>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</si>
  <si>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</si>
  <si>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</si>
  <si>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</si>
  <si>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</si>
  <si>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</si>
  <si>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</si>
  <si>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</si>
  <si>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</si>
  <si>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</si>
  <si>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</si>
  <si>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</si>
  <si>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</si>
  <si>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</si>
  <si>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</si>
  <si>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</si>
  <si>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</si>
  <si>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</si>
  <si>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</si>
  <si>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</si>
  <si>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</si>
  <si>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</si>
  <si>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</si>
  <si>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</si>
  <si>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</si>
  <si>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</si>
  <si>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</si>
  <si>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</si>
  <si>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</si>
  <si>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</si>
  <si>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</si>
  <si>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</si>
  <si>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</si>
  <si>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</si>
  <si>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</si>
  <si>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</si>
  <si>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</si>
  <si>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</si>
  <si>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</si>
  <si>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</si>
  <si>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</si>
  <si>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</si>
  <si>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</si>
  <si>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</si>
  <si>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</si>
  <si>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</si>
  <si>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</si>
  <si>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</si>
  <si>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</si>
  <si>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</si>
  <si>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</si>
  <si>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</si>
  <si>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</si>
  <si>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</si>
  <si>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</si>
  <si>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</si>
  <si>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</si>
  <si>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</si>
  <si>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</si>
  <si>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</si>
  <si>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</si>
  <si>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</si>
  <si>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</si>
  <si>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</si>
  <si>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</si>
  <si>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</si>
  <si>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</si>
  <si>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</si>
  <si>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</si>
  <si>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</si>
  <si>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</si>
  <si>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</si>
  <si>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</si>
  <si>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</si>
  <si>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</si>
  <si>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</si>
  <si>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</si>
  <si>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</si>
  <si>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</si>
  <si>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</si>
  <si>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</si>
  <si>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</si>
  <si>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</si>
  <si>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</si>
  <si>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</si>
  <si>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</si>
  <si>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</si>
  <si>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</si>
  <si>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</si>
  <si>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</si>
  <si>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</si>
  <si>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</si>
  <si>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</si>
  <si>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</si>
  <si>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</si>
  <si>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</si>
  <si>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</si>
  <si>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</si>
  <si>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</si>
  <si>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</si>
  <si>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</si>
  <si>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</si>
  <si>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</si>
  <si>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</si>
  <si>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</si>
  <si>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</si>
  <si>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</si>
  <si>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</si>
  <si>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</si>
  <si>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</si>
  <si>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</si>
  <si>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</si>
  <si>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</si>
  <si>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</si>
  <si>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</si>
  <si>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</si>
  <si>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</si>
  <si>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</si>
  <si>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</si>
  <si>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</si>
  <si>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</si>
  <si>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</si>
  <si>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</si>
  <si>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</si>
  <si>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</si>
  <si>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</si>
  <si>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</si>
  <si>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</si>
  <si>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</si>
  <si>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</si>
  <si>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</si>
  <si>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</si>
  <si>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</si>
  <si>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</si>
  <si>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</si>
  <si>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</si>
  <si>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</si>
  <si>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</si>
  <si>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</si>
  <si>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</si>
  <si>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</si>
  <si>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</si>
  <si>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</si>
  <si>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</si>
  <si>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</si>
  <si>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</si>
  <si>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</si>
  <si>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</si>
  <si>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</si>
  <si>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</si>
  <si>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</si>
  <si>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</si>
  <si>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</si>
  <si>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</si>
  <si>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</si>
  <si>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</si>
  <si>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</si>
  <si>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</si>
  <si>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</si>
  <si>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</si>
  <si>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</si>
  <si>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</si>
  <si>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</si>
  <si>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</si>
  <si>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</si>
  <si>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</si>
  <si>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</si>
  <si>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</si>
  <si>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</si>
  <si>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</si>
  <si>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</si>
  <si>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</si>
  <si>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</si>
  <si>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</si>
  <si>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</si>
  <si>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</si>
  <si>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</si>
  <si>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</si>
  <si>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</si>
  <si>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</si>
  <si>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</si>
  <si>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</si>
  <si>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</si>
  <si>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</si>
  <si>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</si>
  <si>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</si>
  <si>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</si>
  <si>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</si>
  <si>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</si>
  <si>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</si>
  <si>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</si>
  <si>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</si>
  <si>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</si>
  <si>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</si>
  <si>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</si>
  <si>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</si>
  <si>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</si>
  <si>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</si>
  <si>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</si>
  <si>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</si>
  <si>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</si>
  <si>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</si>
  <si>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</si>
  <si>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</si>
  <si>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</si>
  <si>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</si>
  <si>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</si>
  <si>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</si>
  <si>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</si>
  <si>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</si>
  <si>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</si>
  <si>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</si>
  <si>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</si>
  <si>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</si>
  <si>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</si>
  <si>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</si>
  <si>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</si>
  <si>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</si>
  <si>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</si>
  <si>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</si>
  <si>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</si>
  <si>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</si>
  <si>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</si>
  <si>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</si>
  <si>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</si>
  <si>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</si>
  <si>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</si>
  <si>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</si>
  <si>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</si>
  <si>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</si>
  <si>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</si>
  <si>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</si>
  <si>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</si>
  <si>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</si>
  <si>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</si>
  <si>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</si>
  <si>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</si>
  <si>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</si>
  <si>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</si>
  <si>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</si>
  <si>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</si>
  <si>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</si>
  <si>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</si>
  <si>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</si>
  <si>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</si>
  <si>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</si>
  <si>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</si>
  <si>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</si>
  <si>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</si>
  <si>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</si>
  <si>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</si>
  <si>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</si>
  <si>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</si>
  <si>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</si>
  <si>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</si>
  <si>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</si>
  <si>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</si>
  <si>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</si>
  <si>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</si>
  <si>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</si>
  <si>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</si>
  <si>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</si>
  <si>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</si>
  <si>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</si>
  <si>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</si>
  <si>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</si>
  <si>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</si>
  <si>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</si>
  <si>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</si>
  <si>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</si>
  <si>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</si>
  <si>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</si>
  <si>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</si>
  <si>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</si>
  <si>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</si>
  <si>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</si>
  <si>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</si>
  <si>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</si>
  <si>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</si>
  <si>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</si>
  <si>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</si>
  <si>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</si>
  <si>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</si>
  <si>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</si>
  <si>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</si>
  <si>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</si>
  <si>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</si>
  <si>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</si>
  <si>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</si>
  <si>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</si>
  <si>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</si>
  <si>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</si>
  <si>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</si>
  <si>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</si>
  <si>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</si>
  <si>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</si>
  <si>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</si>
  <si>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</si>
  <si>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</si>
  <si>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</si>
  <si>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</si>
  <si>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</si>
  <si>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</si>
  <si>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</si>
  <si>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</si>
  <si>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</si>
  <si>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</si>
  <si>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</si>
  <si>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</si>
  <si>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</si>
  <si>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</si>
  <si>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</si>
  <si>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</si>
  <si>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</si>
  <si>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</si>
  <si>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</si>
  <si>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</si>
  <si>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</si>
  <si>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</si>
  <si>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</si>
  <si>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</si>
  <si>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</si>
  <si>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</si>
  <si>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</si>
  <si>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</si>
  <si>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</si>
  <si>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</si>
  <si>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</si>
  <si>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</si>
  <si>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</si>
  <si>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</si>
  <si>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</si>
  <si>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</si>
  <si>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</si>
  <si>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</si>
  <si>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</si>
  <si>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</si>
  <si>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</si>
  <si>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</si>
  <si>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</si>
  <si>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</si>
  <si>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</si>
  <si>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</si>
  <si>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</si>
  <si>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</si>
  <si>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</si>
  <si>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</si>
  <si>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</si>
  <si>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</si>
  <si>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</si>
  <si>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</si>
  <si>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</si>
  <si>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</si>
  <si>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</si>
  <si>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</si>
  <si>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</si>
  <si>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</si>
  <si>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</si>
  <si>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</si>
  <si>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</si>
  <si>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</si>
  <si>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</si>
  <si>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</si>
  <si>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</si>
  <si>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</si>
  <si>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</si>
  <si>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</si>
  <si>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</si>
  <si>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</si>
  <si>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</si>
  <si>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</si>
  <si>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</si>
  <si>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</si>
  <si>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</si>
  <si>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</si>
  <si>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</si>
  <si>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</si>
  <si>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</si>
  <si>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</si>
  <si>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</si>
  <si>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</si>
  <si>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</si>
  <si>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</si>
  <si>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</si>
  <si>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</si>
  <si>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</si>
  <si>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</si>
  <si>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</si>
  <si>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</si>
  <si>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</si>
  <si>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</si>
  <si>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</si>
  <si>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</si>
  <si>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</si>
  <si>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</si>
  <si>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</si>
  <si>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</si>
  <si>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</si>
  <si>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</si>
  <si>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</si>
  <si>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</si>
  <si>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</si>
  <si>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</si>
  <si>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</si>
  <si>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</si>
  <si>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</si>
  <si>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</si>
  <si>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</si>
  <si>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</si>
  <si>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</si>
  <si>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</si>
  <si>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</si>
  <si>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</si>
  <si>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</si>
  <si>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</si>
  <si>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</si>
  <si>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</si>
  <si>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</si>
  <si>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</si>
  <si>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</si>
  <si>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</si>
  <si>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</si>
  <si>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</si>
  <si>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</si>
  <si>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</si>
  <si>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</si>
  <si>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</si>
  <si>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</si>
  <si>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</si>
  <si>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</si>
  <si>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</si>
  <si>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</si>
  <si>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</si>
  <si>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</si>
  <si>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</si>
  <si>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</si>
  <si>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</si>
  <si>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</si>
  <si>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</si>
  <si>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</si>
  <si>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</si>
  <si>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</si>
  <si>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</si>
  <si>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</si>
  <si>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</si>
  <si>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</si>
  <si>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</si>
  <si>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</si>
  <si>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</si>
  <si>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</si>
  <si>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</si>
  <si>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</si>
  <si>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</si>
  <si>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</si>
  <si>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</si>
  <si>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</si>
  <si>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</si>
  <si>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</si>
  <si>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</si>
  <si>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</si>
  <si>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</si>
  <si>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</si>
  <si>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</si>
  <si>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</si>
  <si>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</si>
  <si>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</si>
  <si>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</si>
  <si>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</si>
  <si>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</si>
  <si>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</si>
  <si>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</si>
  <si>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</si>
  <si>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</si>
  <si>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</si>
  <si>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</si>
  <si>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</si>
  <si>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</si>
  <si>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</si>
  <si>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</si>
  <si>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</si>
  <si>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</si>
  <si>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</si>
  <si>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</si>
  <si>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</si>
  <si>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</si>
  <si>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</si>
  <si>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</si>
  <si>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</si>
  <si>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</si>
  <si>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</si>
  <si>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</si>
  <si>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</si>
  <si>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</si>
  <si>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</si>
  <si>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</si>
  <si>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</si>
  <si>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</si>
  <si>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</si>
  <si>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</si>
  <si>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</si>
  <si>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</si>
  <si>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</si>
  <si>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</si>
  <si>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</si>
  <si>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</si>
  <si>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</si>
  <si>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</si>
  <si>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</si>
  <si>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</si>
  <si>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</si>
  <si>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</si>
  <si>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</si>
  <si>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</si>
  <si>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</si>
  <si>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</si>
  <si>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</si>
  <si>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</si>
  <si>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</si>
  <si>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</si>
  <si>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</si>
  <si>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</si>
  <si>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</si>
  <si>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</si>
  <si>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</si>
  <si>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</si>
  <si>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</si>
  <si>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</si>
  <si>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</si>
  <si>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</si>
  <si>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</si>
  <si>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</si>
  <si>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</si>
  <si>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</si>
  <si>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</si>
  <si>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</si>
  <si>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</si>
  <si>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</si>
  <si>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</si>
  <si>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</si>
  <si>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</si>
  <si>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</si>
  <si>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</si>
  <si>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</si>
  <si>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</si>
  <si>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</si>
  <si>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</si>
  <si>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</si>
  <si>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</si>
  <si>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</si>
  <si>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</si>
  <si>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</si>
  <si>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</si>
  <si>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</si>
  <si>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</si>
  <si>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</si>
  <si>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</si>
  <si>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</si>
  <si>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</si>
  <si>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</si>
  <si>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</si>
  <si>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</si>
  <si>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</si>
  <si>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</si>
  <si>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</si>
  <si>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</si>
  <si>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</si>
  <si>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</si>
  <si>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</si>
  <si>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</si>
  <si>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</si>
  <si>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</si>
  <si>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</si>
  <si>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</si>
  <si>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</si>
  <si>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</si>
  <si>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</si>
  <si>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</si>
  <si>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</si>
  <si>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</si>
  <si>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</si>
  <si>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</si>
  <si>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</si>
  <si>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</si>
  <si>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</si>
  <si>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</si>
  <si>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</si>
  <si>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</si>
  <si>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</si>
  <si>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</si>
  <si>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</si>
  <si>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</si>
  <si>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</si>
  <si>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</si>
  <si>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</si>
  <si>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</si>
  <si>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</si>
  <si>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</si>
  <si>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</si>
  <si>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</si>
  <si>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</si>
  <si>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</si>
  <si>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</si>
  <si>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</si>
  <si>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</si>
  <si>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</si>
  <si>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</si>
  <si>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</si>
  <si>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</si>
  <si>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</si>
  <si>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</si>
  <si>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</si>
  <si>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</si>
  <si>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</si>
  <si>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</si>
  <si>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</si>
  <si>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</si>
  <si>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</si>
  <si>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</si>
  <si>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</si>
  <si>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</si>
  <si>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</si>
  <si>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</si>
  <si>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</si>
  <si>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</si>
  <si>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</si>
  <si>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</si>
  <si>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</si>
  <si>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</si>
  <si>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</si>
  <si>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</si>
  <si>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</si>
  <si>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</si>
  <si>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</si>
  <si>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</si>
  <si>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</si>
  <si>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</si>
  <si>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</si>
  <si>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</si>
  <si>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</si>
  <si>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</si>
  <si>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</si>
  <si>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</si>
  <si>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</si>
  <si>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</si>
  <si>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</si>
  <si>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</si>
  <si>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</si>
  <si>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</si>
  <si>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</si>
  <si>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</si>
  <si>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</si>
  <si>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</si>
  <si>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</si>
  <si>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</si>
  <si>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</si>
  <si>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</si>
  <si>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</si>
  <si>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</si>
  <si>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</si>
  <si>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</si>
  <si>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</si>
  <si>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</si>
  <si>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</si>
  <si>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</si>
  <si>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</si>
  <si>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</si>
  <si>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</si>
  <si>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</si>
  <si>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</si>
  <si>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</si>
  <si>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</si>
  <si>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</si>
  <si>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</si>
  <si>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</si>
  <si>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</si>
  <si>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</si>
  <si>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</si>
  <si>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</si>
  <si>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</si>
  <si>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</si>
  <si>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</si>
  <si>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</si>
  <si>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</si>
  <si>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</si>
  <si>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</si>
  <si>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</si>
  <si>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</si>
  <si>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</si>
  <si>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</si>
  <si>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</si>
  <si>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</si>
  <si>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</si>
  <si>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</si>
  <si>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</si>
  <si>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</si>
  <si>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</si>
  <si>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</si>
  <si>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</si>
  <si>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</si>
  <si>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</si>
  <si>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</si>
  <si>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</si>
  <si>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</si>
  <si>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</si>
  <si>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</si>
  <si>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</si>
  <si>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</si>
  <si>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</si>
  <si>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</si>
  <si>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</si>
  <si>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</si>
  <si>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</si>
  <si>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</si>
  <si>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</si>
  <si>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</si>
  <si>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</si>
  <si>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</si>
  <si>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</si>
  <si>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</si>
  <si>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</si>
  <si>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</si>
  <si>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</si>
  <si>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</si>
  <si>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</si>
  <si>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</si>
  <si>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</si>
  <si>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</si>
  <si>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</si>
  <si>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</si>
  <si>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</si>
  <si>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</si>
  <si>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</si>
  <si>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</si>
  <si>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</si>
  <si>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</si>
  <si>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</si>
  <si>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</si>
  <si>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</si>
  <si>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</si>
  <si>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</si>
  <si>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</si>
  <si>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</si>
  <si>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</si>
  <si>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</si>
  <si>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</si>
  <si>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</si>
  <si>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</si>
  <si>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</si>
  <si>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</si>
  <si>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</si>
  <si>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</si>
  <si>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</si>
  <si>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</si>
  <si>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</si>
  <si>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</si>
  <si>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</si>
  <si>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</si>
  <si>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</si>
  <si>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</si>
  <si>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</si>
  <si>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</si>
  <si>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</si>
  <si>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</si>
  <si>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</si>
  <si>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</si>
  <si>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</si>
  <si>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</si>
  <si>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</si>
  <si>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</si>
  <si>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</si>
  <si>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</si>
  <si>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</si>
  <si>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</si>
  <si>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</si>
  <si>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</si>
  <si>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</si>
  <si>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</si>
  <si>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</si>
  <si>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</si>
  <si>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</si>
  <si>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</si>
  <si>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</si>
  <si>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</si>
  <si>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</si>
  <si>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</si>
  <si>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</si>
  <si>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</si>
  <si>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</si>
  <si>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</si>
  <si>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</si>
  <si>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</si>
  <si>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</si>
  <si>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</si>
  <si>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</si>
  <si>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</si>
  <si>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</si>
  <si>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</si>
  <si>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</si>
  <si>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</si>
  <si>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</si>
  <si>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</si>
  <si>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</si>
  <si>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</si>
  <si>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</si>
  <si>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</si>
  <si>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</si>
  <si>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</si>
  <si>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</si>
  <si>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</si>
  <si>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</si>
  <si>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</si>
  <si>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</si>
  <si>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</si>
  <si>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</si>
  <si>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</si>
  <si>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</si>
  <si>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</si>
  <si>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</si>
  <si>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</si>
  <si>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</si>
  <si>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</si>
  <si>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</si>
  <si>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</si>
  <si>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</si>
  <si>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</si>
  <si>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</si>
  <si>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</si>
  <si>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</si>
  <si>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</si>
  <si>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</si>
  <si>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</si>
  <si>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</si>
  <si>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</si>
  <si>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</si>
  <si>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</si>
  <si>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</si>
  <si>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</si>
  <si>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</si>
  <si>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</si>
  <si>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</si>
  <si>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</si>
  <si>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</si>
  <si>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</si>
  <si>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</si>
  <si>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</si>
  <si>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</si>
  <si>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</si>
  <si>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</si>
  <si>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</si>
  <si>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</si>
  <si>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</si>
  <si>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</si>
  <si>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</si>
  <si>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</si>
  <si>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</si>
  <si>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</si>
  <si>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</si>
  <si>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</si>
  <si>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</si>
  <si>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</si>
  <si>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</si>
  <si>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</si>
  <si>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</si>
  <si>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</si>
  <si>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</si>
  <si>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</si>
  <si>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</si>
  <si>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</si>
  <si>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</si>
  <si>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</si>
  <si>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</si>
  <si>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</si>
  <si>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</si>
  <si>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</si>
  <si>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</si>
  <si>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</si>
  <si>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</si>
  <si>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</si>
  <si>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</si>
  <si>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</si>
  <si>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</si>
  <si>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</si>
  <si>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</si>
  <si>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</si>
  <si>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</si>
  <si>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</si>
  <si>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</si>
  <si>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</si>
  <si>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</si>
  <si>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</si>
  <si>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</si>
  <si>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</si>
  <si>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</si>
  <si>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</si>
  <si>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</si>
  <si>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</si>
  <si>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</si>
  <si>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</si>
  <si>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</si>
  <si>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</si>
  <si>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</si>
  <si>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</si>
  <si>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</si>
  <si>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</si>
  <si>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</si>
  <si>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</si>
  <si>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</si>
  <si>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</si>
  <si>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</si>
  <si>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</si>
  <si>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</si>
  <si>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</si>
  <si>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</si>
  <si>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</si>
  <si>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</si>
  <si>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</si>
  <si>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</si>
  <si>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</si>
  <si>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</si>
  <si>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</si>
  <si>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</si>
  <si>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</si>
  <si>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</si>
  <si>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</si>
  <si>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</si>
  <si>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</si>
  <si>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</si>
  <si>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</si>
  <si>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</si>
  <si>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</si>
  <si>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</si>
  <si>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</si>
  <si>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</si>
  <si>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</si>
  <si>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</si>
  <si>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</si>
  <si>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</si>
  <si>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</si>
  <si>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</si>
  <si>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</si>
  <si>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</si>
  <si>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</si>
  <si>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</si>
  <si>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</si>
  <si>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</si>
  <si>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</si>
  <si>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</si>
  <si>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</si>
  <si>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</si>
  <si>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</si>
  <si>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</si>
  <si>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</si>
  <si>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</si>
  <si>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</si>
  <si>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</si>
  <si>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</si>
  <si>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</si>
  <si>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</si>
  <si>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</si>
  <si>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</si>
  <si>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</si>
  <si>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</si>
  <si>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</si>
  <si>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</si>
  <si>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</si>
  <si>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</si>
  <si>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</si>
  <si>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</si>
  <si>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</si>
  <si>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</si>
  <si>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</si>
  <si>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</si>
  <si>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</si>
  <si>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</si>
  <si>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</si>
  <si>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</si>
  <si>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</si>
  <si>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</si>
  <si>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</si>
  <si>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</si>
  <si>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</si>
  <si>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</si>
  <si>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</si>
  <si>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</si>
  <si>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</si>
  <si>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</si>
  <si>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</si>
  <si>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</si>
  <si>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</si>
  <si>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</si>
  <si>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</si>
  <si>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</si>
  <si>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</si>
  <si>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</si>
  <si>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</si>
  <si>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</si>
  <si>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</si>
  <si>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</si>
  <si>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</si>
  <si>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</si>
  <si>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</si>
  <si>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</si>
  <si>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</si>
  <si>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</si>
  <si>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</si>
  <si>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</si>
  <si>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</si>
  <si>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</si>
  <si>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</si>
  <si>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</si>
  <si>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</si>
  <si>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</si>
  <si>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</si>
  <si>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</si>
  <si>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</si>
  <si>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</si>
  <si>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</si>
  <si>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</si>
  <si>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</si>
  <si>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</si>
  <si>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</si>
  <si>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</si>
  <si>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</si>
  <si>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</si>
  <si>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</si>
  <si>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</si>
  <si>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</si>
  <si>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</si>
  <si>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</si>
  <si>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</si>
  <si>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</si>
  <si>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</si>
  <si>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</si>
  <si>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</si>
  <si>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</si>
  <si>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</si>
  <si>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</si>
  <si>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</si>
  <si>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</si>
  <si>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</si>
  <si>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</si>
  <si>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</si>
  <si>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</si>
  <si>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</si>
  <si>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</si>
  <si>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</si>
  <si>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</si>
  <si>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</si>
  <si>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</si>
  <si>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</si>
  <si>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</si>
  <si>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</si>
  <si>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</si>
  <si>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</si>
  <si>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</si>
  <si>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</si>
  <si>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</si>
  <si>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</si>
  <si>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</si>
  <si>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</si>
  <si>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</si>
  <si>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</si>
  <si>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</si>
  <si>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</si>
  <si>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</si>
  <si>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</si>
  <si>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</si>
  <si>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</si>
  <si>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</si>
  <si>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</si>
  <si>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</si>
  <si>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</si>
  <si>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</si>
  <si>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</si>
  <si>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</si>
  <si>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</si>
  <si>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</si>
  <si>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</si>
  <si>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</si>
  <si>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</si>
  <si>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</si>
  <si>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</si>
  <si>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</si>
  <si>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</si>
  <si>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</si>
  <si>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</si>
  <si>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</si>
  <si>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</si>
  <si>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</si>
  <si>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</si>
  <si>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</si>
  <si>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</si>
  <si>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</si>
  <si>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</si>
  <si>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</si>
  <si>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</si>
  <si>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</si>
  <si>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</si>
  <si>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</si>
  <si>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</si>
  <si>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</si>
  <si>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</si>
  <si>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</si>
  <si>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</si>
  <si>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</si>
  <si>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</si>
  <si>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</si>
  <si>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</si>
  <si>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</si>
  <si>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</si>
  <si>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</si>
  <si>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</si>
  <si>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</si>
  <si>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</si>
  <si>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</si>
  <si>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</si>
  <si>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</si>
  <si>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</si>
  <si>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</si>
  <si>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</si>
  <si>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</si>
  <si>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</si>
  <si>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</si>
  <si>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</si>
  <si>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</si>
  <si>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</si>
  <si>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</si>
  <si>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</si>
  <si>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</si>
  <si>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</si>
  <si>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</si>
  <si>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</si>
  <si>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</si>
  <si>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</si>
  <si>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</si>
  <si>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</si>
  <si>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</si>
  <si>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</si>
  <si>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</si>
  <si>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</si>
  <si>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</si>
  <si>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</si>
  <si>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</si>
  <si>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</si>
  <si>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</si>
  <si>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</si>
  <si>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</si>
  <si>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</si>
  <si>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</si>
  <si>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</si>
  <si>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</si>
  <si>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</si>
  <si>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</si>
  <si>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</si>
  <si>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</si>
  <si>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</si>
  <si>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</si>
  <si>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</si>
  <si>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</si>
  <si>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</si>
  <si>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</si>
  <si>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</si>
  <si>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</si>
  <si>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</si>
  <si>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</si>
  <si>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</si>
  <si>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</si>
  <si>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</si>
  <si>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</si>
  <si>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</si>
  <si>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</si>
  <si>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</si>
  <si>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</si>
  <si>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</si>
  <si>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</si>
  <si>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</si>
  <si>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</si>
  <si>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</si>
  <si>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</si>
  <si>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</si>
  <si>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</si>
  <si>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</si>
  <si>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</si>
  <si>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</si>
  <si>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</si>
  <si>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</si>
  <si>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</si>
  <si>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</si>
  <si>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</si>
  <si>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</si>
  <si>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</si>
  <si>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</si>
  <si>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</si>
  <si>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</si>
  <si>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</si>
  <si>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</si>
  <si>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</si>
  <si>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</si>
  <si>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</si>
  <si>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</si>
  <si>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</si>
  <si>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</si>
  <si>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</si>
  <si>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</si>
  <si>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</si>
  <si>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</si>
  <si>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</si>
  <si>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</si>
  <si>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</si>
  <si>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</si>
  <si>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</si>
  <si>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</si>
  <si>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</si>
  <si>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</si>
  <si>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</si>
  <si>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</si>
  <si>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</si>
  <si>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</si>
  <si>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</si>
  <si>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</si>
  <si>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</si>
  <si>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</si>
  <si>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</si>
  <si>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</si>
  <si>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</si>
  <si>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</si>
  <si>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</si>
  <si>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</si>
  <si>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</si>
  <si>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</si>
  <si>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</si>
  <si>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</si>
  <si>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</si>
  <si>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</si>
  <si>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</si>
  <si>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</si>
  <si>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</si>
  <si>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</si>
  <si>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</si>
  <si>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</si>
  <si>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</si>
  <si>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</si>
  <si>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</si>
  <si>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</si>
  <si>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</si>
  <si>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</si>
  <si>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</si>
  <si>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</si>
  <si>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</si>
  <si>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</si>
  <si>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</si>
  <si>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</si>
  <si>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</si>
  <si>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</si>
  <si>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</si>
  <si>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</si>
  <si>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</si>
  <si>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</si>
  <si>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</si>
  <si>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</si>
  <si>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</si>
  <si>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</si>
  <si>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</si>
  <si>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</si>
  <si>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</si>
  <si>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</si>
  <si>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</si>
  <si>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</si>
  <si>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</si>
  <si>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</si>
  <si>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</si>
  <si>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</si>
  <si>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</si>
  <si>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</si>
  <si>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</si>
  <si>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</si>
  <si>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</si>
  <si>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</si>
  <si>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</si>
  <si>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</si>
  <si>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</si>
  <si>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</si>
  <si>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</si>
  <si>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</si>
  <si>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</si>
  <si>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</si>
  <si>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</si>
  <si>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</si>
  <si>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</si>
  <si>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</si>
  <si>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</si>
  <si>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</si>
  <si>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</si>
  <si>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</si>
  <si>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</si>
  <si>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</si>
  <si>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</si>
  <si>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</si>
  <si>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</si>
  <si>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</si>
  <si>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</si>
  <si>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</si>
  <si>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</si>
  <si>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</si>
  <si>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</si>
  <si>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</si>
  <si>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</si>
  <si>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</si>
  <si>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</si>
  <si>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</si>
  <si>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</si>
  <si>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</si>
  <si>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</si>
  <si>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</si>
  <si>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</si>
  <si>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</si>
  <si>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</si>
  <si>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</si>
  <si>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</si>
  <si>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</si>
  <si>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</si>
  <si>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</si>
  <si>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</si>
  <si>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</si>
  <si>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</si>
  <si>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</si>
  <si>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</si>
  <si>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</si>
  <si>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</si>
  <si>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</si>
  <si>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</si>
  <si>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</si>
  <si>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</si>
  <si>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</si>
  <si>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</si>
  <si>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</si>
  <si>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</si>
  <si>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</si>
  <si>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</si>
  <si>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</si>
  <si>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</si>
  <si>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</si>
  <si>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</si>
  <si>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</si>
  <si>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</si>
  <si>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</si>
  <si>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</si>
  <si>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</si>
  <si>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</si>
  <si>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</si>
  <si>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</si>
  <si>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</si>
  <si>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</si>
  <si>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</si>
  <si>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</si>
  <si>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</si>
  <si>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</si>
  <si>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</si>
  <si>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</si>
  <si>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</si>
  <si>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</si>
  <si>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</si>
  <si>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</si>
  <si>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</si>
  <si>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</si>
  <si>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</si>
  <si>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</si>
  <si>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</si>
  <si>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</si>
  <si>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</si>
  <si>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</si>
  <si>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</si>
  <si>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</si>
  <si>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</si>
  <si>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</si>
  <si>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</si>
  <si>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</si>
  <si>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</si>
  <si>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</si>
  <si>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</si>
  <si>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</si>
  <si>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</si>
  <si>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</si>
  <si>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</si>
  <si>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</si>
  <si>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</si>
  <si>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</si>
  <si>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</si>
  <si>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</si>
  <si>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</si>
  <si>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</si>
  <si>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</si>
  <si>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</si>
  <si>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</si>
  <si>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</si>
  <si>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</si>
  <si>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</si>
  <si>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</si>
  <si>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</si>
  <si>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</si>
  <si>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</si>
  <si>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</si>
  <si>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</si>
  <si>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</si>
  <si>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</si>
  <si>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</si>
  <si>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</si>
  <si>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</si>
  <si>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</si>
  <si>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</si>
  <si>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</si>
  <si>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</si>
  <si>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</si>
  <si>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</si>
  <si>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</si>
  <si>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</si>
  <si>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</si>
  <si>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</si>
  <si>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</si>
  <si>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</si>
  <si>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</si>
  <si>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</si>
  <si>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</si>
  <si>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</si>
  <si>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</si>
  <si>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</si>
  <si>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</si>
  <si>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</si>
  <si>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</si>
  <si>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</si>
  <si>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</si>
  <si>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</si>
  <si>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</si>
  <si>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</si>
  <si>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</si>
  <si>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</si>
  <si>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</si>
  <si>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</si>
  <si>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</si>
  <si>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</si>
  <si>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</si>
  <si>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</si>
  <si>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</si>
  <si>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</si>
  <si>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</si>
  <si>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</si>
  <si>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</si>
  <si>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</si>
  <si>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</si>
  <si>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</si>
  <si>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</si>
  <si>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</si>
  <si>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</si>
  <si>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</si>
  <si>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</si>
  <si>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</si>
  <si>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</si>
  <si>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</si>
  <si>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</si>
  <si>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</si>
  <si>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</si>
  <si>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</si>
  <si>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</si>
  <si>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</si>
  <si>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</si>
  <si>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</si>
  <si>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</si>
  <si>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</si>
  <si>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</si>
  <si>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</si>
  <si>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</si>
  <si>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</si>
  <si>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</si>
  <si>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</si>
  <si>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</si>
  <si>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</si>
  <si>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</si>
  <si>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</si>
  <si>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</si>
  <si>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</si>
  <si>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</si>
  <si>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</si>
  <si>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</si>
  <si>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</si>
  <si>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</si>
  <si>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</si>
  <si>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</si>
  <si>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</si>
  <si>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</si>
  <si>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</si>
  <si>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</si>
  <si>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</si>
  <si>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</si>
  <si>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</si>
  <si>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</si>
  <si>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</si>
  <si>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</si>
  <si>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</si>
  <si>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</si>
  <si>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</si>
  <si>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</si>
  <si>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</si>
  <si>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</si>
  <si>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</si>
  <si>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</si>
  <si>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</si>
  <si>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</si>
  <si>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</si>
  <si>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</si>
  <si>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</si>
  <si>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</si>
  <si>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</si>
  <si>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</si>
  <si>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</si>
  <si>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</si>
  <si>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</si>
  <si>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</si>
  <si>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</si>
  <si>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</si>
  <si>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</si>
  <si>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</si>
  <si>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</si>
  <si>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</si>
  <si>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</si>
  <si>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</si>
  <si>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</si>
  <si>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</si>
  <si>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</si>
  <si>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</si>
  <si>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</si>
  <si>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</si>
  <si>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</si>
  <si>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</si>
  <si>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</si>
  <si>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</si>
  <si>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</si>
  <si>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</si>
  <si>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</si>
  <si>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</si>
  <si>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</si>
  <si>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</si>
  <si>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</si>
  <si>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</si>
  <si>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</si>
  <si>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</si>
  <si>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</si>
  <si>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</si>
  <si>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</si>
  <si>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</si>
  <si>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</si>
  <si>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</si>
  <si>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</si>
  <si>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</si>
  <si>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</si>
  <si>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</si>
  <si>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</si>
  <si>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</si>
  <si>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</si>
  <si>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</si>
  <si>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</si>
  <si>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</si>
  <si>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</si>
  <si>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</si>
  <si>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</si>
  <si>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</si>
  <si>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</si>
  <si>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</si>
  <si>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</si>
  <si>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</si>
  <si>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</si>
  <si>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</si>
  <si>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</si>
  <si>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</si>
  <si>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</si>
  <si>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</si>
  <si>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</si>
  <si>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</si>
  <si>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</si>
  <si>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</si>
  <si>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</si>
  <si>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</si>
  <si>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</si>
  <si>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</si>
  <si>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</si>
  <si>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</si>
  <si>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</si>
  <si>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</si>
  <si>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</si>
  <si>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</si>
  <si>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</si>
  <si>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</si>
  <si>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</si>
  <si>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</si>
  <si>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</si>
  <si>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</si>
  <si>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</si>
  <si>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</si>
  <si>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</si>
  <si>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</si>
  <si>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</si>
  <si>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</si>
  <si>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</si>
  <si>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</si>
  <si>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</si>
  <si>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</si>
  <si>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</si>
  <si>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</si>
  <si>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</si>
  <si>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</si>
  <si>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</si>
  <si>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</si>
  <si>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</si>
  <si>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</si>
  <si>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</si>
  <si>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</si>
  <si>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</si>
  <si>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</si>
  <si>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</si>
  <si>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</si>
  <si>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</si>
  <si>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</si>
  <si>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</si>
  <si>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</si>
  <si>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</si>
  <si>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</si>
  <si>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</si>
  <si>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</si>
  <si>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</si>
  <si>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</si>
  <si>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</si>
  <si>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</si>
  <si>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</si>
  <si>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</si>
  <si>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</si>
  <si>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</si>
  <si>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</si>
  <si>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</si>
  <si>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</si>
  <si>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</si>
  <si>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</si>
  <si>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</si>
  <si>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</si>
  <si>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</si>
  <si>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</si>
  <si>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</si>
  <si>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</si>
  <si>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</si>
  <si>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</si>
  <si>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</si>
  <si>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</si>
  <si>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</si>
  <si>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</si>
  <si>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</si>
  <si>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</si>
  <si>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</si>
  <si>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</si>
  <si>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</si>
  <si>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</si>
  <si>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</si>
  <si>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</si>
  <si>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</si>
  <si>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</si>
  <si>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</si>
  <si>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</si>
  <si>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</si>
  <si>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</si>
  <si>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</si>
  <si>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</si>
  <si>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</si>
  <si>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</si>
  <si>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</si>
  <si>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</si>
  <si>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</si>
  <si>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</si>
  <si>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</si>
  <si>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</si>
  <si>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</si>
  <si>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</si>
  <si>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</si>
  <si>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</si>
  <si>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</si>
  <si>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</si>
  <si>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</si>
  <si>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</si>
  <si>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</si>
  <si>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</si>
  <si>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</si>
  <si>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</si>
  <si>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</si>
  <si>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</si>
  <si>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</si>
  <si>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</si>
  <si>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</si>
  <si>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</si>
  <si>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</si>
  <si>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</si>
  <si>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</si>
  <si>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</si>
  <si>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</si>
  <si>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</si>
  <si>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</si>
  <si>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</si>
  <si>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</si>
  <si>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</si>
  <si>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</si>
  <si>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</si>
  <si>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</si>
  <si>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</si>
  <si>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</si>
  <si>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</si>
  <si>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</si>
  <si>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</si>
  <si>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</si>
  <si>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</si>
  <si>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</si>
  <si>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</si>
  <si>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</si>
  <si>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</si>
  <si>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</si>
  <si>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</si>
  <si>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</si>
  <si>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</si>
  <si>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</si>
  <si>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</si>
  <si>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</si>
  <si>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</si>
  <si>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</si>
  <si>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</si>
  <si>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</si>
  <si>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</si>
  <si>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</si>
  <si>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</si>
  <si>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</si>
  <si>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</si>
  <si>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</si>
  <si>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</si>
  <si>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</si>
  <si>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</si>
  <si>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</si>
  <si>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</si>
  <si>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</si>
  <si>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</si>
  <si>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</si>
  <si>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</si>
  <si>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</si>
  <si>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</si>
  <si>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</si>
  <si>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</si>
  <si>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</si>
  <si>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</si>
  <si>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</si>
  <si>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</si>
  <si>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</si>
  <si>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</si>
  <si>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</si>
  <si>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</si>
  <si>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</si>
  <si>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</si>
  <si>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</si>
  <si>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</si>
  <si>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</si>
  <si>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</si>
  <si>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</si>
  <si>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</si>
  <si>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</si>
  <si>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</si>
  <si>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</si>
  <si>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</si>
  <si>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</si>
  <si>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</si>
  <si>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</si>
  <si>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</si>
  <si>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</si>
  <si>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</si>
  <si>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</si>
  <si>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</si>
  <si>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</si>
  <si>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</si>
  <si>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</si>
  <si>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</si>
  <si>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</si>
  <si>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</si>
  <si>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</si>
  <si>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</si>
  <si>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</si>
  <si>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</si>
  <si>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</si>
  <si>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</si>
  <si>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</si>
  <si>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</si>
  <si>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</si>
  <si>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</si>
  <si>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</si>
  <si>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</si>
  <si>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</si>
  <si>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</si>
  <si>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</si>
  <si>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</si>
  <si>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</si>
  <si>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</si>
  <si>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</si>
  <si>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</si>
  <si>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</si>
  <si>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</si>
  <si>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</si>
  <si>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</si>
  <si>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</si>
  <si>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</si>
  <si>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</si>
  <si>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</si>
  <si>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</si>
  <si>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</si>
  <si>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</si>
  <si>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</si>
  <si>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</si>
  <si>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</si>
  <si>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</si>
  <si>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</si>
  <si>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</si>
  <si>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</si>
  <si>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</si>
  <si>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</si>
  <si>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</si>
  <si>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</si>
  <si>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</si>
  <si>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</si>
  <si>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</si>
  <si>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</si>
  <si>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</si>
  <si>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</si>
  <si>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</si>
  <si>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</si>
  <si>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</si>
  <si>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</si>
  <si>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</si>
  <si>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</si>
  <si>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</si>
  <si>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</si>
  <si>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</si>
  <si>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</si>
  <si>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</si>
  <si>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</si>
  <si>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</si>
  <si>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</si>
  <si>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</si>
  <si>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</si>
  <si>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</si>
  <si>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</si>
  <si>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</si>
  <si>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</si>
  <si>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</si>
  <si>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</si>
  <si>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</si>
  <si>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</si>
  <si>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</si>
  <si>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</si>
  <si>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</si>
  <si>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</si>
  <si>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</si>
  <si>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</si>
  <si>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</si>
  <si>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</si>
  <si>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</si>
  <si>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</si>
  <si>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</si>
  <si>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</si>
  <si>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</si>
  <si>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</si>
  <si>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</si>
  <si>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</si>
  <si>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</si>
  <si>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</si>
  <si>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</si>
  <si>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</si>
  <si>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</si>
  <si>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</si>
  <si>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</si>
  <si>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</si>
  <si>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</si>
  <si>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</si>
  <si>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</si>
  <si>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</si>
  <si>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</si>
  <si>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</si>
  <si>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</si>
  <si>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</si>
  <si>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</si>
  <si>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</si>
  <si>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</si>
  <si>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</si>
  <si>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</si>
  <si>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</si>
  <si>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</si>
  <si>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</si>
  <si>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</si>
  <si>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</si>
  <si>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</si>
  <si>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</si>
  <si>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</si>
  <si>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</si>
  <si>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</si>
  <si>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</si>
  <si>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</si>
  <si>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</si>
  <si>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</si>
  <si>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</si>
  <si>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</si>
  <si>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</si>
  <si>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</si>
  <si>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</si>
  <si>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</si>
  <si>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</si>
  <si>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</si>
  <si>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</si>
  <si>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</si>
  <si>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</si>
  <si>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</si>
  <si>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</si>
  <si>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</si>
  <si>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</si>
  <si>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</si>
  <si>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</si>
  <si>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</si>
  <si>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</si>
  <si>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</si>
  <si>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</si>
  <si>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</si>
  <si>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</si>
  <si>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</si>
  <si>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</si>
  <si>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</si>
  <si>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</si>
  <si>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</si>
  <si>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</si>
  <si>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</si>
  <si>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</si>
  <si>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</si>
  <si>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</si>
  <si>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</si>
  <si>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</si>
  <si>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</si>
  <si>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</si>
  <si>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</si>
  <si>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</si>
  <si>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</si>
  <si>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</si>
  <si>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</si>
  <si>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</si>
  <si>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</si>
  <si>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</si>
  <si>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</si>
  <si>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</si>
  <si>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</si>
  <si>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</si>
  <si>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</si>
  <si>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</si>
  <si>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</si>
  <si>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</si>
  <si>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</si>
  <si>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</si>
  <si>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</si>
  <si>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</si>
  <si>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</si>
  <si>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</si>
  <si>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</si>
  <si>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</si>
  <si>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</si>
  <si>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</si>
  <si>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</si>
  <si>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</si>
  <si>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</si>
  <si>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</si>
  <si>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</si>
  <si>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</si>
  <si>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</si>
  <si>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</si>
  <si>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</si>
  <si>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</si>
  <si>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</si>
  <si>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</si>
  <si>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</si>
  <si>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</si>
  <si>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</si>
  <si>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</si>
  <si>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</si>
  <si>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</si>
  <si>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</si>
  <si>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</si>
  <si>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</si>
  <si>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</si>
  <si>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</si>
  <si>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</si>
  <si>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</si>
  <si>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</si>
  <si>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</si>
  <si>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</si>
  <si>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</si>
  <si>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</si>
  <si>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</si>
  <si>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</si>
  <si>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</si>
  <si>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</si>
  <si>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</si>
  <si>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</si>
  <si>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</si>
  <si>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</si>
  <si>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</si>
  <si>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</si>
  <si>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</si>
  <si>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</si>
  <si>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</si>
  <si>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</si>
  <si>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</si>
  <si>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</si>
  <si>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</si>
  <si>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</si>
  <si>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</si>
  <si>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</si>
  <si>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</si>
  <si>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</si>
  <si>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</si>
  <si>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</si>
  <si>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</si>
  <si>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</si>
  <si>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</si>
  <si>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</si>
  <si>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</si>
  <si>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</si>
  <si>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</si>
  <si>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</si>
  <si>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</si>
  <si>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</si>
  <si>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</si>
  <si>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</si>
  <si>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</si>
  <si>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</si>
  <si>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</si>
  <si>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</si>
  <si>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</si>
  <si>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</si>
  <si>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</si>
  <si>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</si>
  <si>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</si>
  <si>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</si>
  <si>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</si>
  <si>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</si>
  <si>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</si>
  <si>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</si>
  <si>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</si>
  <si>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</si>
  <si>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</si>
  <si>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</si>
  <si>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</si>
  <si>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</si>
  <si>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</si>
  <si>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</si>
  <si>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</si>
  <si>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</si>
  <si>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</si>
  <si>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</si>
  <si>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</si>
  <si>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</si>
  <si>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</si>
  <si>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</si>
  <si>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</si>
  <si>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</si>
  <si>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</si>
  <si>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</si>
  <si>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</si>
  <si>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</si>
  <si>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</si>
  <si>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</si>
  <si>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</si>
  <si>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</si>
  <si>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</si>
  <si>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</si>
  <si>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</si>
  <si>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</si>
  <si>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</si>
  <si>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</si>
  <si>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</si>
  <si>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</si>
  <si>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</si>
  <si>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</si>
  <si>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</si>
  <si>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</si>
  <si>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</si>
  <si>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</si>
  <si>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</si>
  <si>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</si>
  <si>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</si>
  <si>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</si>
  <si>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</si>
  <si>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</si>
  <si>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</si>
  <si>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</si>
  <si>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</si>
  <si>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</si>
  <si>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</si>
  <si>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</si>
  <si>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</si>
  <si>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</si>
  <si>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</si>
  <si>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</si>
  <si>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</si>
  <si>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</si>
  <si>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</si>
  <si>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</si>
  <si>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</si>
  <si>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</si>
  <si>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</si>
  <si>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</si>
  <si>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</si>
  <si>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</si>
  <si>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</si>
  <si>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</si>
  <si>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</si>
  <si>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</si>
  <si>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</si>
  <si>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</si>
  <si>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</si>
  <si>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</si>
  <si>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</si>
  <si>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</si>
  <si>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</si>
  <si>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</si>
  <si>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</si>
  <si>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</si>
  <si>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</si>
  <si>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</si>
  <si>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</si>
  <si>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</si>
  <si>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</si>
  <si>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</si>
  <si>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</si>
  <si>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</si>
  <si>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</si>
  <si>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</si>
  <si>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</si>
  <si>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</si>
  <si>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</si>
  <si>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</si>
  <si>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</si>
  <si>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</si>
  <si>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</si>
  <si>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</si>
  <si>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</si>
  <si>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</si>
  <si>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</si>
  <si>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</si>
  <si>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</si>
  <si>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</si>
  <si>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</si>
  <si>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</si>
  <si>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</si>
  <si>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</si>
  <si>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</si>
  <si>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</si>
  <si>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</si>
  <si>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</si>
  <si>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</si>
  <si>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</si>
  <si>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</si>
  <si>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</si>
  <si>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</si>
  <si>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</si>
  <si>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</si>
  <si>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</si>
  <si>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</si>
  <si>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</si>
  <si>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</si>
  <si>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</si>
  <si>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</si>
  <si>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</si>
  <si>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</si>
  <si>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</si>
  <si>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</si>
  <si>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</si>
  <si>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</si>
  <si>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</si>
  <si>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</si>
  <si>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</si>
  <si>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</si>
  <si>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</si>
  <si>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</si>
  <si>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</si>
  <si>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</si>
  <si>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</si>
  <si>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</si>
  <si>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</si>
  <si>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</si>
  <si>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</si>
  <si>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</si>
  <si>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</si>
  <si>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</si>
  <si>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</si>
  <si>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</si>
  <si>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</si>
  <si>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</si>
  <si>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</si>
  <si>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</si>
  <si>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</si>
  <si>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</si>
  <si>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</si>
  <si>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</si>
  <si>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</si>
  <si>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</si>
  <si>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</si>
  <si>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</si>
  <si>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</si>
  <si>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</si>
  <si>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</si>
  <si>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</si>
  <si>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</si>
  <si>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</si>
  <si>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</si>
  <si>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</si>
  <si>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</si>
  <si>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</si>
  <si>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</si>
  <si>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</si>
  <si>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</si>
  <si>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</si>
  <si>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</si>
  <si>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</si>
  <si>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</si>
  <si>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</si>
  <si>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</si>
  <si>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</si>
  <si>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</si>
  <si>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</si>
  <si>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</si>
  <si>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</si>
  <si>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</si>
  <si>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</si>
  <si>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</si>
  <si>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</si>
  <si>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</si>
  <si>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</si>
  <si>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</si>
  <si>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</si>
  <si>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</si>
  <si>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</si>
  <si>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</si>
  <si>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</si>
  <si>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</si>
  <si>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</si>
  <si>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</si>
  <si>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</si>
  <si>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</si>
  <si>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</si>
  <si>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</si>
  <si>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</si>
  <si>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</si>
  <si>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</si>
  <si>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</si>
  <si>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</si>
  <si>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</si>
  <si>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</si>
  <si>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</si>
  <si>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</si>
  <si>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</si>
  <si>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</si>
  <si>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</si>
  <si>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</si>
  <si>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</si>
  <si>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</si>
  <si>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</si>
  <si>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</si>
  <si>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</si>
  <si>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</si>
  <si>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</si>
  <si>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</si>
  <si>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</si>
  <si>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</si>
  <si>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</si>
  <si>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</si>
  <si>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</si>
  <si>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</si>
  <si>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</si>
  <si>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</si>
  <si>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</si>
  <si>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</si>
  <si>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</si>
  <si>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</si>
  <si>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</si>
  <si>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</si>
  <si>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</si>
  <si>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</si>
  <si>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</si>
  <si>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</si>
  <si>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</si>
  <si>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</si>
  <si>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</si>
  <si>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</si>
  <si>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</si>
  <si>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</si>
  <si>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</si>
  <si>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</si>
  <si>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</si>
  <si>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</si>
  <si>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</si>
  <si>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</si>
  <si>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</si>
  <si>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</si>
  <si>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</si>
  <si>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</si>
  <si>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</si>
  <si>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</si>
  <si>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</si>
  <si>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</si>
  <si>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</si>
  <si>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</si>
  <si>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</si>
  <si>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</si>
  <si>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</si>
  <si>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</si>
  <si>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</si>
  <si>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</si>
  <si>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</si>
  <si>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</si>
  <si>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</si>
  <si>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</si>
  <si>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</si>
  <si>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</si>
  <si>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</si>
  <si>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</si>
  <si>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</si>
  <si>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</si>
  <si>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</si>
  <si>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</si>
  <si>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</si>
  <si>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</si>
  <si>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</si>
  <si>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</si>
  <si>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</si>
  <si>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</si>
  <si>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</si>
  <si>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</si>
  <si>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</si>
  <si>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</si>
  <si>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</si>
  <si>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</si>
  <si>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</si>
  <si>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</si>
  <si>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</si>
  <si>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</si>
  <si>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</si>
  <si>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</si>
  <si>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</si>
  <si>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</si>
  <si>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</si>
  <si>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</si>
  <si>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</si>
  <si>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</si>
  <si>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</si>
  <si>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</si>
  <si>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</si>
  <si>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</si>
  <si>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</si>
  <si>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</si>
  <si>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</si>
  <si>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</si>
  <si>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</si>
  <si>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</si>
  <si>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</si>
  <si>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</si>
  <si>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</si>
  <si>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</si>
  <si>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</si>
  <si>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</si>
  <si>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</si>
  <si>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</si>
  <si>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</si>
  <si>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</si>
  <si>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</si>
  <si>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</si>
  <si>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</si>
  <si>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</si>
  <si>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</si>
  <si>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</si>
  <si>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</si>
  <si>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</si>
  <si>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</si>
  <si>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</si>
  <si>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</si>
  <si>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</si>
  <si>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</si>
  <si>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</si>
  <si>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</si>
  <si>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</si>
  <si>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</si>
  <si>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</si>
  <si>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</si>
  <si>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</si>
  <si>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</si>
  <si>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</si>
  <si>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</si>
  <si>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</si>
  <si>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</si>
  <si>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</si>
  <si>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</si>
  <si>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</si>
  <si>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</si>
  <si>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</si>
  <si>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</si>
  <si>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</si>
  <si>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</si>
  <si>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</si>
  <si>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</si>
  <si>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</si>
  <si>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</si>
  <si>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</si>
  <si>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</si>
  <si>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</si>
  <si>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</si>
  <si>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</si>
  <si>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</si>
  <si>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</si>
  <si>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</si>
  <si>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</si>
  <si>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</si>
  <si>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</si>
  <si>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</si>
  <si>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</si>
  <si>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</si>
  <si>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</si>
  <si>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</si>
  <si>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</si>
  <si>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</si>
  <si>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</si>
  <si>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</si>
  <si>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</si>
  <si>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</si>
  <si>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</si>
  <si>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</si>
  <si>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</si>
  <si>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</si>
  <si>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</si>
  <si>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</si>
  <si>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</si>
  <si>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</si>
  <si>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</si>
  <si>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</si>
  <si>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</si>
  <si>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</si>
  <si>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</si>
  <si>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</si>
  <si>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</si>
  <si>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</si>
  <si>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</si>
  <si>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</si>
  <si>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</si>
  <si>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</si>
  <si>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</si>
  <si>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</si>
  <si>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</si>
  <si>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</si>
  <si>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</si>
  <si>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</si>
  <si>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</si>
  <si>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</si>
  <si>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</si>
  <si>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</si>
  <si>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</si>
  <si>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</si>
  <si>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</si>
  <si>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</si>
  <si>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</si>
  <si>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</si>
  <si>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</si>
  <si>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</si>
  <si>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</si>
  <si>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</si>
  <si>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</si>
  <si>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</si>
  <si>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</si>
  <si>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</si>
  <si>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</si>
  <si>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</si>
  <si>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</si>
  <si>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</si>
  <si>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</si>
  <si>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</si>
  <si>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</si>
  <si>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</si>
  <si>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</si>
  <si>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</si>
  <si>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</si>
  <si>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</si>
  <si>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</si>
  <si>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</si>
  <si>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</si>
  <si>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</si>
  <si>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</si>
  <si>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</si>
  <si>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</si>
  <si>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</si>
  <si>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</si>
  <si>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</si>
  <si>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</si>
  <si>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</si>
  <si>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</si>
  <si>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</si>
  <si>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</si>
  <si>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</si>
  <si>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</si>
  <si>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</si>
  <si>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</si>
  <si>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</si>
  <si>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</si>
  <si>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</si>
  <si>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</si>
  <si>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</si>
  <si>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</si>
  <si>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</si>
  <si>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</si>
  <si>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</si>
  <si>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</si>
  <si>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</si>
  <si>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</si>
  <si>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</si>
  <si>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</si>
  <si>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</si>
  <si>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</si>
  <si>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</si>
  <si>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</si>
  <si>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</si>
  <si>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</si>
  <si>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</si>
  <si>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</si>
  <si>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</si>
  <si>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</si>
  <si>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</si>
  <si>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</si>
  <si>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</si>
  <si>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</si>
  <si>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</si>
  <si>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</si>
  <si>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</si>
  <si>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</si>
  <si>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</si>
  <si>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</si>
  <si>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</si>
  <si>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</si>
  <si>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</si>
  <si>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</si>
  <si>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</si>
  <si>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</si>
  <si>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</si>
  <si>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</si>
  <si>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</si>
  <si>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</si>
  <si>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</si>
  <si>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</si>
  <si>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</si>
  <si>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</si>
  <si>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</si>
  <si>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</si>
  <si>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</si>
  <si>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</si>
  <si>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</si>
  <si>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</si>
  <si>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</si>
  <si>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</si>
  <si>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</si>
  <si>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</si>
  <si>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</si>
  <si>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</si>
  <si>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</si>
  <si>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</si>
  <si>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</si>
  <si>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</si>
  <si>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</si>
  <si>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</si>
  <si>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</si>
  <si>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</si>
  <si>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</si>
  <si>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</si>
  <si>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</si>
  <si>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</si>
  <si>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</si>
  <si>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</si>
  <si>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</si>
  <si>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</si>
  <si>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</si>
  <si>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</si>
  <si>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</si>
  <si>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</si>
  <si>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</si>
  <si>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</si>
  <si>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</si>
  <si>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</si>
  <si>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</si>
  <si>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</si>
  <si>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</si>
  <si>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</si>
  <si>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</si>
  <si>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</si>
  <si>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</si>
  <si>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</si>
  <si>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</si>
  <si>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</si>
  <si>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</si>
  <si>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</si>
  <si>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</si>
  <si>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</si>
  <si>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</si>
  <si>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</si>
  <si>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</si>
  <si>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</si>
  <si>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</si>
  <si>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</si>
  <si>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</si>
  <si>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</si>
  <si>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</si>
  <si>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</si>
  <si>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</si>
  <si>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</si>
  <si>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</si>
  <si>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</si>
  <si>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</si>
  <si>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</si>
  <si>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</si>
  <si>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</si>
  <si>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</si>
  <si>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</si>
  <si>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</si>
  <si>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</si>
  <si>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</si>
  <si>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</si>
  <si>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</si>
  <si>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</si>
  <si>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</si>
  <si>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</si>
  <si>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</si>
  <si>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</si>
  <si>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</si>
  <si>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</si>
  <si>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</si>
  <si>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</si>
  <si>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</si>
  <si>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</si>
  <si>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</si>
  <si>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</si>
  <si>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</si>
  <si>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</si>
  <si>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</si>
  <si>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</si>
  <si>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</si>
  <si>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</si>
  <si>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</si>
  <si>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</si>
  <si>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</si>
  <si>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</si>
  <si>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</si>
  <si>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</si>
  <si>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</si>
  <si>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</si>
  <si>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</si>
  <si>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</si>
  <si>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</si>
  <si>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</si>
  <si>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</si>
  <si>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</si>
  <si>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</si>
  <si>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</si>
  <si>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</si>
  <si>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</si>
  <si>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</si>
  <si>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</si>
  <si>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</si>
  <si>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</si>
  <si>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</si>
  <si>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</si>
  <si>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</si>
  <si>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</si>
  <si>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</si>
  <si>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</si>
  <si>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</si>
  <si>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</si>
  <si>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</si>
  <si>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</si>
  <si>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</si>
  <si>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</si>
  <si>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</si>
  <si>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</si>
  <si>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</si>
  <si>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</si>
  <si>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</si>
  <si>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</si>
  <si>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</si>
  <si>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</si>
  <si>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</si>
  <si>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</si>
  <si>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</si>
  <si>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</si>
  <si>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</si>
  <si>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</si>
  <si>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</si>
  <si>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</si>
  <si>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</si>
  <si>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</si>
  <si>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</si>
  <si>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</si>
  <si>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</si>
  <si>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</si>
  <si>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</si>
  <si>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</si>
  <si>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</si>
  <si>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</si>
  <si>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</si>
  <si>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</si>
  <si>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</si>
  <si>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</si>
  <si>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</si>
  <si>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</si>
  <si>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</si>
  <si>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</si>
  <si>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</si>
  <si>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</si>
  <si>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</si>
  <si>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</si>
  <si>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</si>
  <si>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</si>
  <si>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</si>
  <si>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</si>
  <si>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</si>
  <si>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</si>
  <si>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</si>
  <si>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</si>
  <si>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</si>
  <si>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</si>
  <si>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</si>
  <si>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</si>
  <si>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</si>
  <si>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</si>
  <si>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</si>
  <si>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</si>
  <si>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</si>
  <si>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</si>
  <si>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</si>
  <si>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</si>
  <si>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</si>
  <si>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</si>
  <si>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</si>
  <si>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</si>
  <si>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</si>
  <si>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</si>
  <si>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</si>
  <si>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</si>
  <si>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</si>
  <si>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</si>
  <si>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</si>
  <si>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</si>
  <si>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</si>
  <si>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</si>
  <si>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</si>
  <si>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</si>
  <si>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</si>
  <si>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</si>
  <si>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</si>
  <si>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</si>
  <si>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</si>
  <si>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</si>
  <si>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</si>
  <si>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</si>
  <si>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</si>
  <si>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</si>
  <si>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</si>
  <si>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</si>
  <si>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</si>
  <si>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</si>
  <si>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</si>
  <si>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</si>
  <si>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</si>
  <si>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</si>
  <si>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</si>
  <si>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</si>
  <si>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</si>
  <si>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</si>
  <si>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</si>
  <si>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</si>
  <si>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</si>
  <si>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</si>
  <si>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</si>
  <si>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</si>
  <si>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</si>
  <si>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</si>
  <si>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</si>
  <si>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</si>
  <si>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</si>
  <si>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</si>
  <si>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</si>
  <si>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</si>
  <si>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</si>
  <si>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</si>
  <si>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</si>
  <si>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</si>
  <si>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</si>
  <si>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</si>
  <si>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</si>
  <si>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</si>
  <si>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</si>
  <si>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</si>
  <si>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</si>
  <si>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</si>
  <si>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</si>
  <si>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</si>
  <si>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</si>
  <si>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</si>
  <si>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</si>
  <si>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</si>
  <si>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</si>
  <si>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</si>
  <si>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</si>
  <si>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</si>
  <si>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</si>
  <si>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</si>
  <si>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</si>
  <si>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</si>
  <si>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</si>
  <si>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</si>
  <si>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</si>
  <si>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</si>
  <si>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</si>
  <si>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</si>
  <si>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</si>
  <si>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</si>
  <si>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</si>
  <si>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</si>
  <si>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</si>
  <si>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</si>
  <si>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</si>
  <si>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</si>
  <si>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</si>
  <si>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</si>
  <si>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</si>
  <si>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</si>
  <si>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</si>
  <si>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</si>
  <si>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</si>
  <si>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</si>
  <si>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</si>
  <si>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</si>
  <si>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</si>
  <si>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</si>
  <si>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</si>
  <si>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</si>
  <si>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</si>
  <si>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</si>
  <si>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</si>
  <si>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</si>
  <si>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</si>
  <si>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</si>
  <si>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</si>
  <si>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</si>
  <si>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</si>
  <si>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</si>
  <si>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</si>
  <si>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</si>
  <si>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</si>
  <si>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</si>
  <si>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</si>
  <si>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</si>
  <si>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</si>
  <si>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</si>
  <si>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</si>
  <si>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</si>
  <si>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</si>
  <si>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</si>
  <si>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</si>
  <si>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</si>
  <si>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</si>
  <si>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</si>
  <si>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</si>
  <si>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</si>
  <si>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</si>
  <si>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</si>
  <si>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</si>
  <si>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</si>
  <si>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</si>
  <si>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</si>
  <si>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</si>
  <si>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</si>
  <si>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</si>
  <si>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</si>
  <si>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</si>
  <si>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</si>
  <si>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</si>
  <si>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</si>
  <si>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</si>
  <si>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</si>
  <si>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</si>
  <si>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</si>
  <si>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</si>
  <si>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</si>
  <si>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</si>
  <si>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</si>
  <si>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</si>
  <si>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</si>
  <si>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</si>
  <si>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</si>
  <si>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</si>
  <si>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</si>
  <si>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</si>
  <si>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</si>
  <si>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</si>
  <si>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</si>
  <si>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</si>
  <si>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</si>
  <si>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</si>
  <si>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</si>
  <si>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</si>
  <si>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</si>
  <si>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</si>
  <si>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</si>
  <si>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</si>
  <si>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</si>
  <si>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</si>
  <si>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</si>
  <si>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</si>
  <si>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</si>
  <si>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</si>
  <si>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</si>
  <si>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</si>
  <si>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</si>
  <si>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</si>
  <si>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</si>
  <si>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</si>
  <si>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</si>
  <si>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</si>
  <si>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</si>
  <si>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</si>
  <si>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</si>
  <si>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</si>
  <si>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</si>
  <si>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</si>
  <si>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</si>
  <si>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</si>
  <si>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</si>
  <si>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</si>
  <si>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</si>
  <si>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</si>
  <si>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</si>
  <si>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</si>
  <si>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</si>
  <si>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</si>
  <si>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</si>
  <si>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</si>
  <si>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</si>
  <si>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</si>
  <si>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</si>
  <si>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</si>
  <si>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</si>
  <si>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</si>
  <si>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</si>
  <si>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</si>
  <si>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</si>
  <si>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</si>
  <si>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</si>
  <si>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</si>
  <si>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</si>
  <si>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</si>
  <si>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</si>
  <si>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</si>
  <si>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</si>
  <si>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</si>
  <si>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</si>
  <si>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</si>
  <si>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</si>
  <si>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</si>
  <si>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</si>
  <si>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</si>
  <si>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</si>
  <si>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</si>
  <si>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</si>
  <si>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</si>
  <si>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</si>
  <si>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</si>
  <si>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</si>
  <si>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</si>
  <si>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</si>
  <si>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</si>
  <si>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Count of outcomes</t>
  </si>
  <si>
    <t>Column Labels</t>
  </si>
  <si>
    <t>Grand Total</t>
  </si>
  <si>
    <t>Parent Category</t>
  </si>
  <si>
    <t>(All)</t>
  </si>
  <si>
    <t>Row Labels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</si>
  <si>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</si>
  <si>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</si>
  <si>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</si>
  <si>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</si>
  <si>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</si>
  <si>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</si>
  <si>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</si>
  <si>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</si>
  <si>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</si>
  <si>
    <t>Date Created Conversion</t>
  </si>
  <si>
    <t>Date Ended Conversion</t>
  </si>
  <si>
    <t>Extra Practice!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</si>
  <si>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</si>
  <si>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</si>
  <si>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</si>
  <si>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</si>
  <si>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</si>
  <si>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</si>
  <si>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</si>
  <si>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</si>
  <si>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</si>
  <si>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</si>
  <si>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</si>
  <si>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</si>
  <si>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</si>
  <si>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</si>
  <si>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</si>
  <si>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</si>
  <si>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Donantions</t>
  </si>
  <si>
    <t>Number of Backers</t>
  </si>
  <si>
    <t>Successful</t>
  </si>
  <si>
    <t>Failed</t>
  </si>
  <si>
    <t>Mean Goal</t>
  </si>
  <si>
    <t>Median Goal</t>
  </si>
  <si>
    <t>Median Pledged</t>
  </si>
  <si>
    <t>Mean Pleadge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</si>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</sst>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45FFAA"/>
      <color rgb="FFFF0302"/>
      <color rgb="FFF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JV.xlsx]Outcomes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B-CB4F-AF2B-3195CEDB990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B-CB4F-AF2B-3195CEDB990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B-CB4F-AF2B-3195CEDB990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B-CB4F-AF2B-3195CEDB9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725535"/>
        <c:axId val="553418863"/>
      </c:lineChart>
      <c:catAx>
        <c:axId val="55172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18863"/>
        <c:crosses val="autoZero"/>
        <c:auto val="1"/>
        <c:lblAlgn val="ctr"/>
        <c:lblOffset val="100"/>
        <c:noMultiLvlLbl val="0"/>
      </c:catAx>
      <c:valAx>
        <c:axId val="5534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72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JV.xlsx]Category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4-094B-9B7E-9C9A8C5386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54-094B-9B7E-9C9A8C5386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54-094B-9B7E-9C9A8C5386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54-094B-9B7E-9C9A8C538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7708015"/>
        <c:axId val="537787599"/>
      </c:barChart>
      <c:catAx>
        <c:axId val="53770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87599"/>
        <c:crosses val="autoZero"/>
        <c:auto val="1"/>
        <c:lblAlgn val="ctr"/>
        <c:lblOffset val="100"/>
        <c:noMultiLvlLbl val="0"/>
      </c:catAx>
      <c:valAx>
        <c:axId val="537787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0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JV.xlsx]Subcategory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A-F546-AE2B-7997E6B355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BA-F546-AE2B-7997E6B355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BA-F546-AE2B-7997E6B35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169455"/>
        <c:axId val="551235487"/>
      </c:barChart>
      <c:catAx>
        <c:axId val="55116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35487"/>
        <c:crosses val="autoZero"/>
        <c:auto val="1"/>
        <c:lblAlgn val="ctr"/>
        <c:lblOffset val="100"/>
        <c:noMultiLvlLbl val="0"/>
      </c:catAx>
      <c:valAx>
        <c:axId val="5512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6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Distribution of Campaign Goals and Total Amounts Pledged for Plays in GB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and Total Amounts Pledged for Plays in GB </a:t>
          </a:r>
        </a:p>
      </cx:txPr>
    </cx:title>
    <cx:plotArea>
      <cx:plotAreaRegion>
        <cx:series layoutId="boxWhisker" uniqueId="{1CDAAC1D-B945-D04F-9AAA-195F09A27A31}">
          <cx:tx>
            <cx:txData>
              <cx:f>_xlchart.v1.16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CAB718-7E0B-D04B-AA8B-195E6B55FF1C}">
          <cx:tx>
            <cx:txData>
              <cx:f>_xlchart.v1.18</cx:f>
              <cx:v>pledged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A86BDE-35BE-5B47-A6B3-F57804107349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10</xdr:row>
      <xdr:rowOff>120650</xdr:rowOff>
    </xdr:from>
    <xdr:to>
      <xdr:col>14</xdr:col>
      <xdr:colOff>711200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CFA27-7167-704D-9FCD-2B437773E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76AA36-A9D7-1444-8A56-876B50E0E1C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E4B7F3-C255-0040-A55E-A0278F22DEB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133350</xdr:rowOff>
    </xdr:from>
    <xdr:to>
      <xdr:col>9</xdr:col>
      <xdr:colOff>546100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B27A1-4670-DB4E-9633-4DF1BBA36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761999</xdr:colOff>
      <xdr:row>9</xdr:row>
      <xdr:rowOff>76200</xdr:rowOff>
    </xdr:from>
    <xdr:to>
      <xdr:col>16</xdr:col>
      <xdr:colOff>804332</xdr:colOff>
      <xdr:row>38</xdr:row>
      <xdr:rowOff>155222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06FF9-EA61-0C4C-B6FC-329321161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Valdiglesias" refreshedDate="44424.645094097221" createdVersion="7" refreshedVersion="7" minRefreshableVersion="3" recordCount="4114" xr:uid="{1CCE9BC6-9839-E343-A0C0-C4FAD685A4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Valdiglesias" refreshedDate="44424.720064236113" createdVersion="7" refreshedVersion="7" minRefreshableVersion="3" recordCount="4114" xr:uid="{D6255B04-7B4B-B345-B68E-9D609C561DE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23D14-4611-974A-9BAF-0196EB38915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6F88-4870-8B48-98AB-7F1CCBE9324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CB36E-8436-8249-BF78-2E71692E0D3A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Z10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Col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2">
    <field x="16"/>
    <field x="17"/>
  </colFields>
  <col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02A4A-6524-5746-8A0F-305F7BEE063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C50C5-55A2-BB4A-BBA0-6733D7F11FDA}">
  <sheetPr codeName="Sheet1"/>
  <dimension ref="A1:F1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8362</v>
      </c>
      <c r="B1" t="s">
        <v>8323</v>
      </c>
    </row>
    <row r="3" spans="1:6" x14ac:dyDescent="0.2">
      <c r="A3" s="12" t="s">
        <v>8359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8383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6" t="s">
        <v>8384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6" t="s">
        <v>8385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6" t="s">
        <v>8386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6" t="s">
        <v>8377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6" t="s">
        <v>8387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6" t="s">
        <v>8378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6" t="s">
        <v>8379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6" t="s">
        <v>8380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6" t="s">
        <v>8381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6" t="s">
        <v>8382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6" t="s">
        <v>8388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6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opLeftCell="B1" zoomScale="90" zoomScaleNormal="90" workbookViewId="0">
      <selection activeCell="B713" sqref="B7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7" customWidth="1"/>
    <col min="17" max="17" width="41.1640625" customWidth="1"/>
    <col min="18" max="18" width="16.1640625" customWidth="1"/>
    <col min="19" max="19" width="23" style="15" customWidth="1"/>
    <col min="20" max="20" width="18.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4" t="s">
        <v>8374</v>
      </c>
      <c r="T1" s="14" t="s">
        <v>8375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0" t="s">
        <v>8323</v>
      </c>
      <c r="R1218" t="s">
        <v>8324</v>
      </c>
      <c r="S1218" s="15">
        <f t="shared" si="74"/>
        <v>42081.731273148151</v>
      </c>
      <c r="T1218" s="15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0" t="s">
        <v>8327</v>
      </c>
      <c r="R1219" t="s">
        <v>8350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0" t="s">
        <v>8319</v>
      </c>
      <c r="R1411" t="s">
        <v>8345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0" t="s">
        <v>8308</v>
      </c>
      <c r="R1859" t="s">
        <v>8315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0" t="s">
        <v>8323</v>
      </c>
      <c r="R2371" t="s">
        <v>8326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0" t="s">
        <v>8327</v>
      </c>
      <c r="R2434" t="s">
        <v>8330</v>
      </c>
      <c r="S2434" s="15">
        <f t="shared" si="150"/>
        <v>42175.948981481488</v>
      </c>
      <c r="T2434" s="15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0" t="s">
        <v>8308</v>
      </c>
      <c r="R2435" t="s">
        <v>8342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0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0" t="s">
        <v>8321</v>
      </c>
      <c r="R2819" t="s">
        <v>8325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0" t="s">
        <v>8313</v>
      </c>
      <c r="R3010" t="s">
        <v>8355</v>
      </c>
      <c r="S3010" s="15">
        <f t="shared" si="186"/>
        <v>42281.136099537034</v>
      </c>
      <c r="T3010" s="15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0" t="s">
        <v>8323</v>
      </c>
      <c r="R3011" t="s">
        <v>8326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8321</v>
      </c>
      <c r="R3074" t="s">
        <v>8339</v>
      </c>
      <c r="S3074" s="15">
        <f t="shared" si="190"/>
        <v>41576.834513888891</v>
      </c>
      <c r="T3074" s="15">
        <f t="shared" si="191"/>
        <v>41609.876180555555</v>
      </c>
    </row>
    <row r="3075" spans="1:20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0" t="s">
        <v>8311</v>
      </c>
      <c r="R3075" t="s">
        <v>8349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8323</v>
      </c>
      <c r="R3138" t="s">
        <v>8326</v>
      </c>
      <c r="S3138" s="15">
        <f t="shared" si="194"/>
        <v>41858.214629629627</v>
      </c>
      <c r="T3138" s="15">
        <f t="shared" si="195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0" t="s">
        <v>8316</v>
      </c>
      <c r="R3139" t="s">
        <v>8334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8323</v>
      </c>
      <c r="R3202" t="s">
        <v>8326</v>
      </c>
      <c r="S3202" s="15">
        <f t="shared" si="198"/>
        <v>41851.700925925928</v>
      </c>
      <c r="T3202" s="15">
        <f t="shared" si="199"/>
        <v>41891.700925925928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0" t="s">
        <v>8323</v>
      </c>
      <c r="R3203" t="s">
        <v>8326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0" t="s">
        <v>8308</v>
      </c>
      <c r="R3267" t="s">
        <v>8315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8319</v>
      </c>
      <c r="R3330" t="s">
        <v>8345</v>
      </c>
      <c r="S3330" s="15">
        <f t="shared" si="206"/>
        <v>42728.827407407407</v>
      </c>
      <c r="T3330" s="15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8308</v>
      </c>
      <c r="R3458" t="s">
        <v>8342</v>
      </c>
      <c r="S3458" s="15">
        <f t="shared" si="214"/>
        <v>42545.705266203702</v>
      </c>
      <c r="T3458" s="15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0" t="s">
        <v>8316</v>
      </c>
      <c r="R3522" t="s">
        <v>8334</v>
      </c>
      <c r="S3522" s="15">
        <f t="shared" si="218"/>
        <v>41526.345914351856</v>
      </c>
      <c r="T3522" s="15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0" t="s">
        <v>8327</v>
      </c>
      <c r="R3523" t="s">
        <v>8330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42333.330277777779</v>
      </c>
      <c r="T3586" s="15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0" t="s">
        <v>8323</v>
      </c>
      <c r="R3587" t="s">
        <v>8326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8319</v>
      </c>
      <c r="R3650" t="s">
        <v>8345</v>
      </c>
      <c r="S3650" s="15">
        <f t="shared" si="226"/>
        <v>41878.140497685185</v>
      </c>
      <c r="T3650" s="15">
        <f t="shared" si="227"/>
        <v>41908.140497685185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8323</v>
      </c>
      <c r="R3651" t="s">
        <v>8326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8325</v>
      </c>
      <c r="S3714" s="15">
        <f t="shared" si="230"/>
        <v>42482.048032407409</v>
      </c>
      <c r="T3714" s="15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8325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0" t="s">
        <v>8319</v>
      </c>
      <c r="R3778" t="s">
        <v>8345</v>
      </c>
      <c r="S3778" s="15">
        <f t="shared" si="234"/>
        <v>41822.040497685186</v>
      </c>
      <c r="T3778" s="15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8311</v>
      </c>
      <c r="R3779" t="s">
        <v>8348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0" t="s">
        <v>8311</v>
      </c>
      <c r="R3842" t="s">
        <v>8348</v>
      </c>
      <c r="S3842" s="15">
        <f t="shared" si="238"/>
        <v>41818.703275462962</v>
      </c>
      <c r="T3842" s="15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8308</v>
      </c>
      <c r="R3843" t="s">
        <v>8342</v>
      </c>
      <c r="S3843" s="15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8311</v>
      </c>
      <c r="R3844" t="s">
        <v>8348</v>
      </c>
      <c r="S3844" s="15">
        <f t="shared" si="242"/>
        <v>42093.131469907406</v>
      </c>
      <c r="T3844" s="15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8311</v>
      </c>
      <c r="R3845" t="s">
        <v>8348</v>
      </c>
      <c r="S3845" s="15">
        <f t="shared" si="242"/>
        <v>42707.926030092596</v>
      </c>
      <c r="T3845" s="15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8308</v>
      </c>
      <c r="R3846" t="s">
        <v>8342</v>
      </c>
      <c r="S3846" s="15">
        <f t="shared" si="242"/>
        <v>41956.853078703702</v>
      </c>
      <c r="T3846" s="15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8325</v>
      </c>
      <c r="S3847" s="15">
        <f t="shared" si="242"/>
        <v>42567.004432870366</v>
      </c>
      <c r="T3847" s="15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8321</v>
      </c>
      <c r="R3848" t="s">
        <v>8339</v>
      </c>
      <c r="S3848" s="15">
        <f t="shared" si="242"/>
        <v>42714.054398148146</v>
      </c>
      <c r="T3848" s="15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8346</v>
      </c>
      <c r="R3849" t="s">
        <v>8347</v>
      </c>
      <c r="S3849" s="15">
        <f t="shared" si="242"/>
        <v>42382.431076388893</v>
      </c>
      <c r="T3849" s="15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8323</v>
      </c>
      <c r="R3850" t="s">
        <v>8335</v>
      </c>
      <c r="S3850" s="15">
        <f t="shared" si="242"/>
        <v>42182.062476851846</v>
      </c>
      <c r="T3850" s="15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8308</v>
      </c>
      <c r="R3851" t="s">
        <v>8310</v>
      </c>
      <c r="S3851" s="15">
        <f t="shared" si="242"/>
        <v>42732.060277777782</v>
      </c>
      <c r="T3851" s="15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8321</v>
      </c>
      <c r="R3852" t="s">
        <v>8325</v>
      </c>
      <c r="S3852" s="15">
        <f t="shared" si="242"/>
        <v>42584.123865740738</v>
      </c>
      <c r="T3852" s="15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8321</v>
      </c>
      <c r="R3853" t="s">
        <v>8325</v>
      </c>
      <c r="S3853" s="15">
        <f t="shared" si="242"/>
        <v>42164.908530092594</v>
      </c>
      <c r="T3853" s="15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8339</v>
      </c>
      <c r="S3854" s="15">
        <f t="shared" si="242"/>
        <v>42065.910983796297</v>
      </c>
      <c r="T3854" s="15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8339</v>
      </c>
      <c r="S3855" s="15">
        <f t="shared" si="242"/>
        <v>42366.982627314821</v>
      </c>
      <c r="T3855" s="15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8339</v>
      </c>
      <c r="S3856" s="15">
        <f t="shared" si="242"/>
        <v>40703.234386574077</v>
      </c>
      <c r="T3856" s="15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8308</v>
      </c>
      <c r="R3857" t="s">
        <v>8342</v>
      </c>
      <c r="S3857" s="15">
        <f t="shared" si="242"/>
        <v>41975.842523148152</v>
      </c>
      <c r="T3857" s="15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8308</v>
      </c>
      <c r="R3858" t="s">
        <v>8342</v>
      </c>
      <c r="S3858" s="15">
        <f t="shared" si="242"/>
        <v>42585.031782407401</v>
      </c>
      <c r="T3858" s="15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8308</v>
      </c>
      <c r="R3859" t="s">
        <v>8342</v>
      </c>
      <c r="S3859" s="15">
        <f t="shared" si="242"/>
        <v>42515.061805555553</v>
      </c>
      <c r="T3859" s="15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8346</v>
      </c>
      <c r="R3860" t="s">
        <v>8347</v>
      </c>
      <c r="S3860" s="15">
        <f t="shared" si="242"/>
        <v>42058.719641203701</v>
      </c>
      <c r="T3860" s="15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8346</v>
      </c>
      <c r="R3861" t="s">
        <v>8347</v>
      </c>
      <c r="S3861" s="15">
        <f t="shared" si="242"/>
        <v>42678.871331018512</v>
      </c>
      <c r="T3861" s="15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8316</v>
      </c>
      <c r="R3862" t="s">
        <v>8334</v>
      </c>
      <c r="S3862" s="15">
        <f t="shared" si="242"/>
        <v>41813.861388888887</v>
      </c>
      <c r="T3862" s="15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42509.724328703705</v>
      </c>
      <c r="T3863" s="15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8311</v>
      </c>
      <c r="R3864" t="s">
        <v>8348</v>
      </c>
      <c r="S3864" s="15">
        <f t="shared" si="242"/>
        <v>42074.060671296291</v>
      </c>
      <c r="T3864" s="15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8311</v>
      </c>
      <c r="R3865" t="s">
        <v>8352</v>
      </c>
      <c r="S3865" s="15">
        <f t="shared" si="242"/>
        <v>42554.917488425926</v>
      </c>
      <c r="T3865" s="15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8330</v>
      </c>
      <c r="S3866" s="15">
        <f t="shared" si="242"/>
        <v>42471.052152777775</v>
      </c>
      <c r="T3866" s="15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8330</v>
      </c>
      <c r="S3867" s="15">
        <f t="shared" si="242"/>
        <v>42614.675625000003</v>
      </c>
      <c r="T3867" s="15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8316</v>
      </c>
      <c r="R3868" t="s">
        <v>8344</v>
      </c>
      <c r="S3868" s="15">
        <f t="shared" si="242"/>
        <v>42709.002881944441</v>
      </c>
      <c r="T3868" s="15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8308</v>
      </c>
      <c r="R3869" t="s">
        <v>8342</v>
      </c>
      <c r="S3869" s="15">
        <f t="shared" si="242"/>
        <v>42130.78361111111</v>
      </c>
      <c r="T3869" s="15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8308</v>
      </c>
      <c r="R3870" t="s">
        <v>8342</v>
      </c>
      <c r="S3870" s="15">
        <f t="shared" si="242"/>
        <v>42592.836076388892</v>
      </c>
      <c r="T3870" s="15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8319</v>
      </c>
      <c r="R3871" t="s">
        <v>8345</v>
      </c>
      <c r="S3871" s="15">
        <f t="shared" si="242"/>
        <v>42397.89980324074</v>
      </c>
      <c r="T3871" s="15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8319</v>
      </c>
      <c r="R3872" t="s">
        <v>8345</v>
      </c>
      <c r="S3872" s="15">
        <f t="shared" si="242"/>
        <v>42265.818622685183</v>
      </c>
      <c r="T3872" s="15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8319</v>
      </c>
      <c r="R3873" t="s">
        <v>8357</v>
      </c>
      <c r="S3873" s="15">
        <f t="shared" si="242"/>
        <v>42498.899398148147</v>
      </c>
      <c r="T3873" s="15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8319</v>
      </c>
      <c r="R3874" t="s">
        <v>8345</v>
      </c>
      <c r="S3874" s="15">
        <f t="shared" si="242"/>
        <v>42487.825752314813</v>
      </c>
      <c r="T3874" s="15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8319</v>
      </c>
      <c r="R3875" t="s">
        <v>8345</v>
      </c>
      <c r="S3875" s="15">
        <f t="shared" si="242"/>
        <v>42060.00980324074</v>
      </c>
      <c r="T3875" s="15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8319</v>
      </c>
      <c r="R3876" t="s">
        <v>8345</v>
      </c>
      <c r="S3876" s="15">
        <f t="shared" si="242"/>
        <v>42140.173252314817</v>
      </c>
      <c r="T3876" s="15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8319</v>
      </c>
      <c r="R3877" t="s">
        <v>8345</v>
      </c>
      <c r="S3877" s="15">
        <f t="shared" si="242"/>
        <v>42089.84520833334</v>
      </c>
      <c r="T3877" s="15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8356</v>
      </c>
      <c r="S3878" s="15">
        <f t="shared" si="242"/>
        <v>41863.636006944449</v>
      </c>
      <c r="T3878" s="15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8323</v>
      </c>
      <c r="R3879" t="s">
        <v>8326</v>
      </c>
      <c r="S3879" s="15">
        <f t="shared" si="242"/>
        <v>42515.078217592592</v>
      </c>
      <c r="T3879" s="15">
        <f t="shared" si="243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8323</v>
      </c>
      <c r="R3880" t="s">
        <v>8324</v>
      </c>
      <c r="S3880" s="15">
        <f t="shared" si="242"/>
        <v>42498.008391203708</v>
      </c>
      <c r="T3880" s="15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8323</v>
      </c>
      <c r="R3881" t="s">
        <v>8335</v>
      </c>
      <c r="S3881" s="15">
        <f t="shared" si="242"/>
        <v>42065.791574074072</v>
      </c>
      <c r="T3881" s="15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8323</v>
      </c>
      <c r="R3882" t="s">
        <v>8335</v>
      </c>
      <c r="S3882" s="15">
        <f t="shared" si="242"/>
        <v>41954.228032407409</v>
      </c>
      <c r="T3882" s="15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8323</v>
      </c>
      <c r="R3883" t="s">
        <v>8326</v>
      </c>
      <c r="S3883" s="15">
        <f t="shared" si="242"/>
        <v>42433.338749999995</v>
      </c>
      <c r="T3883" s="15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8323</v>
      </c>
      <c r="R3884" t="s">
        <v>8326</v>
      </c>
      <c r="S3884" s="15">
        <f t="shared" si="242"/>
        <v>42296.154131944444</v>
      </c>
      <c r="T3884" s="15">
        <f t="shared" si="243"/>
        <v>42326.195798611108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8323</v>
      </c>
      <c r="R3885" t="s">
        <v>8326</v>
      </c>
      <c r="S3885" s="15">
        <f t="shared" si="242"/>
        <v>42344.824502314819</v>
      </c>
      <c r="T3885" s="15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8323</v>
      </c>
      <c r="R3886" t="s">
        <v>8326</v>
      </c>
      <c r="S3886" s="15">
        <f t="shared" si="242"/>
        <v>42538.742893518516</v>
      </c>
      <c r="T3886" s="15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8323</v>
      </c>
      <c r="R3887" t="s">
        <v>8326</v>
      </c>
      <c r="S3887" s="15">
        <f t="shared" si="242"/>
        <v>41836.190937499996</v>
      </c>
      <c r="T3887" s="15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8319</v>
      </c>
      <c r="R3888" t="s">
        <v>8345</v>
      </c>
      <c r="S3888" s="15">
        <f t="shared" si="242"/>
        <v>42093.181944444441</v>
      </c>
      <c r="T3888" s="15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8342</v>
      </c>
      <c r="S3889" s="15">
        <f t="shared" si="242"/>
        <v>42283.3909375</v>
      </c>
      <c r="T3889" s="15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8319</v>
      </c>
      <c r="R3890" t="s">
        <v>8345</v>
      </c>
      <c r="S3890" s="15">
        <f t="shared" si="242"/>
        <v>41841.682314814818</v>
      </c>
      <c r="T3890" s="15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8323</v>
      </c>
      <c r="R3891" t="s">
        <v>8324</v>
      </c>
      <c r="S3891" s="15">
        <f t="shared" si="242"/>
        <v>42293.922986111109</v>
      </c>
      <c r="T3891" s="15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8323</v>
      </c>
      <c r="R3892" t="s">
        <v>8326</v>
      </c>
      <c r="S3892" s="15">
        <f t="shared" si="242"/>
        <v>42419.246168981481</v>
      </c>
      <c r="T3892" s="15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8348</v>
      </c>
      <c r="S3893" s="15">
        <f t="shared" si="242"/>
        <v>42086.811400462961</v>
      </c>
      <c r="T3893" s="15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8323</v>
      </c>
      <c r="R3894" t="s">
        <v>8326</v>
      </c>
      <c r="S3894" s="15">
        <f t="shared" si="242"/>
        <v>42613.841261574074</v>
      </c>
      <c r="T3894" s="15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8313</v>
      </c>
      <c r="R3895" t="s">
        <v>8314</v>
      </c>
      <c r="S3895" s="15">
        <f t="shared" si="242"/>
        <v>41829.889027777775</v>
      </c>
      <c r="T3895" s="15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8321</v>
      </c>
      <c r="R3896" t="s">
        <v>8325</v>
      </c>
      <c r="S3896" s="15">
        <f t="shared" si="242"/>
        <v>42096.686400462961</v>
      </c>
      <c r="T3896" s="15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8316</v>
      </c>
      <c r="R3897" t="s">
        <v>8344</v>
      </c>
      <c r="S3897" s="15">
        <f t="shared" si="242"/>
        <v>41773.008738425924</v>
      </c>
      <c r="T3897" s="15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8319</v>
      </c>
      <c r="R3898" t="s">
        <v>8345</v>
      </c>
      <c r="S3898" s="15">
        <f t="shared" si="242"/>
        <v>42655.736956018518</v>
      </c>
      <c r="T3898" s="15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8319</v>
      </c>
      <c r="R3899" t="s">
        <v>8345</v>
      </c>
      <c r="S3899" s="15">
        <f t="shared" si="242"/>
        <v>42031.965138888889</v>
      </c>
      <c r="T3899" s="15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8319</v>
      </c>
      <c r="R3900" t="s">
        <v>8345</v>
      </c>
      <c r="S3900" s="15">
        <f t="shared" si="242"/>
        <v>41829.592002314814</v>
      </c>
      <c r="T3900" s="15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8311</v>
      </c>
      <c r="R3901" t="s">
        <v>8356</v>
      </c>
      <c r="S3901" s="15">
        <f t="shared" si="242"/>
        <v>41537.869143518517</v>
      </c>
      <c r="T3901" s="15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8323</v>
      </c>
      <c r="R3902" t="s">
        <v>8326</v>
      </c>
      <c r="S3902" s="15">
        <f t="shared" si="242"/>
        <v>42108.692060185189</v>
      </c>
      <c r="T3902" s="15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8323</v>
      </c>
      <c r="R3903" t="s">
        <v>8335</v>
      </c>
      <c r="S3903" s="15">
        <f t="shared" si="242"/>
        <v>42527.00953703704</v>
      </c>
      <c r="T3903" s="15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8323</v>
      </c>
      <c r="R3904" t="s">
        <v>8326</v>
      </c>
      <c r="S3904" s="15">
        <f t="shared" si="242"/>
        <v>42228.151701388888</v>
      </c>
      <c r="T3904" s="15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8321</v>
      </c>
      <c r="R3905" t="s">
        <v>8339</v>
      </c>
      <c r="S3905" s="15">
        <f t="shared" si="242"/>
        <v>41041.167627314811</v>
      </c>
      <c r="T3905" s="15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0" t="s">
        <v>8308</v>
      </c>
      <c r="R3906" t="s">
        <v>8342</v>
      </c>
      <c r="S3906" s="15">
        <f t="shared" si="242"/>
        <v>42380.696342592593</v>
      </c>
      <c r="T3906" s="15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8308</v>
      </c>
      <c r="R3907" t="s">
        <v>8342</v>
      </c>
      <c r="S3907" s="15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8321</v>
      </c>
      <c r="R3908" t="s">
        <v>8339</v>
      </c>
      <c r="S3908" s="15">
        <f t="shared" si="246"/>
        <v>42223.616018518514</v>
      </c>
      <c r="T3908" s="15">
        <f t="shared" si="247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8321</v>
      </c>
      <c r="R3909" t="s">
        <v>8337</v>
      </c>
      <c r="S3909" s="15">
        <f t="shared" si="246"/>
        <v>41969.767824074079</v>
      </c>
      <c r="T3909" s="15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8321</v>
      </c>
      <c r="R3910" t="s">
        <v>8339</v>
      </c>
      <c r="S3910" s="15">
        <f t="shared" si="246"/>
        <v>42591.31858796296</v>
      </c>
      <c r="T3910" s="15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8321</v>
      </c>
      <c r="R3911" t="s">
        <v>8339</v>
      </c>
      <c r="S3911" s="15">
        <f t="shared" si="246"/>
        <v>42171.827604166669</v>
      </c>
      <c r="T3911" s="15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8327</v>
      </c>
      <c r="R3912" t="s">
        <v>8350</v>
      </c>
      <c r="S3912" s="15">
        <f t="shared" si="246"/>
        <v>40338.02002314815</v>
      </c>
      <c r="T3912" s="15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8327</v>
      </c>
      <c r="R3913" t="s">
        <v>8330</v>
      </c>
      <c r="S3913" s="15">
        <f t="shared" si="246"/>
        <v>42451.866967592592</v>
      </c>
      <c r="T3913" s="15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8319</v>
      </c>
      <c r="R3914" t="s">
        <v>8357</v>
      </c>
      <c r="S3914" s="15">
        <f t="shared" si="246"/>
        <v>42047.05574074074</v>
      </c>
      <c r="T3914" s="15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8323</v>
      </c>
      <c r="R3915" t="s">
        <v>8326</v>
      </c>
      <c r="S3915" s="15">
        <f t="shared" si="246"/>
        <v>42408.999571759254</v>
      </c>
      <c r="T3915" s="15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8319</v>
      </c>
      <c r="R3916" t="s">
        <v>8345</v>
      </c>
      <c r="S3916" s="15">
        <f t="shared" si="246"/>
        <v>42154.726446759261</v>
      </c>
      <c r="T3916" s="15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8321</v>
      </c>
      <c r="R3917" t="s">
        <v>8339</v>
      </c>
      <c r="S3917" s="15">
        <f t="shared" si="246"/>
        <v>42285.909027777772</v>
      </c>
      <c r="T3917" s="15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8350</v>
      </c>
      <c r="S3918" s="15">
        <f t="shared" si="246"/>
        <v>40291.81150462963</v>
      </c>
      <c r="T3918" s="15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8319</v>
      </c>
      <c r="R3919" t="s">
        <v>8345</v>
      </c>
      <c r="S3919" s="15">
        <f t="shared" si="246"/>
        <v>42029.07131944444</v>
      </c>
      <c r="T3919" s="15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8313</v>
      </c>
      <c r="R3920" t="s">
        <v>8353</v>
      </c>
      <c r="S3920" s="15">
        <f t="shared" si="246"/>
        <v>41847.930694444447</v>
      </c>
      <c r="T3920" s="15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8321</v>
      </c>
      <c r="R3921" t="s">
        <v>8325</v>
      </c>
      <c r="S3921" s="15">
        <f t="shared" si="246"/>
        <v>42072.758981481486</v>
      </c>
      <c r="T3921" s="15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8321</v>
      </c>
      <c r="R3922" t="s">
        <v>8325</v>
      </c>
      <c r="S3922" s="15">
        <f t="shared" si="246"/>
        <v>42255.927824074075</v>
      </c>
      <c r="T3922" s="15">
        <f t="shared" si="247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8321</v>
      </c>
      <c r="R3923" t="s">
        <v>8339</v>
      </c>
      <c r="S3923" s="15">
        <f t="shared" si="246"/>
        <v>41827.989861111113</v>
      </c>
      <c r="T3923" s="15">
        <f t="shared" si="247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8319</v>
      </c>
      <c r="R3924" t="s">
        <v>8345</v>
      </c>
      <c r="S3924" s="15">
        <f t="shared" si="246"/>
        <v>41897.660833333335</v>
      </c>
      <c r="T3924" s="15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8311</v>
      </c>
      <c r="R3925" t="s">
        <v>8348</v>
      </c>
      <c r="S3925" s="15">
        <f t="shared" si="246"/>
        <v>42289.89634259259</v>
      </c>
      <c r="T3925" s="15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8313</v>
      </c>
      <c r="R3926" t="s">
        <v>8355</v>
      </c>
      <c r="S3926" s="15">
        <f t="shared" si="246"/>
        <v>42219.282951388886</v>
      </c>
      <c r="T3926" s="15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42779.21365740741</v>
      </c>
      <c r="T3927" s="15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8319</v>
      </c>
      <c r="R3928" t="s">
        <v>8345</v>
      </c>
      <c r="S3928" s="15">
        <f t="shared" si="246"/>
        <v>42238.022905092599</v>
      </c>
      <c r="T3928" s="15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8323</v>
      </c>
      <c r="R3929" t="s">
        <v>8326</v>
      </c>
      <c r="S3929" s="15">
        <f t="shared" si="246"/>
        <v>42253.633159722223</v>
      </c>
      <c r="T3929" s="15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8311</v>
      </c>
      <c r="R3930" t="s">
        <v>8356</v>
      </c>
      <c r="S3930" s="15">
        <f t="shared" si="246"/>
        <v>42632.328784722224</v>
      </c>
      <c r="T3930" s="15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8321</v>
      </c>
      <c r="R3931" t="s">
        <v>8337</v>
      </c>
      <c r="S3931" s="15">
        <f t="shared" si="246"/>
        <v>42559.064143518524</v>
      </c>
      <c r="T3931" s="15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8327</v>
      </c>
      <c r="R3932" t="s">
        <v>8350</v>
      </c>
      <c r="S3932" s="15">
        <f t="shared" si="246"/>
        <v>41562.67155092593</v>
      </c>
      <c r="T3932" s="15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8327</v>
      </c>
      <c r="R3933" t="s">
        <v>8330</v>
      </c>
      <c r="S3933" s="15">
        <f t="shared" si="246"/>
        <v>42179.306388888886</v>
      </c>
      <c r="T3933" s="15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8308</v>
      </c>
      <c r="R3934" t="s">
        <v>8342</v>
      </c>
      <c r="S3934" s="15">
        <f t="shared" si="246"/>
        <v>41897.702199074076</v>
      </c>
      <c r="T3934" s="15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8323</v>
      </c>
      <c r="R3935" t="s">
        <v>8326</v>
      </c>
      <c r="S3935" s="15">
        <f t="shared" si="246"/>
        <v>41916.597638888888</v>
      </c>
      <c r="T3935" s="15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8323</v>
      </c>
      <c r="R3936" t="s">
        <v>8335</v>
      </c>
      <c r="S3936" s="15">
        <f t="shared" si="246"/>
        <v>42255.696006944447</v>
      </c>
      <c r="T3936" s="15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8323</v>
      </c>
      <c r="R3937" t="s">
        <v>8326</v>
      </c>
      <c r="S3937" s="15">
        <f t="shared" si="246"/>
        <v>42457.932025462964</v>
      </c>
      <c r="T3937" s="15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8319</v>
      </c>
      <c r="R3938" t="s">
        <v>8345</v>
      </c>
      <c r="S3938" s="15">
        <f t="shared" si="246"/>
        <v>41830.723611111112</v>
      </c>
      <c r="T3938" s="15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8337</v>
      </c>
      <c r="S3939" s="15">
        <f t="shared" si="246"/>
        <v>42221.909930555557</v>
      </c>
      <c r="T3939" s="15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8321</v>
      </c>
      <c r="R3940" t="s">
        <v>8337</v>
      </c>
      <c r="S3940" s="15">
        <f t="shared" si="246"/>
        <v>41904.07671296296</v>
      </c>
      <c r="T3940" s="15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8321</v>
      </c>
      <c r="R3941" t="s">
        <v>8325</v>
      </c>
      <c r="S3941" s="15">
        <f t="shared" si="246"/>
        <v>42171.913090277783</v>
      </c>
      <c r="T3941" s="15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8321</v>
      </c>
      <c r="R3942" t="s">
        <v>8325</v>
      </c>
      <c r="S3942" s="15">
        <f t="shared" si="246"/>
        <v>42767.812893518523</v>
      </c>
      <c r="T3942" s="15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8321</v>
      </c>
      <c r="R3943" t="s">
        <v>8339</v>
      </c>
      <c r="S3943" s="15">
        <f t="shared" si="246"/>
        <v>40070.901412037041</v>
      </c>
      <c r="T3943" s="15">
        <f t="shared" si="247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8321</v>
      </c>
      <c r="R3944" t="s">
        <v>8339</v>
      </c>
      <c r="S3944" s="15">
        <f t="shared" si="246"/>
        <v>42091.778703703705</v>
      </c>
      <c r="T3944" s="15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42761.376238425932</v>
      </c>
      <c r="T3945" s="15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42108.988900462966</v>
      </c>
      <c r="T3946" s="15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41803.692789351851</v>
      </c>
      <c r="T3947" s="15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8311</v>
      </c>
      <c r="R3948" t="s">
        <v>8352</v>
      </c>
      <c r="S3948" s="15">
        <f t="shared" si="246"/>
        <v>42227.173159722224</v>
      </c>
      <c r="T3948" s="15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8327</v>
      </c>
      <c r="R3949" t="s">
        <v>8350</v>
      </c>
      <c r="S3949" s="15">
        <f t="shared" si="246"/>
        <v>42248.723738425921</v>
      </c>
      <c r="T3949" s="15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8310</v>
      </c>
      <c r="S3950" s="15">
        <f t="shared" si="246"/>
        <v>42614.356770833328</v>
      </c>
      <c r="T3950" s="15">
        <f t="shared" si="247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8316</v>
      </c>
      <c r="R3951" t="s">
        <v>8344</v>
      </c>
      <c r="S3951" s="15">
        <f t="shared" si="246"/>
        <v>42192.462048611109</v>
      </c>
      <c r="T3951" s="15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8327</v>
      </c>
      <c r="R3952" t="s">
        <v>8354</v>
      </c>
      <c r="S3952" s="15">
        <f t="shared" si="246"/>
        <v>42193.941759259258</v>
      </c>
      <c r="T3952" s="15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8311</v>
      </c>
      <c r="R3953" t="s">
        <v>8348</v>
      </c>
      <c r="S3953" s="15">
        <f t="shared" si="246"/>
        <v>41831.705555555556</v>
      </c>
      <c r="T3953" s="15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8311</v>
      </c>
      <c r="R3954" t="s">
        <v>8352</v>
      </c>
      <c r="S3954" s="15">
        <f t="shared" si="246"/>
        <v>41198.611712962964</v>
      </c>
      <c r="T3954" s="15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8327</v>
      </c>
      <c r="R3955" t="s">
        <v>8330</v>
      </c>
      <c r="S3955" s="15">
        <f t="shared" si="246"/>
        <v>42125.913807870369</v>
      </c>
      <c r="T3955" s="15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8327</v>
      </c>
      <c r="R3956" t="s">
        <v>8330</v>
      </c>
      <c r="S3956" s="15">
        <f t="shared" si="246"/>
        <v>42319.461377314816</v>
      </c>
      <c r="T3956" s="15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42167.813703703709</v>
      </c>
      <c r="T3957" s="15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8319</v>
      </c>
      <c r="R3958" t="s">
        <v>8357</v>
      </c>
      <c r="S3958" s="15">
        <f t="shared" si="246"/>
        <v>41926.680879629632</v>
      </c>
      <c r="T3958" s="15">
        <f t="shared" si="247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8311</v>
      </c>
      <c r="R3959" t="s">
        <v>8356</v>
      </c>
      <c r="S3959" s="15">
        <f t="shared" si="246"/>
        <v>41415.461319444446</v>
      </c>
      <c r="T3959" s="15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8323</v>
      </c>
      <c r="R3960" t="s">
        <v>8335</v>
      </c>
      <c r="S3960" s="15">
        <f t="shared" si="246"/>
        <v>42236.276053240741</v>
      </c>
      <c r="T3960" s="15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8323</v>
      </c>
      <c r="R3961" t="s">
        <v>8326</v>
      </c>
      <c r="S3961" s="15">
        <f t="shared" si="246"/>
        <v>42213.662905092591</v>
      </c>
      <c r="T3961" s="15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8323</v>
      </c>
      <c r="R3962" t="s">
        <v>8326</v>
      </c>
      <c r="S3962" s="15">
        <f t="shared" si="246"/>
        <v>41941.585231481484</v>
      </c>
      <c r="T3962" s="15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8311</v>
      </c>
      <c r="R3963" t="s">
        <v>8348</v>
      </c>
      <c r="S3963" s="15">
        <f t="shared" si="246"/>
        <v>42199.873402777783</v>
      </c>
      <c r="T3963" s="15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8323</v>
      </c>
      <c r="R3964" t="s">
        <v>8326</v>
      </c>
      <c r="S3964" s="15">
        <f t="shared" si="246"/>
        <v>42390.002650462964</v>
      </c>
      <c r="T3964" s="15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8346</v>
      </c>
      <c r="R3965" t="s">
        <v>8347</v>
      </c>
      <c r="S3965" s="15">
        <f t="shared" si="246"/>
        <v>42483.797395833331</v>
      </c>
      <c r="T3965" s="15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42276.120636574073</v>
      </c>
      <c r="T3966" s="15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8321</v>
      </c>
      <c r="R3967" t="s">
        <v>8337</v>
      </c>
      <c r="S3967" s="15">
        <f t="shared" si="246"/>
        <v>42114.928726851853</v>
      </c>
      <c r="T3967" s="15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8311</v>
      </c>
      <c r="R3968" t="s">
        <v>8352</v>
      </c>
      <c r="S3968" s="15">
        <f t="shared" si="246"/>
        <v>42021.783368055556</v>
      </c>
      <c r="T3968" s="15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8346</v>
      </c>
      <c r="R3969" t="s">
        <v>8347</v>
      </c>
      <c r="S3969" s="15">
        <f t="shared" si="246"/>
        <v>42432.276712962965</v>
      </c>
      <c r="T3969" s="15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0" t="s">
        <v>8316</v>
      </c>
      <c r="R3970" t="s">
        <v>8344</v>
      </c>
      <c r="S3970" s="15">
        <f t="shared" si="246"/>
        <v>42022.006099537044</v>
      </c>
      <c r="T3970" s="15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8311</v>
      </c>
      <c r="R3971" t="s">
        <v>8348</v>
      </c>
      <c r="S3971" s="15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8311</v>
      </c>
      <c r="R3972" t="s">
        <v>8349</v>
      </c>
      <c r="S3972" s="15">
        <f t="shared" si="250"/>
        <v>40079.566157407404</v>
      </c>
      <c r="T3972" s="15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8327</v>
      </c>
      <c r="R3973" t="s">
        <v>8330</v>
      </c>
      <c r="S3973" s="15">
        <f t="shared" si="250"/>
        <v>42325.683807870373</v>
      </c>
      <c r="T3973" s="15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8308</v>
      </c>
      <c r="R3974" t="s">
        <v>8342</v>
      </c>
      <c r="S3974" s="15">
        <f t="shared" si="250"/>
        <v>42157.916481481487</v>
      </c>
      <c r="T3974" s="15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8311</v>
      </c>
      <c r="R3975" t="s">
        <v>8356</v>
      </c>
      <c r="S3975" s="15">
        <f t="shared" si="250"/>
        <v>41194.579027777778</v>
      </c>
      <c r="T3975" s="15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8323</v>
      </c>
      <c r="R3976" t="s">
        <v>8335</v>
      </c>
      <c r="S3976" s="15">
        <f t="shared" si="250"/>
        <v>42683.151331018518</v>
      </c>
      <c r="T3976" s="15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8323</v>
      </c>
      <c r="R3977" t="s">
        <v>8326</v>
      </c>
      <c r="S3977" s="15">
        <f t="shared" si="250"/>
        <v>42282.655543981484</v>
      </c>
      <c r="T3977" s="15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8311</v>
      </c>
      <c r="R3978" t="s">
        <v>8352</v>
      </c>
      <c r="S3978" s="15">
        <f t="shared" si="250"/>
        <v>42690.858449074076</v>
      </c>
      <c r="T3978" s="15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8346</v>
      </c>
      <c r="R3979" t="s">
        <v>8347</v>
      </c>
      <c r="S3979" s="15">
        <f t="shared" si="250"/>
        <v>42406.992418981477</v>
      </c>
      <c r="T3979" s="15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8313</v>
      </c>
      <c r="R3980" t="s">
        <v>8355</v>
      </c>
      <c r="S3980" s="15">
        <f t="shared" si="250"/>
        <v>42121.824525462958</v>
      </c>
      <c r="T3980" s="15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8327</v>
      </c>
      <c r="R3981" t="s">
        <v>8350</v>
      </c>
      <c r="S3981" s="15">
        <f t="shared" si="250"/>
        <v>40434.853402777779</v>
      </c>
      <c r="T3981" s="15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8311</v>
      </c>
      <c r="R3982" t="s">
        <v>8356</v>
      </c>
      <c r="S3982" s="15">
        <f t="shared" si="250"/>
        <v>41747.887060185189</v>
      </c>
      <c r="T3982" s="15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8316</v>
      </c>
      <c r="R3983" t="s">
        <v>8334</v>
      </c>
      <c r="S3983" s="15">
        <f t="shared" si="250"/>
        <v>41410.703993055555</v>
      </c>
      <c r="T3983" s="15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8313</v>
      </c>
      <c r="R3984" t="s">
        <v>8353</v>
      </c>
      <c r="S3984" s="15">
        <f t="shared" si="250"/>
        <v>42651.006273148145</v>
      </c>
      <c r="T3984" s="15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8321</v>
      </c>
      <c r="R3985" t="s">
        <v>8337</v>
      </c>
      <c r="S3985" s="15">
        <f t="shared" si="250"/>
        <v>42096.410115740742</v>
      </c>
      <c r="T3985" s="15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8321</v>
      </c>
      <c r="R3986" t="s">
        <v>8325</v>
      </c>
      <c r="S3986" s="15">
        <f t="shared" si="250"/>
        <v>42383.933993055558</v>
      </c>
      <c r="T3986" s="15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8321</v>
      </c>
      <c r="R3987" t="s">
        <v>8339</v>
      </c>
      <c r="S3987" s="15">
        <f t="shared" si="250"/>
        <v>42228.629884259266</v>
      </c>
      <c r="T3987" s="15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8327</v>
      </c>
      <c r="R3988" t="s">
        <v>8328</v>
      </c>
      <c r="S3988" s="15">
        <f t="shared" si="250"/>
        <v>41211.688750000001</v>
      </c>
      <c r="T3988" s="15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8346</v>
      </c>
      <c r="R3989" t="s">
        <v>8347</v>
      </c>
      <c r="S3989" s="15">
        <f t="shared" si="250"/>
        <v>42319.851388888885</v>
      </c>
      <c r="T3989" s="15">
        <f t="shared" si="251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8316</v>
      </c>
      <c r="R3990" t="s">
        <v>8344</v>
      </c>
      <c r="S3990" s="15">
        <f t="shared" si="250"/>
        <v>42212.624189814815</v>
      </c>
      <c r="T3990" s="15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8327</v>
      </c>
      <c r="R3991" t="s">
        <v>8330</v>
      </c>
      <c r="S3991" s="15">
        <f t="shared" si="250"/>
        <v>42272.087766203709</v>
      </c>
      <c r="T3991" s="15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8327</v>
      </c>
      <c r="R3992" t="s">
        <v>8330</v>
      </c>
      <c r="S3992" s="15">
        <f t="shared" si="250"/>
        <v>42171.817384259266</v>
      </c>
      <c r="T3992" s="15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8313</v>
      </c>
      <c r="R3993" t="s">
        <v>8314</v>
      </c>
      <c r="S3993" s="15">
        <f t="shared" si="250"/>
        <v>42172.906678240746</v>
      </c>
      <c r="T3993" s="15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8342</v>
      </c>
      <c r="S3994" s="15">
        <f t="shared" si="250"/>
        <v>42060.001805555556</v>
      </c>
      <c r="T3994" s="15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41993.738298611104</v>
      </c>
      <c r="T3995" s="15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42388.589085648149</v>
      </c>
      <c r="T3996" s="15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8323</v>
      </c>
      <c r="R3997" t="s">
        <v>8326</v>
      </c>
      <c r="S3997" s="15">
        <f t="shared" si="250"/>
        <v>42115.11618055556</v>
      </c>
      <c r="T3997" s="15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8323</v>
      </c>
      <c r="R3998" t="s">
        <v>8324</v>
      </c>
      <c r="S3998" s="15">
        <f t="shared" si="250"/>
        <v>42077.129398148143</v>
      </c>
      <c r="T3998" s="15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8323</v>
      </c>
      <c r="R3999" t="s">
        <v>8335</v>
      </c>
      <c r="S3999" s="15">
        <f t="shared" si="250"/>
        <v>41899.627071759263</v>
      </c>
      <c r="T3999" s="15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8323</v>
      </c>
      <c r="R4000" t="s">
        <v>8335</v>
      </c>
      <c r="S4000" s="15">
        <f t="shared" si="250"/>
        <v>42269.126226851848</v>
      </c>
      <c r="T4000" s="15">
        <f t="shared" si="251"/>
        <v>42299.126226851848</v>
      </c>
    </row>
    <row r="4001" spans="1:20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8323</v>
      </c>
      <c r="R4001" t="s">
        <v>8326</v>
      </c>
      <c r="S4001" s="15">
        <f t="shared" si="250"/>
        <v>41926.542303240742</v>
      </c>
      <c r="T4001" s="15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8323</v>
      </c>
      <c r="R4002" t="s">
        <v>8326</v>
      </c>
      <c r="S4002" s="15">
        <f t="shared" si="250"/>
        <v>42286.749780092592</v>
      </c>
      <c r="T4002" s="15">
        <f t="shared" si="251"/>
        <v>42316.791446759264</v>
      </c>
    </row>
    <row r="4003" spans="1:20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8323</v>
      </c>
      <c r="R4003" t="s">
        <v>8326</v>
      </c>
      <c r="S4003" s="15">
        <f t="shared" si="250"/>
        <v>42069.391446759255</v>
      </c>
      <c r="T4003" s="15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8323</v>
      </c>
      <c r="R4004" t="s">
        <v>8326</v>
      </c>
      <c r="S4004" s="15">
        <f t="shared" si="250"/>
        <v>42511.698101851856</v>
      </c>
      <c r="T4004" s="15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8327</v>
      </c>
      <c r="R4005" t="s">
        <v>8350</v>
      </c>
      <c r="S4005" s="15">
        <f t="shared" si="250"/>
        <v>40767.192395833335</v>
      </c>
      <c r="T4005" s="15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8323</v>
      </c>
      <c r="R4006" t="s">
        <v>8326</v>
      </c>
      <c r="S4006" s="15">
        <f t="shared" si="250"/>
        <v>41950.114108796297</v>
      </c>
      <c r="T4006" s="15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8342</v>
      </c>
      <c r="S4007" s="15">
        <f t="shared" si="250"/>
        <v>42282.71629629629</v>
      </c>
      <c r="T4007" s="15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8311</v>
      </c>
      <c r="R4008" t="s">
        <v>8352</v>
      </c>
      <c r="S4008" s="15">
        <f t="shared" si="250"/>
        <v>41594.207060185188</v>
      </c>
      <c r="T4008" s="15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8327</v>
      </c>
      <c r="R4009" t="s">
        <v>8350</v>
      </c>
      <c r="S4009" s="15">
        <f t="shared" si="250"/>
        <v>40340.801562499997</v>
      </c>
      <c r="T4009" s="15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8346</v>
      </c>
      <c r="R4010" t="s">
        <v>8347</v>
      </c>
      <c r="S4010" s="15">
        <f t="shared" si="250"/>
        <v>42231.7971875</v>
      </c>
      <c r="T4010" s="15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8346</v>
      </c>
      <c r="R4011" t="s">
        <v>8347</v>
      </c>
      <c r="S4011" s="15">
        <f t="shared" si="250"/>
        <v>41831.851840277777</v>
      </c>
      <c r="T4011" s="15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8327</v>
      </c>
      <c r="R4012" t="s">
        <v>8354</v>
      </c>
      <c r="S4012" s="15">
        <f t="shared" si="250"/>
        <v>41110.680138888885</v>
      </c>
      <c r="T4012" s="15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8327</v>
      </c>
      <c r="R4013" t="s">
        <v>8354</v>
      </c>
      <c r="S4013" s="15">
        <f t="shared" si="250"/>
        <v>40883.962581018517</v>
      </c>
      <c r="T4013" s="15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8310</v>
      </c>
      <c r="S4014" s="15">
        <f t="shared" si="250"/>
        <v>41806.106770833336</v>
      </c>
      <c r="T4014" s="15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8342</v>
      </c>
      <c r="S4015" s="15">
        <f t="shared" si="250"/>
        <v>42669.870173611111</v>
      </c>
      <c r="T4015" s="15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8352</v>
      </c>
      <c r="S4016" s="15">
        <f t="shared" si="250"/>
        <v>41411.866608796299</v>
      </c>
      <c r="T4016" s="15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8352</v>
      </c>
      <c r="S4017" s="15">
        <f t="shared" si="250"/>
        <v>42670.764039351852</v>
      </c>
      <c r="T4017" s="15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8323</v>
      </c>
      <c r="R4018" t="s">
        <v>8326</v>
      </c>
      <c r="S4018" s="15">
        <f t="shared" si="250"/>
        <v>41793.710231481484</v>
      </c>
      <c r="T4018" s="15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8321</v>
      </c>
      <c r="R4019" t="s">
        <v>8339</v>
      </c>
      <c r="S4019" s="15">
        <f t="shared" si="250"/>
        <v>42100.086145833338</v>
      </c>
      <c r="T4019" s="15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8327</v>
      </c>
      <c r="R4020" t="s">
        <v>8354</v>
      </c>
      <c r="S4020" s="15">
        <f t="shared" si="250"/>
        <v>41827.919166666667</v>
      </c>
      <c r="T4020" s="15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8311</v>
      </c>
      <c r="R4021" t="s">
        <v>8352</v>
      </c>
      <c r="S4021" s="15">
        <f t="shared" si="250"/>
        <v>41053.200960648144</v>
      </c>
      <c r="T4021" s="15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8311</v>
      </c>
      <c r="R4022" t="s">
        <v>8352</v>
      </c>
      <c r="S4022" s="15">
        <f t="shared" si="250"/>
        <v>40752.789710648147</v>
      </c>
      <c r="T4022" s="15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8327</v>
      </c>
      <c r="R4023" t="s">
        <v>8330</v>
      </c>
      <c r="S4023" s="15">
        <f t="shared" si="250"/>
        <v>42245.016736111109</v>
      </c>
      <c r="T4023" s="15">
        <f t="shared" si="251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8313</v>
      </c>
      <c r="R4024" t="s">
        <v>8353</v>
      </c>
      <c r="S4024" s="15">
        <f t="shared" si="250"/>
        <v>42329.58839120371</v>
      </c>
      <c r="T4024" s="15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8334</v>
      </c>
      <c r="S4025" s="15">
        <f t="shared" si="250"/>
        <v>40355.024953703702</v>
      </c>
      <c r="T4025" s="15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8342</v>
      </c>
      <c r="S4026" s="15">
        <f t="shared" si="250"/>
        <v>42101.633703703701</v>
      </c>
      <c r="T4026" s="15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8342</v>
      </c>
      <c r="S4027" s="15">
        <f t="shared" si="250"/>
        <v>42150.777731481481</v>
      </c>
      <c r="T4027" s="15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42453.806307870371</v>
      </c>
      <c r="T4028" s="15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42494.471666666665</v>
      </c>
      <c r="T4029" s="15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8311</v>
      </c>
      <c r="R4030" t="s">
        <v>8356</v>
      </c>
      <c r="S4030" s="15">
        <f t="shared" si="250"/>
        <v>41078.899826388886</v>
      </c>
      <c r="T4030" s="15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8311</v>
      </c>
      <c r="R4031" t="s">
        <v>8349</v>
      </c>
      <c r="S4031" s="15">
        <f t="shared" si="250"/>
        <v>40990.050069444449</v>
      </c>
      <c r="T4031" s="15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5">
        <f t="shared" si="250"/>
        <v>41836.595520833333</v>
      </c>
      <c r="T4032" s="15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8321</v>
      </c>
      <c r="R4033" t="s">
        <v>8325</v>
      </c>
      <c r="S4033" s="15">
        <f t="shared" si="250"/>
        <v>42191.824062500003</v>
      </c>
      <c r="T4033" s="15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0" t="s">
        <v>8321</v>
      </c>
      <c r="R4034" t="s">
        <v>8325</v>
      </c>
      <c r="S4034" s="15">
        <f t="shared" si="250"/>
        <v>41857.18304398148</v>
      </c>
      <c r="T4034" s="15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8321</v>
      </c>
      <c r="R4035" t="s">
        <v>8339</v>
      </c>
      <c r="S4035" s="15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8342</v>
      </c>
      <c r="S4036" s="15">
        <f t="shared" si="254"/>
        <v>41849.035370370373</v>
      </c>
      <c r="T4036" s="15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8327</v>
      </c>
      <c r="R4037" t="s">
        <v>8350</v>
      </c>
      <c r="S4037" s="15">
        <f t="shared" si="254"/>
        <v>41116.763275462967</v>
      </c>
      <c r="T4037" s="15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8311</v>
      </c>
      <c r="R4038" t="s">
        <v>8348</v>
      </c>
      <c r="S4038" s="15">
        <f t="shared" si="254"/>
        <v>42485.64534722222</v>
      </c>
      <c r="T4038" s="15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8311</v>
      </c>
      <c r="R4039" t="s">
        <v>8352</v>
      </c>
      <c r="S4039" s="15">
        <f t="shared" si="254"/>
        <v>41838.475219907406</v>
      </c>
      <c r="T4039" s="15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8313</v>
      </c>
      <c r="R4040" t="s">
        <v>8351</v>
      </c>
      <c r="S4040" s="15">
        <f t="shared" si="254"/>
        <v>42069.104421296302</v>
      </c>
      <c r="T4040" s="15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8313</v>
      </c>
      <c r="R4041" t="s">
        <v>8314</v>
      </c>
      <c r="S4041" s="15">
        <f t="shared" si="254"/>
        <v>41855.859814814816</v>
      </c>
      <c r="T4041" s="15">
        <f t="shared" si="255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8342</v>
      </c>
      <c r="S4042" s="15">
        <f t="shared" si="254"/>
        <v>41978.930972222224</v>
      </c>
      <c r="T4042" s="15">
        <f t="shared" si="255"/>
        <v>42035.027083333334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8326</v>
      </c>
      <c r="S4043" s="15">
        <f t="shared" si="254"/>
        <v>41784.952488425923</v>
      </c>
      <c r="T4043" s="15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8326</v>
      </c>
      <c r="S4044" s="15">
        <f t="shared" si="254"/>
        <v>42103.024398148147</v>
      </c>
      <c r="T4044" s="15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8335</v>
      </c>
      <c r="S4045" s="15">
        <f t="shared" si="254"/>
        <v>41766.692037037035</v>
      </c>
      <c r="T4045" s="15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8326</v>
      </c>
      <c r="S4046" s="15">
        <f t="shared" si="254"/>
        <v>42186.01116898148</v>
      </c>
      <c r="T4046" s="15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8327</v>
      </c>
      <c r="R4047" t="s">
        <v>8350</v>
      </c>
      <c r="S4047" s="15">
        <f t="shared" si="254"/>
        <v>40883.024178240739</v>
      </c>
      <c r="T4047" s="15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8321</v>
      </c>
      <c r="R4048" t="s">
        <v>8337</v>
      </c>
      <c r="S4048" s="15">
        <f t="shared" si="254"/>
        <v>42541.837511574078</v>
      </c>
      <c r="T4048" s="15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5">
        <f t="shared" si="254"/>
        <v>41837.984976851854</v>
      </c>
      <c r="T4049" s="15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8313</v>
      </c>
      <c r="R4050" t="s">
        <v>8351</v>
      </c>
      <c r="S4050" s="15">
        <f t="shared" si="254"/>
        <v>41779.649317129632</v>
      </c>
      <c r="T4050" s="15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8313</v>
      </c>
      <c r="R4051" t="s">
        <v>8351</v>
      </c>
      <c r="S4051" s="15">
        <f t="shared" si="254"/>
        <v>42256.984791666662</v>
      </c>
      <c r="T4051" s="15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8326</v>
      </c>
      <c r="S4052" s="15">
        <f t="shared" si="254"/>
        <v>42492.737847222219</v>
      </c>
      <c r="T4052" s="15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8326</v>
      </c>
      <c r="S4053" s="15">
        <f t="shared" si="254"/>
        <v>41793.814259259263</v>
      </c>
      <c r="T4053" s="15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8326</v>
      </c>
      <c r="S4054" s="15">
        <f t="shared" si="254"/>
        <v>42111.904097222221</v>
      </c>
      <c r="T4054" s="15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8319</v>
      </c>
      <c r="R4055" t="s">
        <v>8357</v>
      </c>
      <c r="S4055" s="15">
        <f t="shared" si="254"/>
        <v>41971.876863425925</v>
      </c>
      <c r="T4055" s="15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8325</v>
      </c>
      <c r="S4056" s="15">
        <f t="shared" si="254"/>
        <v>42033.573009259257</v>
      </c>
      <c r="T4056" s="15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8346</v>
      </c>
      <c r="R4057" t="s">
        <v>8347</v>
      </c>
      <c r="S4057" s="15">
        <f t="shared" si="254"/>
        <v>42046.79</v>
      </c>
      <c r="T4057" s="15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8316</v>
      </c>
      <c r="R4058" t="s">
        <v>8334</v>
      </c>
      <c r="S4058" s="15">
        <f t="shared" si="254"/>
        <v>41775.713969907411</v>
      </c>
      <c r="T4058" s="15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8325</v>
      </c>
      <c r="S4059" s="15">
        <f t="shared" si="254"/>
        <v>42712.011944444443</v>
      </c>
      <c r="T4059" s="15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8325</v>
      </c>
      <c r="S4060" s="15">
        <f t="shared" si="254"/>
        <v>41911.934791666667</v>
      </c>
      <c r="T4060" s="15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8321</v>
      </c>
      <c r="R4061" t="s">
        <v>8339</v>
      </c>
      <c r="S4061" s="15">
        <f t="shared" si="254"/>
        <v>41456.36241898148</v>
      </c>
      <c r="T4061" s="15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8321</v>
      </c>
      <c r="R4062" t="s">
        <v>8339</v>
      </c>
      <c r="S4062" s="15">
        <f t="shared" si="254"/>
        <v>41113.968576388892</v>
      </c>
      <c r="T4062" s="15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8327</v>
      </c>
      <c r="R4063" t="s">
        <v>8328</v>
      </c>
      <c r="S4063" s="15">
        <f t="shared" si="254"/>
        <v>41026.958969907406</v>
      </c>
      <c r="T4063" s="15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8346</v>
      </c>
      <c r="R4064" t="s">
        <v>8347</v>
      </c>
      <c r="S4064" s="15">
        <f t="shared" si="254"/>
        <v>42583.030810185184</v>
      </c>
      <c r="T4064" s="15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8311</v>
      </c>
      <c r="R4065" t="s">
        <v>8348</v>
      </c>
      <c r="S4065" s="15">
        <f t="shared" si="254"/>
        <v>42180.390277777777</v>
      </c>
      <c r="T4065" s="15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8313</v>
      </c>
      <c r="R4066" t="s">
        <v>8355</v>
      </c>
      <c r="S4066" s="15">
        <f t="shared" si="254"/>
        <v>42053.051203703704</v>
      </c>
      <c r="T4066" s="15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8327</v>
      </c>
      <c r="R4067" t="s">
        <v>8330</v>
      </c>
      <c r="S4067" s="15">
        <f t="shared" si="254"/>
        <v>42152.906851851847</v>
      </c>
      <c r="T4067" s="15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8342</v>
      </c>
      <c r="S4068" s="15">
        <f t="shared" si="254"/>
        <v>42103.676180555558</v>
      </c>
      <c r="T4068" s="15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8342</v>
      </c>
      <c r="S4069" s="15">
        <f t="shared" si="254"/>
        <v>42346.736400462964</v>
      </c>
      <c r="T4069" s="15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8319</v>
      </c>
      <c r="R4070" t="s">
        <v>8345</v>
      </c>
      <c r="S4070" s="15">
        <f t="shared" si="254"/>
        <v>41831.884108796294</v>
      </c>
      <c r="T4070" s="15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8326</v>
      </c>
      <c r="S4071" s="15">
        <f t="shared" si="254"/>
        <v>41954.545081018514</v>
      </c>
      <c r="T4071" s="15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8326</v>
      </c>
      <c r="S4072" s="15">
        <f t="shared" si="254"/>
        <v>41867.652280092596</v>
      </c>
      <c r="T4072" s="15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8311</v>
      </c>
      <c r="R4073" t="s">
        <v>8348</v>
      </c>
      <c r="S4073" s="15">
        <f t="shared" si="254"/>
        <v>42461.447662037041</v>
      </c>
      <c r="T4073" s="15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8310</v>
      </c>
      <c r="S4074" s="15">
        <f t="shared" si="254"/>
        <v>42491.781319444446</v>
      </c>
      <c r="T4074" s="15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8342</v>
      </c>
      <c r="S4075" s="15">
        <f t="shared" si="254"/>
        <v>42057.883159722223</v>
      </c>
      <c r="T4075" s="15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8313</v>
      </c>
      <c r="R4076" t="s">
        <v>8355</v>
      </c>
      <c r="S4076" s="15">
        <f t="shared" si="254"/>
        <v>42241.613796296297</v>
      </c>
      <c r="T4076" s="15">
        <f t="shared" si="255"/>
        <v>42264.708333333328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8326</v>
      </c>
      <c r="S4077" s="15">
        <f t="shared" si="254"/>
        <v>42808.358287037037</v>
      </c>
      <c r="T4077" s="15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8326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42534.866875</v>
      </c>
      <c r="T4079" s="15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8335</v>
      </c>
      <c r="S4080" s="15">
        <f t="shared" si="254"/>
        <v>42007.016458333332</v>
      </c>
      <c r="T4080" s="15">
        <f t="shared" si="255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8337</v>
      </c>
      <c r="S4081" s="15">
        <f t="shared" si="254"/>
        <v>41778.915416666663</v>
      </c>
      <c r="T4081" s="15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42730.903726851851</v>
      </c>
      <c r="T4082" s="15">
        <f t="shared" si="255"/>
        <v>42760.903726851851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42096.544548611113</v>
      </c>
      <c r="T4083" s="15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8321</v>
      </c>
      <c r="R4084" t="s">
        <v>8339</v>
      </c>
      <c r="S4084" s="15">
        <f t="shared" si="254"/>
        <v>41407.84684027778</v>
      </c>
      <c r="T4084" s="15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8316</v>
      </c>
      <c r="R4085" t="s">
        <v>8334</v>
      </c>
      <c r="S4085" s="15">
        <f t="shared" si="254"/>
        <v>41829.912083333329</v>
      </c>
      <c r="T4085" s="15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42421.141469907408</v>
      </c>
      <c r="T4086" s="15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8313</v>
      </c>
      <c r="R4087" t="s">
        <v>8351</v>
      </c>
      <c r="S4087" s="15">
        <f t="shared" si="254"/>
        <v>42005.24998842593</v>
      </c>
      <c r="T4087" s="15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8342</v>
      </c>
      <c r="S4088" s="15">
        <f t="shared" si="254"/>
        <v>42242.122210648144</v>
      </c>
      <c r="T4088" s="15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8327</v>
      </c>
      <c r="R4089" t="s">
        <v>8350</v>
      </c>
      <c r="S4089" s="15">
        <f t="shared" si="254"/>
        <v>40978.238067129627</v>
      </c>
      <c r="T4089" s="15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8346</v>
      </c>
      <c r="R4090" t="s">
        <v>8347</v>
      </c>
      <c r="S4090" s="15">
        <f t="shared" si="254"/>
        <v>41850.014178240745</v>
      </c>
      <c r="T4090" s="15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8316</v>
      </c>
      <c r="R4091" t="s">
        <v>8344</v>
      </c>
      <c r="S4091" s="15">
        <f t="shared" si="254"/>
        <v>42164.699652777781</v>
      </c>
      <c r="T4091" s="15">
        <f t="shared" si="255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8313</v>
      </c>
      <c r="R4092" t="s">
        <v>8351</v>
      </c>
      <c r="S4092" s="15">
        <f t="shared" si="254"/>
        <v>42438.53907407407</v>
      </c>
      <c r="T4092" s="15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8335</v>
      </c>
      <c r="S4093" s="15">
        <f t="shared" si="254"/>
        <v>42172.686099537037</v>
      </c>
      <c r="T4093" s="15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41761.810150462967</v>
      </c>
      <c r="T4094" s="15">
        <f t="shared" si="255"/>
        <v>41768.286805555559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42307.539398148147</v>
      </c>
      <c r="T4095" s="15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8339</v>
      </c>
      <c r="S4096" s="15">
        <f t="shared" si="254"/>
        <v>41919.761782407404</v>
      </c>
      <c r="T4096" s="15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8321</v>
      </c>
      <c r="R4097" t="s">
        <v>8339</v>
      </c>
      <c r="S4097" s="15">
        <f t="shared" si="254"/>
        <v>41550.793935185182</v>
      </c>
      <c r="T4097" s="15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0" t="s">
        <v>8308</v>
      </c>
      <c r="R4098" t="s">
        <v>8342</v>
      </c>
      <c r="S4098" s="15">
        <f t="shared" si="254"/>
        <v>42188.012777777782</v>
      </c>
      <c r="T4098" s="15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8308</v>
      </c>
      <c r="R4099" t="s">
        <v>8342</v>
      </c>
      <c r="S4099" s="15">
        <f t="shared" ref="S4099:S4115" si="258">(((J4099/60)/60)/24)+DATE(1970,1,1)</f>
        <v>42317.810219907406</v>
      </c>
      <c r="T4099" s="15">
        <f t="shared" ref="T4099:T4115" si="259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8324</v>
      </c>
      <c r="S4100" s="15">
        <f t="shared" si="258"/>
        <v>42027.832800925928</v>
      </c>
      <c r="T4100" s="15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41948.957465277781</v>
      </c>
      <c r="T4101" s="15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8344</v>
      </c>
      <c r="S4102" s="15">
        <f t="shared" si="258"/>
        <v>41776.284780092588</v>
      </c>
      <c r="T4102" s="15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41927.124884259261</v>
      </c>
      <c r="T4103" s="15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8342</v>
      </c>
      <c r="S4104" s="15">
        <f t="shared" si="258"/>
        <v>42300.825648148151</v>
      </c>
      <c r="T4104" s="15">
        <f t="shared" si="259"/>
        <v>42330.867314814815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42732.787523148145</v>
      </c>
      <c r="T4105" s="15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8321</v>
      </c>
      <c r="R4106" t="s">
        <v>8325</v>
      </c>
      <c r="S4106" s="15">
        <f t="shared" si="258"/>
        <v>42438.961273148147</v>
      </c>
      <c r="T4106" s="15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8342</v>
      </c>
      <c r="S4107" s="15">
        <f t="shared" si="258"/>
        <v>42466.858888888892</v>
      </c>
      <c r="T4107" s="15">
        <f t="shared" si="259"/>
        <v>42490.916666666672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42809.645914351851</v>
      </c>
      <c r="T4108" s="15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8342</v>
      </c>
      <c r="S4109" s="15">
        <f t="shared" si="258"/>
        <v>42248.934675925921</v>
      </c>
      <c r="T4109" s="15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8316</v>
      </c>
      <c r="R4110" t="s">
        <v>8334</v>
      </c>
      <c r="S4110" s="15">
        <f t="shared" si="258"/>
        <v>42295.753391203703</v>
      </c>
      <c r="T4110" s="15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8344</v>
      </c>
      <c r="S4111" s="15">
        <f t="shared" si="258"/>
        <v>42035.029224537036</v>
      </c>
      <c r="T4111" s="15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8346</v>
      </c>
      <c r="R4112" t="s">
        <v>8347</v>
      </c>
      <c r="S4112" s="15">
        <f t="shared" si="258"/>
        <v>41831.060092592597</v>
      </c>
      <c r="T4112" s="15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8313</v>
      </c>
      <c r="R4113" t="s">
        <v>8351</v>
      </c>
      <c r="S4113" s="15">
        <f t="shared" si="258"/>
        <v>42046.072743055556</v>
      </c>
      <c r="T4113" s="15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8313</v>
      </c>
      <c r="R4114" t="s">
        <v>8355</v>
      </c>
      <c r="S4114" s="15">
        <f t="shared" si="258"/>
        <v>42782.426875000005</v>
      </c>
      <c r="T4114" s="15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8319</v>
      </c>
      <c r="R4115" t="s">
        <v>8345</v>
      </c>
      <c r="S4115" s="15">
        <f t="shared" si="258"/>
        <v>41829.896562499998</v>
      </c>
      <c r="T4115" s="15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6" operator="containsText" text="successful">
      <formula>NOT(ISERROR(SEARCH("successful",F1)))</formula>
    </cfRule>
    <cfRule type="containsText" dxfId="10" priority="7" operator="containsText" text="live">
      <formula>NOT(ISERROR(SEARCH("live",F1)))</formula>
    </cfRule>
    <cfRule type="containsText" dxfId="9" priority="8" operator="containsText" text="canceled">
      <formula>NOT(ISERROR(SEARCH("canceled",F1)))</formula>
    </cfRule>
    <cfRule type="containsText" dxfId="8" priority="9" operator="containsText" text="failed">
      <formula>NOT(ISERROR(SEARCH("failed",F1)))</formula>
    </cfRule>
  </conditionalFormatting>
  <conditionalFormatting sqref="O1:O1048576 P1 R1:T1">
    <cfRule type="colorScale" priority="3">
      <colorScale>
        <cfvo type="min"/>
        <cfvo type="max"/>
        <color rgb="FFFF0302"/>
        <color theme="3" tint="0.39997558519241921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5">
      <colorScale>
        <cfvo type="min"/>
        <cfvo type="max"/>
        <color rgb="FFF2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731C-5D7A-2548-941A-068F3B79D54B}">
  <dimension ref="A1:C15"/>
  <sheetViews>
    <sheetView tabSelected="1" workbookViewId="0">
      <selection activeCell="C16" sqref="C16"/>
    </sheetView>
  </sheetViews>
  <sheetFormatPr baseColWidth="10" defaultRowHeight="15" x14ac:dyDescent="0.2"/>
  <cols>
    <col min="1" max="1" width="25" customWidth="1"/>
    <col min="2" max="2" width="12.1640625" style="6" customWidth="1"/>
    <col min="3" max="3" width="14.6640625" style="6" customWidth="1"/>
  </cols>
  <sheetData>
    <row r="1" spans="1:3" x14ac:dyDescent="0.2">
      <c r="B1" s="6" t="s">
        <v>8395</v>
      </c>
      <c r="C1" s="6" t="s">
        <v>8396</v>
      </c>
    </row>
    <row r="2" spans="1:3" x14ac:dyDescent="0.2">
      <c r="A2" t="s">
        <v>8397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8398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8401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">
      <c r="A5" t="s">
        <v>8402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2">
      <c r="A6" t="s">
        <v>8403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2">
      <c r="A7" t="s">
        <v>8404</v>
      </c>
      <c r="B7" s="6">
        <f>B5-B6</f>
        <v>3500</v>
      </c>
      <c r="C7" s="6">
        <f>C5-C6</f>
        <v>8000</v>
      </c>
    </row>
    <row r="10" spans="1:3" x14ac:dyDescent="0.2">
      <c r="A10" t="s">
        <v>8400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3" x14ac:dyDescent="0.2">
      <c r="A11" t="s">
        <v>8399</v>
      </c>
      <c r="B11" s="6">
        <f>MEDIAN('Successful US Kickstarters'!E:E)</f>
        <v>3167.5</v>
      </c>
      <c r="C11" s="6">
        <f>MEDIAN('Failed US Kickstarters'!E:E)</f>
        <v>103</v>
      </c>
    </row>
    <row r="12" spans="1:3" x14ac:dyDescent="0.2">
      <c r="A12" t="s">
        <v>8405</v>
      </c>
      <c r="B12" s="6">
        <f>_xlfn.STDEV.P('Successful US Kickstarters'!E:E)</f>
        <v>8334.5731699164608</v>
      </c>
      <c r="C12" s="6">
        <f>_xlfn.STDEV.P('Failed US Kickstarters'!E:E)</f>
        <v>1330.5230280400915</v>
      </c>
    </row>
    <row r="13" spans="1:3" x14ac:dyDescent="0.2">
      <c r="A13" t="s">
        <v>8406</v>
      </c>
      <c r="B13" s="6">
        <f>_xlfn.QUARTILE.EXC('Successful US Kickstarters'!E:E,3)</f>
        <v>5699</v>
      </c>
      <c r="C13" s="6">
        <f>_xlfn.QUARTILE.EXC('Failed US Kickstarters'!E:E,3)</f>
        <v>501</v>
      </c>
    </row>
    <row r="14" spans="1:3" x14ac:dyDescent="0.2">
      <c r="A14" t="s">
        <v>8407</v>
      </c>
      <c r="B14" s="6">
        <f>_xlfn.QUARTILE.EXC('Successful US Kickstarters'!E:E,1)</f>
        <v>1716.5074999999999</v>
      </c>
      <c r="C14" s="6">
        <f>_xlfn.QUARTILE.EXC('Failed US Kickstarters'!E:E,1)</f>
        <v>9.25</v>
      </c>
    </row>
    <row r="15" spans="1:3" x14ac:dyDescent="0.2">
      <c r="A15" t="s">
        <v>8408</v>
      </c>
      <c r="B15" s="6">
        <f>B13-B14</f>
        <v>3982.4925000000003</v>
      </c>
      <c r="C15" s="6">
        <f>C13-C14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C8301-A439-F040-9D85-0F600AFE53A0}">
  <dimension ref="A1:T251"/>
  <sheetViews>
    <sheetView workbookViewId="0">
      <selection activeCell="G3" sqref="G3"/>
    </sheetView>
  </sheetViews>
  <sheetFormatPr baseColWidth="10" defaultRowHeight="15" x14ac:dyDescent="0.2"/>
  <cols>
    <col min="12" max="12" width="13" customWidth="1"/>
    <col min="14" max="14" width="22" customWidth="1"/>
    <col min="15" max="15" width="16.1640625" customWidth="1"/>
    <col min="16" max="16" width="17.6640625" customWidth="1"/>
    <col min="17" max="17" width="20" customWidth="1"/>
    <col min="18" max="18" width="19" customWidth="1"/>
    <col min="19" max="19" width="24.5" customWidth="1"/>
    <col min="20" max="20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4" t="s">
        <v>8374</v>
      </c>
      <c r="T1" s="14" t="s">
        <v>8375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92" x14ac:dyDescent="0.2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8323</v>
      </c>
      <c r="R118" t="s">
        <v>8326</v>
      </c>
      <c r="S118" s="15">
        <v>41863.359282407408</v>
      </c>
      <c r="T118" s="15">
        <v>41893.359282407408</v>
      </c>
    </row>
    <row r="119" spans="1:20" ht="144" x14ac:dyDescent="0.2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8323</v>
      </c>
      <c r="R119" t="s">
        <v>8326</v>
      </c>
      <c r="S119" s="15">
        <v>42136.092488425929</v>
      </c>
      <c r="T119" s="15">
        <v>42166.092488425929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5">
        <v>41878.911550925928</v>
      </c>
      <c r="T122" s="15">
        <v>41938.911550925928</v>
      </c>
    </row>
    <row r="123" spans="1:20" ht="160" x14ac:dyDescent="0.2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5">
        <v>41843.775011574071</v>
      </c>
      <c r="T123" s="15">
        <v>41863.775011574071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192" x14ac:dyDescent="0.2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8323</v>
      </c>
      <c r="R128" t="s">
        <v>8326</v>
      </c>
      <c r="S128" s="15">
        <v>41858.214629629627</v>
      </c>
      <c r="T128" s="15">
        <v>41888.214629629627</v>
      </c>
    </row>
    <row r="129" spans="1:20" ht="48" x14ac:dyDescent="0.2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8323</v>
      </c>
      <c r="R129" t="s">
        <v>8326</v>
      </c>
      <c r="S129" s="15">
        <v>41914.590011574073</v>
      </c>
      <c r="T129" s="15">
        <v>41955.907638888893</v>
      </c>
    </row>
    <row r="130" spans="1:20" ht="208" x14ac:dyDescent="0.2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8323</v>
      </c>
      <c r="R130" t="s">
        <v>8326</v>
      </c>
      <c r="S130" s="15">
        <v>42203.677766203706</v>
      </c>
      <c r="T130" s="15">
        <v>42233.677766203706</v>
      </c>
    </row>
    <row r="131" spans="1:20" ht="192" x14ac:dyDescent="0.2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0" t="s">
        <v>8323</v>
      </c>
      <c r="R131" t="s">
        <v>8326</v>
      </c>
      <c r="S131" s="15">
        <v>42188.83293981482</v>
      </c>
      <c r="T131" s="15">
        <v>42242.772222222222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12" x14ac:dyDescent="0.2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8323</v>
      </c>
      <c r="R133" t="s">
        <v>8326</v>
      </c>
      <c r="S133" s="15">
        <v>42125.644467592589</v>
      </c>
      <c r="T133" s="15">
        <v>42155.644467592589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8323</v>
      </c>
      <c r="R145" t="s">
        <v>8326</v>
      </c>
      <c r="S145" s="15">
        <v>41940.587233796294</v>
      </c>
      <c r="T145" s="15">
        <v>41968.041666666672</v>
      </c>
    </row>
    <row r="146" spans="1:20" ht="224" x14ac:dyDescent="0.2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8323</v>
      </c>
      <c r="R146" t="s">
        <v>8326</v>
      </c>
      <c r="S146" s="15">
        <v>42570.850381944445</v>
      </c>
      <c r="T146" s="15">
        <v>42615.850381944445</v>
      </c>
    </row>
    <row r="147" spans="1:20" ht="224" x14ac:dyDescent="0.2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8323</v>
      </c>
      <c r="R147" t="s">
        <v>8326</v>
      </c>
      <c r="S147" s="15">
        <v>42032.250208333338</v>
      </c>
      <c r="T147" s="15">
        <v>42063.250208333338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208" x14ac:dyDescent="0.2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5">
        <v>41801.711550925924</v>
      </c>
      <c r="T149" s="15">
        <v>41844.124305555553</v>
      </c>
    </row>
    <row r="150" spans="1:20" ht="192" x14ac:dyDescent="0.2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8326</v>
      </c>
      <c r="S150" s="15">
        <v>42627.955104166671</v>
      </c>
      <c r="T150" s="15">
        <v>42657.916666666672</v>
      </c>
    </row>
    <row r="151" spans="1:20" ht="20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8323</v>
      </c>
      <c r="R151" t="s">
        <v>8326</v>
      </c>
      <c r="S151" s="15">
        <v>42342.845555555556</v>
      </c>
      <c r="T151" s="15">
        <v>42372.845555555556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160" x14ac:dyDescent="0.2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8323</v>
      </c>
      <c r="R165" t="s">
        <v>8326</v>
      </c>
      <c r="S165" s="15">
        <v>42210.439768518518</v>
      </c>
      <c r="T165" s="15">
        <v>42240.439768518518</v>
      </c>
    </row>
    <row r="166" spans="1:20" ht="208" x14ac:dyDescent="0.2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5">
        <v>42243.790393518517</v>
      </c>
      <c r="T166" s="15">
        <v>42303.790393518517</v>
      </c>
    </row>
    <row r="167" spans="1:20" ht="224" x14ac:dyDescent="0.2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8323</v>
      </c>
      <c r="R167" t="s">
        <v>8326</v>
      </c>
      <c r="S167" s="15">
        <v>42479.039212962962</v>
      </c>
      <c r="T167" s="15">
        <v>42509.039212962962</v>
      </c>
    </row>
    <row r="168" spans="1:20" ht="80" x14ac:dyDescent="0.2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8323</v>
      </c>
      <c r="R168" t="s">
        <v>8326</v>
      </c>
      <c r="S168" s="15">
        <v>41953.773090277777</v>
      </c>
      <c r="T168" s="15">
        <v>42013.083333333328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8323</v>
      </c>
      <c r="R170" t="s">
        <v>8326</v>
      </c>
      <c r="S170" s="15">
        <v>42317.826377314821</v>
      </c>
      <c r="T170" s="15">
        <v>42357.826377314821</v>
      </c>
    </row>
    <row r="171" spans="1:20" ht="224" x14ac:dyDescent="0.2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8323</v>
      </c>
      <c r="R171" t="s">
        <v>8326</v>
      </c>
      <c r="S171" s="15">
        <v>42059.970729166671</v>
      </c>
      <c r="T171" s="15">
        <v>42089.929062499999</v>
      </c>
    </row>
    <row r="172" spans="1:20" ht="192" x14ac:dyDescent="0.2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8323</v>
      </c>
      <c r="R172" t="s">
        <v>8326</v>
      </c>
      <c r="S172" s="15">
        <v>41879.043530092589</v>
      </c>
      <c r="T172" s="15">
        <v>41909.043530092589</v>
      </c>
    </row>
    <row r="173" spans="1:20" ht="208" x14ac:dyDescent="0.2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8323</v>
      </c>
      <c r="R173" t="s">
        <v>8326</v>
      </c>
      <c r="S173" s="15">
        <v>41811.555462962962</v>
      </c>
      <c r="T173" s="15">
        <v>41812.875</v>
      </c>
    </row>
    <row r="174" spans="1:20" ht="192" x14ac:dyDescent="0.2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8323</v>
      </c>
      <c r="R174" t="s">
        <v>8326</v>
      </c>
      <c r="S174" s="15">
        <v>41995.084074074075</v>
      </c>
      <c r="T174" s="15">
        <v>42024.802777777775</v>
      </c>
    </row>
    <row r="175" spans="1:20" ht="224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8323</v>
      </c>
      <c r="R175" t="s">
        <v>8326</v>
      </c>
      <c r="S175" s="15">
        <v>41831.742962962962</v>
      </c>
      <c r="T175" s="15">
        <v>41860.125</v>
      </c>
    </row>
    <row r="176" spans="1:20" ht="208" x14ac:dyDescent="0.2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5">
        <v>41929.266215277778</v>
      </c>
      <c r="T176" s="15">
        <v>41968.823611111111</v>
      </c>
    </row>
    <row r="177" spans="1:20" ht="208" x14ac:dyDescent="0.2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5">
        <v>42039.194988425923</v>
      </c>
      <c r="T177" s="15">
        <v>42099.153321759266</v>
      </c>
    </row>
    <row r="178" spans="1:20" ht="208" x14ac:dyDescent="0.2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8323</v>
      </c>
      <c r="R178" t="s">
        <v>8326</v>
      </c>
      <c r="S178" s="15">
        <v>41831.675034722226</v>
      </c>
      <c r="T178" s="15">
        <v>41891.675034722226</v>
      </c>
    </row>
    <row r="179" spans="1:20" ht="176" x14ac:dyDescent="0.2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8323</v>
      </c>
      <c r="R179" t="s">
        <v>8326</v>
      </c>
      <c r="S179" s="15">
        <v>42065.190694444449</v>
      </c>
      <c r="T179" s="15">
        <v>42090.149027777778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224" x14ac:dyDescent="0.2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8323</v>
      </c>
      <c r="R182" t="s">
        <v>8326</v>
      </c>
      <c r="S182" s="15">
        <v>42447.863553240735</v>
      </c>
      <c r="T182" s="15">
        <v>42477.863553240735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112" x14ac:dyDescent="0.2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8323</v>
      </c>
      <c r="R184" t="s">
        <v>8326</v>
      </c>
      <c r="S184" s="15">
        <v>42402.947002314817</v>
      </c>
      <c r="T184" s="15">
        <v>42452.145138888889</v>
      </c>
    </row>
    <row r="185" spans="1:20" ht="80" x14ac:dyDescent="0.2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8323</v>
      </c>
      <c r="R185" t="s">
        <v>8326</v>
      </c>
      <c r="S185" s="15">
        <v>42437.64534722222</v>
      </c>
      <c r="T185" s="15">
        <v>42497.603680555556</v>
      </c>
    </row>
    <row r="186" spans="1:20" ht="208" x14ac:dyDescent="0.2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8323</v>
      </c>
      <c r="R186" t="s">
        <v>8326</v>
      </c>
      <c r="S186" s="15">
        <v>42058.603877314818</v>
      </c>
      <c r="T186" s="15">
        <v>42087.165972222225</v>
      </c>
    </row>
    <row r="187" spans="1:20" ht="208" x14ac:dyDescent="0.2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8323</v>
      </c>
      <c r="R187" t="s">
        <v>8326</v>
      </c>
      <c r="S187" s="15">
        <v>42217.670104166667</v>
      </c>
      <c r="T187" s="15">
        <v>42247.670104166667</v>
      </c>
    </row>
    <row r="188" spans="1:20" ht="192" x14ac:dyDescent="0.2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8323</v>
      </c>
      <c r="R188" t="s">
        <v>8326</v>
      </c>
      <c r="S188" s="15">
        <v>42261.632916666669</v>
      </c>
      <c r="T188" s="15">
        <v>42266.165972222225</v>
      </c>
    </row>
    <row r="189" spans="1:20" ht="160" x14ac:dyDescent="0.2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8323</v>
      </c>
      <c r="R189" t="s">
        <v>8326</v>
      </c>
      <c r="S189" s="15">
        <v>41831.697939814818</v>
      </c>
      <c r="T189" s="15">
        <v>41861.697939814818</v>
      </c>
    </row>
    <row r="190" spans="1:20" ht="144" x14ac:dyDescent="0.2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8323</v>
      </c>
      <c r="R190" t="s">
        <v>8326</v>
      </c>
      <c r="S190" s="15">
        <v>42513.976319444439</v>
      </c>
      <c r="T190" s="15">
        <v>42559.976319444439</v>
      </c>
    </row>
    <row r="191" spans="1:20" ht="192" x14ac:dyDescent="0.2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0" t="s">
        <v>8323</v>
      </c>
      <c r="R191" t="s">
        <v>8326</v>
      </c>
      <c r="S191" s="15">
        <v>42465.128391203703</v>
      </c>
      <c r="T191" s="15">
        <v>42495.128391203703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192" x14ac:dyDescent="0.2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5">
        <v>42510.938900462963</v>
      </c>
      <c r="T194" s="15">
        <v>42540.938900462963</v>
      </c>
    </row>
    <row r="195" spans="1:20" ht="224" x14ac:dyDescent="0.2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5">
        <v>42109.801712962959</v>
      </c>
      <c r="T195" s="15">
        <v>42139.801712962959</v>
      </c>
    </row>
    <row r="196" spans="1:20" ht="144" x14ac:dyDescent="0.2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5">
        <v>41809.389930555553</v>
      </c>
      <c r="T196" s="15">
        <v>41839.389930555553</v>
      </c>
    </row>
    <row r="197" spans="1:20" ht="176" x14ac:dyDescent="0.2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5">
        <v>41848.772928240738</v>
      </c>
      <c r="T197" s="15">
        <v>41877.686111111114</v>
      </c>
    </row>
    <row r="198" spans="1:20" ht="160" x14ac:dyDescent="0.2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8323</v>
      </c>
      <c r="R198" t="s">
        <v>8326</v>
      </c>
      <c r="S198" s="15">
        <v>42107.864722222221</v>
      </c>
      <c r="T198" s="15">
        <v>42137.864722222221</v>
      </c>
    </row>
    <row r="199" spans="1:20" ht="80" x14ac:dyDescent="0.2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8323</v>
      </c>
      <c r="R199" t="s">
        <v>8326</v>
      </c>
      <c r="S199" s="15">
        <v>42095.229166666672</v>
      </c>
      <c r="T199" s="15">
        <v>42109.211111111115</v>
      </c>
    </row>
    <row r="200" spans="1:20" ht="192" x14ac:dyDescent="0.2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8323</v>
      </c>
      <c r="R200" t="s">
        <v>8326</v>
      </c>
      <c r="S200" s="15">
        <v>42358.573182870372</v>
      </c>
      <c r="T200" s="15">
        <v>42377.273611111115</v>
      </c>
    </row>
    <row r="201" spans="1:20" ht="208" x14ac:dyDescent="0.2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8323</v>
      </c>
      <c r="R201" t="s">
        <v>8326</v>
      </c>
      <c r="S201" s="15">
        <v>42307.189270833333</v>
      </c>
      <c r="T201" s="15">
        <v>42322.958333333328</v>
      </c>
    </row>
    <row r="202" spans="1:20" ht="208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8323</v>
      </c>
      <c r="R202" t="s">
        <v>8326</v>
      </c>
      <c r="S202" s="15">
        <v>42391.772997685184</v>
      </c>
      <c r="T202" s="15">
        <v>42416.772997685184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8323</v>
      </c>
      <c r="R204" t="s">
        <v>8326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5">
        <v>41927.124884259261</v>
      </c>
      <c r="T251" s="15">
        <v>41937.124884259261</v>
      </c>
    </row>
  </sheetData>
  <conditionalFormatting sqref="F1:F251">
    <cfRule type="containsText" dxfId="7" priority="4" operator="containsText" text="successful">
      <formula>NOT(ISERROR(SEARCH("successful",F1)))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max"/>
        <color rgb="FFFF0302"/>
        <color theme="3" tint="0.39997558519241921"/>
      </colorScale>
    </cfRule>
    <cfRule type="colorScale" priority="2">
      <colorScale>
        <cfvo type="min"/>
        <cfvo type="max"/>
        <color rgb="FFFF0000"/>
        <color rgb="FFFFEF9C"/>
      </colorScale>
    </cfRule>
    <cfRule type="colorScale" priority="3">
      <colorScale>
        <cfvo type="min"/>
        <cfvo type="max"/>
        <color rgb="FFF2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C7CF8-3EBB-E240-A037-C19AAC17B2B3}">
  <dimension ref="A1:T413"/>
  <sheetViews>
    <sheetView workbookViewId="0">
      <selection activeCell="H3" sqref="H3"/>
    </sheetView>
  </sheetViews>
  <sheetFormatPr baseColWidth="10" defaultRowHeight="15" x14ac:dyDescent="0.2"/>
  <cols>
    <col min="3" max="3" width="20" customWidth="1"/>
    <col min="4" max="4" width="25.33203125" customWidth="1"/>
    <col min="12" max="12" width="17.1640625" customWidth="1"/>
    <col min="14" max="14" width="22.33203125" customWidth="1"/>
    <col min="15" max="15" width="25.33203125" customWidth="1"/>
    <col min="16" max="16" width="24.5" customWidth="1"/>
    <col min="17" max="17" width="20.1640625" customWidth="1"/>
    <col min="18" max="18" width="13.6640625" customWidth="1"/>
    <col min="19" max="19" width="21.33203125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4" t="s">
        <v>8374</v>
      </c>
      <c r="T1" s="14" t="s">
        <v>8375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176" x14ac:dyDescent="0.2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0" t="s">
        <v>8323</v>
      </c>
      <c r="R159" t="s">
        <v>8326</v>
      </c>
      <c r="S159" s="15">
        <v>41964.716319444444</v>
      </c>
      <c r="T159" s="15">
        <v>41994.716319444444</v>
      </c>
    </row>
    <row r="160" spans="1:20" ht="224" x14ac:dyDescent="0.2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8323</v>
      </c>
      <c r="R160" t="s">
        <v>8326</v>
      </c>
      <c r="S160" s="15">
        <v>42483.675208333334</v>
      </c>
      <c r="T160" s="15">
        <v>42522.789583333331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208" x14ac:dyDescent="0.2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0" t="s">
        <v>8323</v>
      </c>
      <c r="R212" t="s">
        <v>8326</v>
      </c>
      <c r="S212" s="15">
        <v>42675.832465277781</v>
      </c>
      <c r="T212" s="15">
        <v>42705.332638888889</v>
      </c>
    </row>
    <row r="213" spans="1:20" ht="192" x14ac:dyDescent="0.2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0" t="s">
        <v>8323</v>
      </c>
      <c r="R213" t="s">
        <v>8326</v>
      </c>
      <c r="S213" s="15">
        <v>41772.105937500004</v>
      </c>
      <c r="T213" s="15">
        <v>41803.916666666664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56" x14ac:dyDescent="0.2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8323</v>
      </c>
      <c r="R248" t="s">
        <v>8326</v>
      </c>
      <c r="S248" s="15">
        <v>42203.680300925931</v>
      </c>
      <c r="T248" s="15">
        <v>42221.774999999994</v>
      </c>
    </row>
    <row r="249" spans="1:20" ht="208" x14ac:dyDescent="0.2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8323</v>
      </c>
      <c r="R249" t="s">
        <v>8326</v>
      </c>
      <c r="S249" s="15">
        <v>42590.90425925926</v>
      </c>
      <c r="T249" s="15">
        <v>42606.90425925926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0" t="s">
        <v>8323</v>
      </c>
      <c r="R275" t="s">
        <v>8326</v>
      </c>
      <c r="S275" s="15">
        <v>42411.942291666666</v>
      </c>
      <c r="T275" s="15">
        <v>42434.041666666672</v>
      </c>
    </row>
    <row r="276" spans="1:20" ht="176" x14ac:dyDescent="0.2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0" t="s">
        <v>8323</v>
      </c>
      <c r="R276" t="s">
        <v>8326</v>
      </c>
      <c r="S276" s="15">
        <v>42171.317442129628</v>
      </c>
      <c r="T276" s="15">
        <v>42195.875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176" x14ac:dyDescent="0.2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0" t="s">
        <v>8323</v>
      </c>
      <c r="R294" t="s">
        <v>8326</v>
      </c>
      <c r="S294" s="15">
        <v>42632.348310185189</v>
      </c>
      <c r="T294" s="15">
        <v>42663.204861111109</v>
      </c>
    </row>
    <row r="295" spans="1:20" ht="224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8323</v>
      </c>
      <c r="R295" t="s">
        <v>8326</v>
      </c>
      <c r="S295" s="15">
        <v>42592.066921296297</v>
      </c>
      <c r="T295" s="15">
        <v>42617.066921296297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80" x14ac:dyDescent="0.2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8323</v>
      </c>
      <c r="R344" t="s">
        <v>8326</v>
      </c>
      <c r="S344" s="15">
        <v>41822.90488425926</v>
      </c>
      <c r="T344" s="15">
        <v>41844.291666666664</v>
      </c>
    </row>
    <row r="345" spans="1:20" ht="160" x14ac:dyDescent="0.2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8323</v>
      </c>
      <c r="R345" t="s">
        <v>8326</v>
      </c>
      <c r="S345" s="15">
        <v>42026.924976851849</v>
      </c>
      <c r="T345" s="15">
        <v>42052.207638888889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3" priority="4" operator="containsText" text="successful">
      <formula>NOT(ISERROR(SEARCH("successful",F1)))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failed">
      <formula>NOT(ISERROR(SEARCH("failed",F1)))</formula>
    </cfRule>
  </conditionalFormatting>
  <conditionalFormatting sqref="O1:P1 O2:O413 R1:T1">
    <cfRule type="colorScale" priority="1">
      <colorScale>
        <cfvo type="min"/>
        <cfvo type="max"/>
        <color rgb="FFFF0302"/>
        <color theme="3" tint="0.39997558519241921"/>
      </colorScale>
    </cfRule>
    <cfRule type="colorScale" priority="2">
      <colorScale>
        <cfvo type="min"/>
        <cfvo type="max"/>
        <color rgb="FFFF0000"/>
        <color rgb="FFFFEF9C"/>
      </colorScale>
    </cfRule>
    <cfRule type="colorScale" priority="3">
      <colorScale>
        <cfvo type="min"/>
        <cfvo type="max"/>
        <color rgb="FFF2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D3A3-953E-B54F-8D9F-DFCBDFB3D81E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29.33203125" customWidth="1"/>
    <col min="2" max="2" width="105.83203125" customWidth="1"/>
    <col min="5" max="5" width="15.83203125" customWidth="1"/>
    <col min="6" max="6" width="14.6640625" customWidth="1"/>
  </cols>
  <sheetData>
    <row r="1" spans="1:6" x14ac:dyDescent="0.2">
      <c r="A1" t="s">
        <v>8389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8801-B457-D245-BC32-F601359B402F}">
  <sheetPr codeName="Sheet3"/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8359</v>
      </c>
      <c r="B3" s="12" t="s">
        <v>8360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A184A-F9FF-4344-BCF4-875F0C4AB56A}">
  <sheetPr codeName="Sheet4"/>
  <dimension ref="A1:AZ14"/>
  <sheetViews>
    <sheetView workbookViewId="0">
      <selection activeCell="A14" sqref="A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1.5" bestFit="1" customWidth="1"/>
    <col min="4" max="4" width="6" bestFit="1" customWidth="1"/>
    <col min="5" max="5" width="12.33203125" bestFit="1" customWidth="1"/>
    <col min="6" max="6" width="5.83203125" bestFit="1" customWidth="1"/>
    <col min="7" max="7" width="8.83203125" bestFit="1" customWidth="1"/>
    <col min="8" max="8" width="14.6640625" bestFit="1" customWidth="1"/>
    <col min="9" max="9" width="9.6640625" bestFit="1" customWidth="1"/>
    <col min="10" max="11" width="9.83203125" bestFit="1" customWidth="1"/>
    <col min="12" max="12" width="8.83203125" bestFit="1" customWidth="1"/>
    <col min="13" max="13" width="11.83203125" bestFit="1" customWidth="1"/>
    <col min="14" max="14" width="13" bestFit="1" customWidth="1"/>
    <col min="15" max="15" width="10.6640625" bestFit="1" customWidth="1"/>
    <col min="16" max="16" width="10.1640625" bestFit="1" customWidth="1"/>
    <col min="17" max="17" width="11" bestFit="1" customWidth="1"/>
    <col min="18" max="18" width="13.5" bestFit="1" customWidth="1"/>
    <col min="19" max="19" width="12.1640625" bestFit="1" customWidth="1"/>
    <col min="20" max="20" width="14" bestFit="1" customWidth="1"/>
    <col min="21" max="21" width="4.6640625" bestFit="1" customWidth="1"/>
    <col min="22" max="22" width="8.83203125" bestFit="1" customWidth="1"/>
    <col min="23" max="23" width="3.83203125" bestFit="1" customWidth="1"/>
    <col min="24" max="24" width="5.6640625" bestFit="1" customWidth="1"/>
    <col min="25" max="25" width="4.1640625" bestFit="1" customWidth="1"/>
    <col min="26" max="26" width="4.5" bestFit="1" customWidth="1"/>
    <col min="27" max="27" width="10.5" bestFit="1" customWidth="1"/>
    <col min="28" max="28" width="9.83203125" bestFit="1" customWidth="1"/>
    <col min="29" max="29" width="12.6640625" bestFit="1" customWidth="1"/>
    <col min="30" max="30" width="6.6640625" bestFit="1" customWidth="1"/>
    <col min="31" max="31" width="10.33203125" bestFit="1" customWidth="1"/>
    <col min="32" max="32" width="6" bestFit="1" customWidth="1"/>
    <col min="33" max="33" width="15.1640625" bestFit="1" customWidth="1"/>
    <col min="35" max="35" width="13.6640625" bestFit="1" customWidth="1"/>
    <col min="36" max="36" width="6.1640625" bestFit="1" customWidth="1"/>
    <col min="37" max="37" width="9.1640625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52" x14ac:dyDescent="0.2">
      <c r="A1" s="12" t="s">
        <v>8222</v>
      </c>
      <c r="B1" t="s">
        <v>8223</v>
      </c>
    </row>
    <row r="3" spans="1:52" x14ac:dyDescent="0.2">
      <c r="A3" s="12" t="s">
        <v>8359</v>
      </c>
      <c r="B3" s="12" t="s">
        <v>8360</v>
      </c>
    </row>
    <row r="4" spans="1:52" x14ac:dyDescent="0.2">
      <c r="B4" t="s">
        <v>8321</v>
      </c>
      <c r="H4" t="s">
        <v>8365</v>
      </c>
      <c r="I4" t="s">
        <v>8319</v>
      </c>
      <c r="L4" t="s">
        <v>8366</v>
      </c>
      <c r="M4" t="s">
        <v>8316</v>
      </c>
      <c r="P4" t="s">
        <v>8367</v>
      </c>
      <c r="Q4" t="s">
        <v>8346</v>
      </c>
      <c r="R4" t="s">
        <v>8368</v>
      </c>
      <c r="S4" t="s">
        <v>8327</v>
      </c>
      <c r="AB4" t="s">
        <v>8369</v>
      </c>
      <c r="AC4" t="s">
        <v>8313</v>
      </c>
      <c r="AG4" t="s">
        <v>8370</v>
      </c>
      <c r="AH4" t="s">
        <v>8311</v>
      </c>
      <c r="AN4" t="s">
        <v>8371</v>
      </c>
      <c r="AO4" t="s">
        <v>8308</v>
      </c>
      <c r="AU4" t="s">
        <v>8372</v>
      </c>
      <c r="AV4" t="s">
        <v>8323</v>
      </c>
      <c r="AY4" t="s">
        <v>8373</v>
      </c>
      <c r="AZ4" t="s">
        <v>8361</v>
      </c>
    </row>
    <row r="5" spans="1:52" x14ac:dyDescent="0.2">
      <c r="A5" s="12" t="s">
        <v>8364</v>
      </c>
      <c r="B5" t="s">
        <v>8339</v>
      </c>
      <c r="C5" t="s">
        <v>8322</v>
      </c>
      <c r="D5" t="s">
        <v>8325</v>
      </c>
      <c r="E5" t="s">
        <v>8337</v>
      </c>
      <c r="F5" t="s">
        <v>8343</v>
      </c>
      <c r="G5" t="s">
        <v>8332</v>
      </c>
      <c r="I5" t="s">
        <v>8345</v>
      </c>
      <c r="J5" t="s">
        <v>8357</v>
      </c>
      <c r="K5" t="s">
        <v>8320</v>
      </c>
      <c r="M5" t="s">
        <v>8344</v>
      </c>
      <c r="N5" t="s">
        <v>8317</v>
      </c>
      <c r="O5" t="s">
        <v>8334</v>
      </c>
      <c r="Q5" t="s">
        <v>8347</v>
      </c>
      <c r="S5" t="s">
        <v>8341</v>
      </c>
      <c r="T5" t="s">
        <v>8329</v>
      </c>
      <c r="U5" t="s">
        <v>8330</v>
      </c>
      <c r="V5" t="s">
        <v>8328</v>
      </c>
      <c r="W5" t="s">
        <v>8350</v>
      </c>
      <c r="X5" t="s">
        <v>8336</v>
      </c>
      <c r="Y5" t="s">
        <v>8338</v>
      </c>
      <c r="Z5" t="s">
        <v>8331</v>
      </c>
      <c r="AA5" t="s">
        <v>8354</v>
      </c>
      <c r="AC5" t="s">
        <v>8355</v>
      </c>
      <c r="AD5" t="s">
        <v>8353</v>
      </c>
      <c r="AE5" t="s">
        <v>8314</v>
      </c>
      <c r="AF5" t="s">
        <v>8351</v>
      </c>
      <c r="AH5" t="s">
        <v>8349</v>
      </c>
      <c r="AI5" t="s">
        <v>8356</v>
      </c>
      <c r="AJ5" t="s">
        <v>8352</v>
      </c>
      <c r="AK5" t="s">
        <v>8333</v>
      </c>
      <c r="AL5" t="s">
        <v>8312</v>
      </c>
      <c r="AM5" t="s">
        <v>8348</v>
      </c>
      <c r="AO5" t="s">
        <v>8318</v>
      </c>
      <c r="AP5" t="s">
        <v>8309</v>
      </c>
      <c r="AQ5" t="s">
        <v>8340</v>
      </c>
      <c r="AR5" t="s">
        <v>8315</v>
      </c>
      <c r="AS5" t="s">
        <v>8310</v>
      </c>
      <c r="AT5" t="s">
        <v>8342</v>
      </c>
      <c r="AV5" t="s">
        <v>8335</v>
      </c>
      <c r="AW5" t="s">
        <v>8326</v>
      </c>
      <c r="AX5" t="s">
        <v>8324</v>
      </c>
    </row>
    <row r="6" spans="1:52" x14ac:dyDescent="0.2">
      <c r="A6" s="13" t="s">
        <v>8219</v>
      </c>
      <c r="B6" s="11"/>
      <c r="C6" s="11"/>
      <c r="D6" s="11"/>
      <c r="E6" s="11">
        <v>31</v>
      </c>
      <c r="F6" s="11"/>
      <c r="G6" s="11"/>
      <c r="H6" s="11">
        <v>31</v>
      </c>
      <c r="I6" s="11">
        <v>15</v>
      </c>
      <c r="J6" s="11"/>
      <c r="K6" s="11"/>
      <c r="L6" s="11">
        <v>15</v>
      </c>
      <c r="M6" s="11"/>
      <c r="N6" s="11"/>
      <c r="O6" s="11"/>
      <c r="P6" s="11"/>
      <c r="Q6" s="11">
        <v>23</v>
      </c>
      <c r="R6" s="11">
        <v>23</v>
      </c>
      <c r="S6" s="11"/>
      <c r="T6" s="11"/>
      <c r="U6" s="11"/>
      <c r="V6" s="11"/>
      <c r="W6" s="11"/>
      <c r="X6" s="11"/>
      <c r="Y6" s="11"/>
      <c r="Z6" s="11"/>
      <c r="AA6" s="11">
        <v>19</v>
      </c>
      <c r="AB6" s="11">
        <v>19</v>
      </c>
      <c r="AC6" s="11"/>
      <c r="AD6" s="11"/>
      <c r="AE6" s="11"/>
      <c r="AF6" s="11"/>
      <c r="AG6" s="11"/>
      <c r="AH6" s="11">
        <v>16</v>
      </c>
      <c r="AI6" s="11"/>
      <c r="AJ6" s="11"/>
      <c r="AK6" s="11"/>
      <c r="AL6" s="11"/>
      <c r="AM6" s="11">
        <v>6</v>
      </c>
      <c r="AN6" s="11">
        <v>22</v>
      </c>
      <c r="AO6" s="11"/>
      <c r="AP6" s="11"/>
      <c r="AQ6" s="11"/>
      <c r="AR6" s="11">
        <v>15</v>
      </c>
      <c r="AS6" s="11">
        <v>47</v>
      </c>
      <c r="AT6" s="11">
        <v>59</v>
      </c>
      <c r="AU6" s="11">
        <v>121</v>
      </c>
      <c r="AV6" s="11">
        <v>11</v>
      </c>
      <c r="AW6" s="11"/>
      <c r="AX6" s="11">
        <v>15</v>
      </c>
      <c r="AY6" s="11">
        <v>26</v>
      </c>
      <c r="AZ6" s="11">
        <v>257</v>
      </c>
    </row>
    <row r="7" spans="1:52" x14ac:dyDescent="0.2">
      <c r="A7" s="13" t="s">
        <v>8220</v>
      </c>
      <c r="B7" s="11">
        <v>78</v>
      </c>
      <c r="C7" s="11"/>
      <c r="D7" s="11">
        <v>52</v>
      </c>
      <c r="E7" s="11"/>
      <c r="F7" s="11"/>
      <c r="G7" s="11"/>
      <c r="H7" s="11">
        <v>130</v>
      </c>
      <c r="I7" s="11">
        <v>101</v>
      </c>
      <c r="J7" s="11">
        <v>14</v>
      </c>
      <c r="K7" s="11"/>
      <c r="L7" s="11">
        <v>115</v>
      </c>
      <c r="M7" s="11">
        <v>23</v>
      </c>
      <c r="N7" s="11"/>
      <c r="O7" s="11">
        <v>73</v>
      </c>
      <c r="P7" s="11">
        <v>96</v>
      </c>
      <c r="Q7" s="11"/>
      <c r="R7" s="11"/>
      <c r="S7" s="11"/>
      <c r="T7" s="11"/>
      <c r="U7" s="11">
        <v>37</v>
      </c>
      <c r="V7" s="11">
        <v>20</v>
      </c>
      <c r="W7" s="11">
        <v>53</v>
      </c>
      <c r="X7" s="11"/>
      <c r="Y7" s="11"/>
      <c r="Z7" s="11"/>
      <c r="AA7" s="11"/>
      <c r="AB7" s="11">
        <v>110</v>
      </c>
      <c r="AC7" s="11">
        <v>14</v>
      </c>
      <c r="AD7" s="11">
        <v>11</v>
      </c>
      <c r="AE7" s="11">
        <v>34</v>
      </c>
      <c r="AF7" s="11">
        <v>13</v>
      </c>
      <c r="AG7" s="11">
        <v>72</v>
      </c>
      <c r="AH7" s="11"/>
      <c r="AI7" s="11">
        <v>32</v>
      </c>
      <c r="AJ7" s="11">
        <v>34</v>
      </c>
      <c r="AK7" s="11"/>
      <c r="AL7" s="11"/>
      <c r="AM7" s="11">
        <v>21</v>
      </c>
      <c r="AN7" s="11">
        <v>87</v>
      </c>
      <c r="AO7" s="11">
        <v>13</v>
      </c>
      <c r="AP7" s="11"/>
      <c r="AQ7" s="11">
        <v>7</v>
      </c>
      <c r="AR7" s="11">
        <v>1</v>
      </c>
      <c r="AS7" s="11">
        <v>81</v>
      </c>
      <c r="AT7" s="11">
        <v>36</v>
      </c>
      <c r="AU7" s="11">
        <v>138</v>
      </c>
      <c r="AV7" s="11">
        <v>40</v>
      </c>
      <c r="AW7" s="11">
        <v>250</v>
      </c>
      <c r="AX7" s="11">
        <v>59</v>
      </c>
      <c r="AY7" s="11">
        <v>349</v>
      </c>
      <c r="AZ7" s="11">
        <v>1097</v>
      </c>
    </row>
    <row r="8" spans="1:52" x14ac:dyDescent="0.2">
      <c r="A8" s="13" t="s">
        <v>8221</v>
      </c>
      <c r="B8" s="11"/>
      <c r="C8" s="11"/>
      <c r="D8" s="11"/>
      <c r="E8" s="11"/>
      <c r="F8" s="11"/>
      <c r="G8" s="11"/>
      <c r="H8" s="11"/>
      <c r="I8" s="11"/>
      <c r="J8" s="11"/>
      <c r="K8" s="11">
        <v>4</v>
      </c>
      <c r="L8" s="11">
        <v>4</v>
      </c>
      <c r="M8" s="11"/>
      <c r="N8" s="11"/>
      <c r="O8" s="11"/>
      <c r="P8" s="11"/>
      <c r="Q8" s="11"/>
      <c r="R8" s="11"/>
      <c r="S8" s="11"/>
      <c r="T8" s="11"/>
      <c r="U8" s="11">
        <v>17</v>
      </c>
      <c r="V8" s="11"/>
      <c r="W8" s="11"/>
      <c r="X8" s="11"/>
      <c r="Y8" s="11"/>
      <c r="Z8" s="11"/>
      <c r="AA8" s="11"/>
      <c r="AB8" s="11">
        <v>17</v>
      </c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>
        <v>9</v>
      </c>
      <c r="AX8" s="11">
        <v>3</v>
      </c>
      <c r="AY8" s="11">
        <v>12</v>
      </c>
      <c r="AZ8" s="11">
        <v>33</v>
      </c>
    </row>
    <row r="9" spans="1:52" x14ac:dyDescent="0.2">
      <c r="A9" s="13" t="s">
        <v>8218</v>
      </c>
      <c r="B9" s="11"/>
      <c r="C9" s="11">
        <v>164</v>
      </c>
      <c r="D9" s="11"/>
      <c r="E9" s="11"/>
      <c r="F9" s="11">
        <v>48</v>
      </c>
      <c r="G9" s="11">
        <v>49</v>
      </c>
      <c r="H9" s="11">
        <v>261</v>
      </c>
      <c r="I9" s="11"/>
      <c r="J9" s="11"/>
      <c r="K9" s="11">
        <v>34</v>
      </c>
      <c r="L9" s="11">
        <v>34</v>
      </c>
      <c r="M9" s="11"/>
      <c r="N9" s="11">
        <v>52</v>
      </c>
      <c r="O9" s="11"/>
      <c r="P9" s="11">
        <v>52</v>
      </c>
      <c r="Q9" s="11"/>
      <c r="R9" s="11"/>
      <c r="S9" s="11">
        <v>33</v>
      </c>
      <c r="T9" s="11">
        <v>30</v>
      </c>
      <c r="U9" s="11"/>
      <c r="V9" s="11">
        <v>138</v>
      </c>
      <c r="W9" s="11"/>
      <c r="X9" s="11">
        <v>14</v>
      </c>
      <c r="Y9" s="11">
        <v>35</v>
      </c>
      <c r="Z9" s="11">
        <v>240</v>
      </c>
      <c r="AA9" s="11"/>
      <c r="AB9" s="11">
        <v>490</v>
      </c>
      <c r="AC9" s="11"/>
      <c r="AD9" s="11"/>
      <c r="AE9" s="11">
        <v>62</v>
      </c>
      <c r="AF9" s="11"/>
      <c r="AG9" s="11">
        <v>62</v>
      </c>
      <c r="AH9" s="11"/>
      <c r="AI9" s="11"/>
      <c r="AJ9" s="11"/>
      <c r="AK9" s="11">
        <v>49</v>
      </c>
      <c r="AL9" s="11">
        <v>20</v>
      </c>
      <c r="AM9" s="11"/>
      <c r="AN9" s="11">
        <v>69</v>
      </c>
      <c r="AO9" s="11"/>
      <c r="AP9" s="11">
        <v>103</v>
      </c>
      <c r="AQ9" s="11">
        <v>7</v>
      </c>
      <c r="AR9" s="11">
        <v>31</v>
      </c>
      <c r="AS9" s="11">
        <v>17</v>
      </c>
      <c r="AT9" s="11"/>
      <c r="AU9" s="11">
        <v>158</v>
      </c>
      <c r="AV9" s="11">
        <v>45</v>
      </c>
      <c r="AW9" s="11">
        <v>412</v>
      </c>
      <c r="AX9" s="11">
        <v>68</v>
      </c>
      <c r="AY9" s="11">
        <v>525</v>
      </c>
      <c r="AZ9" s="11">
        <v>1651</v>
      </c>
    </row>
    <row r="10" spans="1:52" x14ac:dyDescent="0.2">
      <c r="A10" s="13" t="s">
        <v>8361</v>
      </c>
      <c r="B10" s="11">
        <v>78</v>
      </c>
      <c r="C10" s="11">
        <v>164</v>
      </c>
      <c r="D10" s="11">
        <v>52</v>
      </c>
      <c r="E10" s="11">
        <v>31</v>
      </c>
      <c r="F10" s="11">
        <v>48</v>
      </c>
      <c r="G10" s="11">
        <v>49</v>
      </c>
      <c r="H10" s="11">
        <v>422</v>
      </c>
      <c r="I10" s="11">
        <v>116</v>
      </c>
      <c r="J10" s="11">
        <v>14</v>
      </c>
      <c r="K10" s="11">
        <v>38</v>
      </c>
      <c r="L10" s="11">
        <v>168</v>
      </c>
      <c r="M10" s="11">
        <v>23</v>
      </c>
      <c r="N10" s="11">
        <v>52</v>
      </c>
      <c r="O10" s="11">
        <v>73</v>
      </c>
      <c r="P10" s="11">
        <v>148</v>
      </c>
      <c r="Q10" s="11">
        <v>23</v>
      </c>
      <c r="R10" s="11">
        <v>23</v>
      </c>
      <c r="S10" s="11">
        <v>33</v>
      </c>
      <c r="T10" s="11">
        <v>30</v>
      </c>
      <c r="U10" s="11">
        <v>54</v>
      </c>
      <c r="V10" s="11">
        <v>158</v>
      </c>
      <c r="W10" s="11">
        <v>53</v>
      </c>
      <c r="X10" s="11">
        <v>14</v>
      </c>
      <c r="Y10" s="11">
        <v>35</v>
      </c>
      <c r="Z10" s="11">
        <v>240</v>
      </c>
      <c r="AA10" s="11">
        <v>19</v>
      </c>
      <c r="AB10" s="11">
        <v>636</v>
      </c>
      <c r="AC10" s="11">
        <v>14</v>
      </c>
      <c r="AD10" s="11">
        <v>11</v>
      </c>
      <c r="AE10" s="11">
        <v>96</v>
      </c>
      <c r="AF10" s="11">
        <v>13</v>
      </c>
      <c r="AG10" s="11">
        <v>134</v>
      </c>
      <c r="AH10" s="11">
        <v>16</v>
      </c>
      <c r="AI10" s="11">
        <v>32</v>
      </c>
      <c r="AJ10" s="11">
        <v>34</v>
      </c>
      <c r="AK10" s="11">
        <v>49</v>
      </c>
      <c r="AL10" s="11">
        <v>20</v>
      </c>
      <c r="AM10" s="11">
        <v>27</v>
      </c>
      <c r="AN10" s="11">
        <v>178</v>
      </c>
      <c r="AO10" s="11">
        <v>13</v>
      </c>
      <c r="AP10" s="11">
        <v>103</v>
      </c>
      <c r="AQ10" s="11">
        <v>14</v>
      </c>
      <c r="AR10" s="11">
        <v>47</v>
      </c>
      <c r="AS10" s="11">
        <v>145</v>
      </c>
      <c r="AT10" s="11">
        <v>95</v>
      </c>
      <c r="AU10" s="11">
        <v>417</v>
      </c>
      <c r="AV10" s="11">
        <v>96</v>
      </c>
      <c r="AW10" s="11">
        <v>671</v>
      </c>
      <c r="AX10" s="11">
        <v>145</v>
      </c>
      <c r="AY10" s="11">
        <v>912</v>
      </c>
      <c r="AZ10" s="11">
        <v>3038</v>
      </c>
    </row>
    <row r="14" spans="1:52" x14ac:dyDescent="0.2">
      <c r="A14" t="s">
        <v>8376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393B0-0810-084B-B39A-0D9CD608E844}">
  <sheetPr codeName="Sheet5"/>
  <dimension ref="A1:E7"/>
  <sheetViews>
    <sheetView zoomScale="90" zoomScaleNormal="90"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8362</v>
      </c>
      <c r="B2" t="s">
        <v>8363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Extra Practice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Valdiglesias</cp:lastModifiedBy>
  <dcterms:created xsi:type="dcterms:W3CDTF">2017-04-20T15:17:24Z</dcterms:created>
  <dcterms:modified xsi:type="dcterms:W3CDTF">2021-08-22T19:24:36Z</dcterms:modified>
</cp:coreProperties>
</file>