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26f6146b5a43c/Documents/"/>
    </mc:Choice>
  </mc:AlternateContent>
  <xr:revisionPtr revIDLastSave="90" documentId="8_{A07F346B-C3DE-6242-B8DE-2549414ED18E}" xr6:coauthVersionLast="47" xr6:coauthVersionMax="47" xr10:uidLastSave="{D2F00EED-3CE6-D241-84F0-945C17FC8FE1}"/>
  <bookViews>
    <workbookView xWindow="0" yWindow="740" windowWidth="29400" windowHeight="17220" activeTab="4" xr2:uid="{00000000-000D-0000-FFFF-FFFF00000000}"/>
  </bookViews>
  <sheets>
    <sheet name="Pivot table 1" sheetId="4" r:id="rId1"/>
    <sheet name="Pivot table 2" sheetId="5" r:id="rId2"/>
    <sheet name="Pivot table 3" sheetId="6" r:id="rId3"/>
    <sheet name="Crowfunding Goal Analysis" sheetId="8" r:id="rId4"/>
    <sheet name="summary statistics table" sheetId="9" r:id="rId5"/>
    <sheet name="Crowdfunding" sheetId="1" r:id="rId6"/>
  </sheets>
  <definedNames>
    <definedName name="_xlnm._FilterDatabase" localSheetId="5" hidden="1">Crowdfunding!$A$1:$T$1001</definedName>
    <definedName name="_xlnm._FilterDatabase" localSheetId="3" hidden="1">'Crowfunding Goal Analysis'!$A$1:$H$15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9" l="1"/>
  <c r="G8" i="9"/>
  <c r="G17" i="9"/>
  <c r="G15" i="9"/>
  <c r="G14" i="9"/>
  <c r="G13" i="9"/>
  <c r="G12" i="9"/>
  <c r="G9" i="9"/>
  <c r="G7" i="9"/>
  <c r="G6" i="9"/>
  <c r="G5" i="9"/>
  <c r="G4" i="9"/>
  <c r="B5" i="8"/>
  <c r="B4" i="8"/>
  <c r="B3" i="8"/>
  <c r="C4" i="8"/>
  <c r="D9" i="8"/>
  <c r="D8" i="8"/>
  <c r="D7" i="8"/>
  <c r="D2" i="8"/>
  <c r="C2" i="8"/>
  <c r="D6" i="8"/>
  <c r="C5" i="8"/>
  <c r="D5" i="8"/>
  <c r="D4" i="8"/>
  <c r="C9" i="8"/>
  <c r="C8" i="8"/>
  <c r="C3" i="8"/>
  <c r="C7" i="8"/>
  <c r="D11" i="8"/>
  <c r="D10" i="8"/>
  <c r="C12" i="8"/>
  <c r="C10" i="8"/>
  <c r="C11" i="8"/>
  <c r="D12" i="8"/>
  <c r="D13" i="8"/>
  <c r="B12" i="8"/>
  <c r="B11" i="8"/>
  <c r="B10" i="8"/>
  <c r="B9" i="8"/>
  <c r="B8" i="8"/>
  <c r="B7" i="8"/>
  <c r="C6" i="8"/>
  <c r="B6" i="8"/>
  <c r="D3" i="8"/>
  <c r="C13" i="8"/>
  <c r="B1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E7" i="8" l="1"/>
  <c r="E8" i="8"/>
  <c r="F8" i="8" s="1"/>
  <c r="E10" i="8"/>
  <c r="G10" i="8" s="1"/>
  <c r="E9" i="8"/>
  <c r="G9" i="8" s="1"/>
  <c r="H7" i="8"/>
  <c r="G7" i="8"/>
  <c r="E2" i="8"/>
  <c r="G2" i="8" s="1"/>
  <c r="E6" i="8"/>
  <c r="G6" i="8" s="1"/>
  <c r="E13" i="8"/>
  <c r="H13" i="8" s="1"/>
  <c r="E5" i="8"/>
  <c r="H5" i="8" s="1"/>
  <c r="E12" i="8"/>
  <c r="G12" i="8" s="1"/>
  <c r="E4" i="8"/>
  <c r="G4" i="8" s="1"/>
  <c r="E11" i="8"/>
  <c r="F11" i="8" s="1"/>
  <c r="E3" i="8"/>
  <c r="G3" i="8" s="1"/>
  <c r="F7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2" i="8" l="1"/>
  <c r="F9" i="8"/>
  <c r="H9" i="8"/>
  <c r="F4" i="8"/>
  <c r="H8" i="8"/>
  <c r="H10" i="8"/>
  <c r="G8" i="8"/>
  <c r="F10" i="8"/>
  <c r="H4" i="8"/>
  <c r="H12" i="8"/>
  <c r="F12" i="8"/>
  <c r="H3" i="8"/>
  <c r="F3" i="8"/>
  <c r="F2" i="8"/>
  <c r="G5" i="8"/>
  <c r="H6" i="8"/>
  <c r="F13" i="8"/>
  <c r="G11" i="8"/>
  <c r="F5" i="8"/>
  <c r="H11" i="8"/>
  <c r="F6" i="8"/>
  <c r="G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<sst xmlns="http://schemas.openxmlformats.org/spreadsheetml/2006/main" count="7130" uniqueCount="2123">
  <si>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</si>
  <si>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</si>
  <si>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</si>
  <si>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</si>
  <si>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</si>
  <si>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</si>
  <si>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</si>
  <si>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</si>
  <si>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</si>
  <si>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</si>
  <si>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</si>
  <si>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</si>
  <si>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</si>
  <si>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</si>
  <si>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</si>
  <si>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</si>
  <si>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</si>
  <si>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</si>
  <si>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</si>
  <si>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</si>
  <si>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</si>
  <si>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</si>
  <si>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</si>
  <si>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</si>
  <si>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</si>
  <si>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</si>
  <si>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</si>
  <si>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</si>
  <si>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</si>
  <si>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</si>
  <si>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</si>
  <si>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</si>
  <si>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</si>
  <si>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</si>
  <si>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</si>
  <si>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</si>
  <si>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</si>
  <si>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</si>
  <si>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</si>
  <si>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</si>
  <si>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</si>
  <si>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</si>
  <si>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</si>
  <si>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</si>
  <si>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</si>
  <si>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</si>
  <si>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</si>
  <si>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</si>
  <si>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</si>
  <si>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</si>
  <si>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</si>
  <si>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</si>
  <si>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</si>
  <si>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</si>
  <si>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</si>
  <si>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</si>
  <si>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</si>
  <si>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</si>
  <si>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</si>
  <si>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</si>
  <si>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</si>
  <si>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</si>
  <si>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</si>
  <si>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</si>
  <si>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</si>
  <si>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</si>
  <si>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</si>
  <si>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</si>
  <si>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</si>
  <si>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</si>
  <si>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</si>
  <si>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</si>
  <si>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</si>
  <si>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</si>
  <si>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</si>
  <si>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</si>
  <si>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</si>
  <si>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</si>
  <si>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</si>
  <si>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</si>
  <si>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</si>
  <si>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</si>
  <si>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</si>
  <si>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</si>
  <si>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</si>
  <si>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</si>
  <si>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</si>
  <si>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</si>
  <si>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</si>
  <si>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</si>
  <si>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</si>
  <si>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</si>
  <si>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</si>
  <si>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</si>
  <si>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</si>
  <si>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</si>
  <si>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</si>
  <si>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</si>
  <si>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</si>
  <si>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</si>
  <si>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</si>
  <si>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</si>
  <si>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</si>
  <si>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</si>
  <si>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</si>
  <si>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</si>
  <si>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</si>
  <si>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</si>
  <si>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</si>
  <si>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</si>
  <si>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</si>
  <si>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</si>
  <si>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</si>
  <si>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</si>
  <si>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</si>
  <si>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</si>
  <si>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</si>
  <si>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</si>
  <si>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</si>
  <si>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</si>
  <si>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</si>
  <si>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</si>
  <si>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</si>
  <si>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</si>
  <si>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</si>
  <si>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</si>
  <si>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</si>
  <si>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</si>
  <si>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</si>
  <si>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</si>
  <si>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</si>
  <si>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</si>
  <si>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</si>
  <si>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</si>
  <si>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</si>
  <si>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</si>
  <si>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</si>
  <si>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</si>
  <si>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</si>
  <si>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</si>
  <si>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</si>
  <si>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</si>
  <si>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</si>
  <si>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</si>
  <si>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</si>
  <si>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</si>
  <si>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</si>
  <si>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</si>
  <si>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</si>
  <si>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</si>
  <si>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</si>
  <si>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</si>
  <si>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</si>
  <si>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</si>
  <si>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</si>
  <si>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</si>
  <si>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</si>
  <si>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</si>
  <si>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</si>
  <si>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</si>
  <si>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</si>
  <si>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</si>
  <si>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</si>
  <si>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</si>
  <si>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</si>
  <si>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</si>
  <si>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</si>
  <si>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</si>
  <si>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</si>
  <si>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</si>
  <si>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</si>
  <si>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</si>
  <si>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</si>
  <si>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</si>
  <si>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</si>
  <si>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</si>
  <si>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</si>
  <si>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</si>
  <si>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</si>
  <si>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</si>
  <si>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</si>
  <si>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</si>
  <si>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</si>
  <si>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</si>
  <si>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</si>
  <si>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</si>
  <si>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</si>
  <si>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</si>
  <si>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</si>
  <si>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</si>
  <si>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</si>
  <si>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</si>
  <si>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</si>
  <si>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</si>
  <si>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</si>
  <si>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</si>
  <si>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</si>
  <si>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</si>
  <si>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</si>
  <si>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</si>
  <si>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</si>
  <si>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</si>
  <si>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</si>
  <si>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</si>
  <si>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</si>
  <si>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</si>
  <si>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</si>
  <si>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</si>
  <si>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</si>
  <si>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</si>
  <si>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</si>
  <si>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</si>
  <si>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</si>
  <si>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</si>
  <si>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</si>
  <si>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</si>
  <si>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</si>
  <si>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</si>
  <si>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</si>
  <si>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</si>
  <si>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</si>
  <si>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</si>
  <si>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</si>
  <si>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</si>
  <si>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</si>
  <si>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</si>
  <si>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</si>
  <si>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</si>
  <si>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</si>
  <si>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</si>
  <si>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</si>
  <si>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</si>
  <si>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</si>
  <si>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</si>
  <si>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</si>
  <si>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</si>
  <si>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</si>
  <si>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</si>
  <si>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</si>
  <si>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</si>
  <si>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</si>
  <si>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</si>
  <si>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</si>
  <si>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</si>
  <si>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</si>
  <si>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</si>
  <si>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</si>
  <si>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</si>
  <si>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</si>
  <si>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</si>
  <si>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</si>
  <si>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</si>
  <si>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</si>
  <si>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</si>
  <si>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</si>
  <si>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</si>
  <si>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</si>
  <si>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</si>
  <si>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</si>
  <si>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</si>
  <si>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</si>
  <si>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</si>
  <si>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</si>
  <si>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</si>
  <si>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</si>
  <si>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</si>
  <si>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</si>
  <si>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</si>
  <si>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</si>
  <si>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</si>
  <si>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</si>
  <si>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</si>
  <si>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</si>
  <si>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</si>
  <si>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</si>
  <si>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</si>
  <si>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</si>
  <si>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</si>
  <si>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</si>
  <si>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</si>
  <si>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</si>
  <si>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</si>
  <si>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</si>
  <si>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</si>
  <si>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</si>
  <si>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</si>
  <si>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</si>
  <si>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</si>
  <si>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</si>
  <si>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</si>
  <si>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</si>
  <si>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</si>
  <si>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</si>
  <si>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</si>
  <si>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</si>
  <si>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</si>
  <si>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</si>
  <si>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</si>
  <si>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</si>
  <si>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</si>
  <si>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</si>
  <si>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</si>
  <si>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</si>
  <si>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</si>
  <si>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</si>
  <si>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</si>
  <si>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</si>
  <si>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</si>
  <si>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</si>
  <si>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</si>
  <si>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</si>
  <si>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</si>
  <si>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</si>
  <si>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</si>
  <si>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</si>
  <si>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</si>
  <si>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</si>
  <si>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</si>
  <si>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</si>
  <si>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</si>
  <si>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</si>
  <si>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</si>
  <si>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</si>
  <si>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</si>
  <si>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</si>
  <si>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</si>
  <si>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</si>
  <si>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</si>
  <si>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</si>
  <si>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</si>
  <si>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</si>
  <si>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</si>
  <si>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</si>
  <si>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</si>
  <si>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</si>
  <si>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</si>
  <si>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</si>
  <si>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</si>
  <si>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</si>
  <si>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</si>
  <si>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</si>
  <si>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</si>
  <si>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</si>
  <si>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</si>
  <si>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</si>
  <si>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</si>
  <si>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</si>
  <si>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</si>
  <si>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</si>
  <si>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</si>
  <si>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</si>
  <si>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</si>
  <si>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</si>
  <si>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</si>
  <si>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</si>
  <si>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</si>
  <si>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</si>
  <si>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</si>
  <si>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</si>
  <si>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</si>
  <si>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</si>
  <si>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</si>
  <si>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</si>
  <si>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</si>
  <si>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</si>
  <si>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</si>
  <si>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</si>
  <si>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</si>
  <si>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</si>
  <si>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</si>
  <si>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</si>
  <si>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</si>
  <si>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</si>
  <si>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</si>
  <si>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</si>
  <si>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</si>
  <si>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</si>
  <si>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</si>
  <si>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</si>
  <si>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</si>
  <si>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</si>
  <si>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</si>
  <si>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</si>
  <si>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</si>
  <si>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</si>
  <si>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</si>
  <si>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</si>
  <si>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</si>
  <si>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</si>
  <si>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</si>
  <si>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</si>
  <si>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</si>
  <si>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</si>
  <si>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</si>
  <si>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</si>
  <si>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</si>
  <si>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</si>
  <si>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</si>
  <si>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</si>
  <si>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</si>
  <si>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</si>
  <si>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</si>
  <si>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</si>
  <si>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</si>
  <si>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</si>
  <si>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</si>
  <si>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</si>
  <si>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</si>
  <si>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</si>
  <si>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</si>
  <si>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</si>
  <si>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</si>
  <si>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</si>
  <si>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</si>
  <si>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</si>
  <si>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</si>
  <si>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</si>
  <si>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</si>
  <si>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</si>
  <si>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</si>
  <si>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</si>
  <si>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</si>
  <si>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</si>
  <si>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</si>
  <si>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</si>
  <si>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</si>
  <si>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</si>
  <si>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</si>
  <si>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</si>
  <si>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</si>
  <si>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</si>
  <si>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</si>
  <si>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</si>
  <si>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</si>
  <si>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</si>
  <si>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</si>
  <si>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</si>
  <si>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</si>
  <si>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</si>
  <si>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</si>
  <si>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</si>
  <si>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</si>
  <si>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</si>
  <si>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</si>
  <si>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</si>
  <si>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</si>
  <si>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</si>
  <si>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</si>
  <si>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</si>
  <si>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</si>
  <si>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</si>
  <si>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</si>
  <si>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</si>
  <si>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</si>
  <si>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</si>
  <si>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</si>
  <si>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</si>
  <si>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</si>
  <si>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</si>
  <si>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</si>
  <si>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</si>
  <si>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</si>
  <si>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</si>
  <si>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</si>
  <si>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</si>
  <si>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</si>
  <si>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</si>
  <si>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</si>
  <si>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</si>
  <si>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</si>
  <si>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</si>
  <si>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</si>
  <si>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</si>
  <si>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</si>
  <si>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</si>
  <si>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</si>
  <si>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</si>
  <si>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</si>
  <si>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</si>
  <si>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</si>
  <si>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</si>
  <si>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</si>
  <si>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</si>
  <si>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</si>
  <si>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</si>
  <si>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</si>
  <si>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</si>
  <si>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</si>
  <si>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</si>
  <si>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</si>
  <si>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</si>
  <si>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</si>
  <si>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</si>
  <si>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</si>
  <si>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</si>
  <si>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</si>
  <si>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</si>
  <si>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</si>
  <si>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</si>
  <si>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</si>
  <si>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</si>
  <si>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</si>
  <si>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</si>
  <si>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</si>
  <si>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</si>
  <si>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</si>
  <si>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</si>
  <si>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</si>
  <si>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</si>
  <si>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</si>
  <si>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</si>
  <si>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</si>
  <si>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</si>
  <si>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</si>
  <si>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</si>
  <si>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</si>
  <si>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</si>
  <si>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</si>
  <si>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</si>
  <si>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</si>
  <si>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</si>
  <si>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</si>
  <si>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</si>
  <si>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</si>
  <si>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</si>
  <si>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</si>
  <si>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</si>
  <si>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</si>
  <si>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</si>
  <si>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</si>
  <si>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</si>
  <si>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</si>
  <si>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</si>
  <si>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</si>
  <si>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</si>
  <si>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</si>
  <si>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</si>
  <si>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</si>
  <si>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</si>
  <si>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</si>
  <si>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</si>
  <si>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</si>
  <si>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</si>
  <si>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</si>
  <si>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</si>
  <si>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</si>
  <si>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</si>
  <si>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</si>
  <si>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</si>
  <si>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</si>
  <si>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</si>
  <si>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</si>
  <si>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</si>
  <si>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</si>
  <si>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</si>
  <si>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</si>
  <si>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</si>
  <si>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</si>
  <si>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</si>
  <si>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</si>
  <si>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</si>
  <si>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</si>
  <si>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</si>
  <si>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</si>
  <si>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</si>
  <si>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</si>
  <si>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</si>
  <si>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</si>
  <si>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</si>
  <si>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</si>
  <si>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</si>
  <si>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</si>
  <si>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</si>
  <si>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</si>
  <si>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</si>
  <si>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</si>
  <si>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</si>
  <si>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</si>
  <si>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</si>
  <si>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</si>
  <si>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</si>
  <si>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</si>
  <si>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</si>
  <si>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</si>
  <si>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</si>
  <si>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</si>
  <si>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</si>
  <si>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</si>
  <si>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</si>
  <si>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</si>
  <si>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</si>
  <si>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</si>
  <si>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</si>
  <si>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</si>
  <si>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</si>
  <si>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</si>
  <si>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</si>
  <si>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</si>
  <si>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</si>
  <si>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</si>
  <si>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</si>
  <si>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</si>
  <si>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</si>
  <si>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</si>
  <si>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</si>
  <si>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</si>
  <si>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</si>
  <si>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</si>
  <si>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</si>
  <si>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</si>
  <si>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</si>
  <si>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</si>
  <si>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</si>
  <si>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</si>
  <si>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</si>
  <si>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</si>
  <si>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</si>
  <si>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</si>
  <si>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</si>
  <si>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</si>
  <si>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</si>
  <si>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</si>
  <si>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</si>
  <si>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</si>
  <si>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</si>
  <si>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</si>
  <si>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</si>
  <si>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</si>
  <si>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</si>
  <si>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</si>
  <si>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</si>
  <si>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</si>
  <si>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</si>
  <si>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</si>
  <si>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</si>
  <si>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</si>
  <si>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</si>
  <si>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</si>
  <si>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</si>
  <si>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</si>
  <si>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</si>
  <si>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</si>
  <si>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</si>
  <si>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</si>
  <si>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</si>
  <si>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</si>
  <si>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</si>
  <si>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</si>
  <si>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</si>
  <si>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</si>
  <si>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</si>
  <si>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</si>
  <si>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</si>
  <si>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</si>
  <si>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</si>
  <si>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</si>
  <si>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</si>
  <si>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</si>
  <si>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</si>
  <si>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</si>
  <si>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</si>
  <si>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</si>
  <si>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</si>
  <si>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</si>
  <si>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</si>
  <si>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</si>
  <si>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</si>
  <si>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</si>
  <si>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</si>
  <si>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</si>
  <si>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</si>
  <si>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</si>
  <si>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</si>
  <si>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</si>
  <si>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</si>
  <si>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</si>
  <si>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</si>
  <si>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</si>
  <si>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</si>
  <si>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</si>
  <si>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</si>
  <si>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</si>
  <si>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</si>
  <si>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</si>
  <si>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</si>
  <si>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</si>
  <si>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</si>
  <si>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</si>
  <si>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</si>
  <si>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</si>
  <si>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</si>
  <si>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</si>
  <si>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</si>
  <si>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</si>
  <si>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</si>
  <si>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</si>
  <si>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</si>
  <si>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</si>
  <si>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</si>
  <si>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</si>
  <si>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</si>
  <si>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</si>
  <si>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</si>
  <si>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</si>
  <si>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</si>
  <si>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</si>
  <si>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</si>
  <si>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</si>
  <si>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</si>
  <si>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</si>
  <si>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</si>
  <si>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</si>
  <si>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</si>
  <si>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</si>
  <si>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</si>
  <si>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</si>
  <si>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</si>
  <si>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</si>
  <si>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</si>
  <si>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</si>
  <si>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</si>
  <si>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</si>
  <si>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</si>
  <si>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</si>
  <si>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</si>
  <si>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</si>
  <si>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</si>
  <si>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</si>
  <si>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</si>
  <si>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</si>
  <si>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</si>
  <si>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</si>
  <si>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</si>
  <si>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</si>
  <si>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</si>
  <si>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</si>
  <si>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</si>
  <si>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</si>
  <si>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</si>
  <si>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</si>
  <si>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</si>
  <si>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</si>
  <si>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</si>
  <si>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</si>
  <si>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</si>
  <si>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</si>
  <si>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</si>
  <si>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</si>
  <si>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</si>
  <si>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</si>
  <si>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</si>
  <si>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</si>
  <si>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</si>
  <si>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</si>
  <si>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</si>
  <si>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</si>
  <si>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</si>
  <si>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</si>
  <si>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</si>
  <si>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</si>
  <si>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</si>
  <si>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</si>
  <si>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</si>
  <si>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</si>
  <si>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</si>
  <si>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</si>
  <si>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</si>
  <si>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</si>
  <si>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</si>
  <si>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</si>
  <si>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</si>
  <si>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</si>
  <si>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</si>
  <si>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</si>
  <si>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</si>
  <si>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</si>
  <si>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</si>
  <si>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</si>
  <si>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</si>
  <si>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</si>
  <si>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</si>
  <si>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</si>
  <si>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</si>
  <si>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</si>
  <si>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</si>
  <si>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</si>
  <si>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</si>
  <si>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</si>
  <si>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</si>
  <si>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</si>
  <si>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</si>
  <si>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</si>
  <si>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</si>
  <si>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</si>
  <si>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</si>
  <si>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</si>
  <si>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</si>
  <si>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</si>
  <si>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</si>
  <si>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</si>
  <si>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</si>
  <si>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</si>
  <si>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</si>
  <si>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</si>
  <si>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</si>
  <si>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</si>
  <si>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</si>
  <si>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</si>
  <si>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</si>
  <si>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</si>
  <si>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</si>
  <si>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</si>
  <si>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</si>
  <si>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</si>
  <si>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</si>
  <si>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</si>
  <si>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</si>
  <si>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</si>
  <si>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</si>
  <si>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</si>
  <si>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</si>
  <si>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</si>
  <si>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</si>
  <si>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</si>
  <si>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</si>
  <si>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</si>
  <si>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</si>
  <si>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</si>
  <si>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</si>
  <si>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</si>
  <si>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</si>
  <si>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</si>
  <si>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</si>
  <si>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</si>
  <si>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</si>
  <si>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</si>
  <si>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</si>
  <si>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</si>
  <si>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</si>
  <si>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</si>
  <si>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</si>
  <si>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</si>
  <si>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</si>
  <si>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</si>
  <si>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</si>
  <si>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</si>
  <si>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</si>
  <si>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</si>
  <si>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</si>
  <si>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</si>
  <si>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</si>
  <si>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</si>
  <si>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</si>
  <si>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</si>
  <si>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</si>
  <si>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</si>
  <si>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</si>
  <si>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</si>
  <si>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</si>
  <si>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</si>
  <si>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</si>
  <si>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</si>
  <si>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</si>
  <si>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</si>
  <si>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</si>
  <si>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</si>
  <si>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</si>
  <si>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</si>
  <si>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</si>
  <si>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</si>
  <si>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</si>
  <si>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</si>
  <si>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</si>
  <si>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</si>
  <si>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</si>
  <si>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</si>
  <si>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</si>
  <si>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</si>
  <si>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</si>
  <si>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</si>
  <si>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</si>
  <si>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</si>
  <si>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</si>
  <si>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</si>
  <si>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</si>
  <si>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</si>
  <si>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</si>
  <si>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</si>
  <si>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</si>
  <si>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</si>
  <si>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</si>
  <si>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</si>
  <si>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</si>
  <si>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</si>
  <si>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</si>
  <si>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</si>
  <si>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</si>
  <si>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</si>
  <si>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</si>
  <si>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</si>
  <si>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</si>
  <si>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</si>
  <si>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</si>
  <si>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</si>
  <si>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</si>
  <si>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</si>
  <si>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</si>
  <si>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</si>
  <si>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</si>
  <si>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</si>
  <si>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</si>
  <si>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</si>
  <si>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</si>
  <si>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</si>
  <si>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</si>
  <si>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</si>
  <si>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</si>
  <si>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</si>
  <si>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</si>
  <si>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</si>
  <si>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</si>
  <si>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</si>
  <si>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</si>
  <si>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</si>
  <si>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</si>
  <si>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</si>
  <si>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</si>
  <si>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</si>
  <si>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</si>
  <si>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</si>
  <si>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</si>
  <si>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</si>
  <si>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</si>
  <si>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</si>
  <si>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</si>
  <si>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</si>
  <si>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</si>
  <si>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</si>
  <si>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</si>
  <si>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</si>
  <si>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</si>
  <si>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</si>
  <si>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</si>
  <si>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</si>
  <si>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</si>
  <si>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</si>
  <si>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</si>
  <si>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</si>
  <si>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</si>
  <si>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</si>
  <si>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</si>
  <si>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</si>
  <si>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</si>
  <si>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</si>
  <si>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</si>
  <si>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</si>
  <si>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</si>
  <si>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</si>
  <si>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</si>
  <si>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</si>
  <si>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</si>
  <si>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</si>
  <si>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</si>
  <si>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</si>
  <si>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</si>
  <si>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</si>
  <si>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</si>
  <si>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</si>
  <si>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</si>
  <si>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</si>
  <si>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</si>
  <si>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</si>
  <si>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</si>
  <si>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</si>
  <si>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</si>
  <si>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</si>
  <si>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</si>
  <si>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</si>
  <si>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</si>
  <si>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</si>
  <si>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</si>
  <si>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</si>
  <si>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</si>
  <si>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</si>
  <si>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</si>
  <si>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</si>
  <si>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</si>
  <si>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</si>
  <si>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</si>
  <si>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</si>
  <si>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</si>
  <si>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</si>
  <si>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</si>
  <si>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</si>
  <si>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</si>
  <si>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</si>
  <si>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</si>
  <si>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</si>
  <si>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</si>
  <si>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</si>
  <si>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</si>
  <si>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</si>
  <si>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</si>
  <si>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</si>
  <si>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</si>
  <si>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</si>
  <si>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</si>
  <si>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</si>
  <si>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</si>
  <si>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</si>
  <si>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</si>
  <si>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</si>
  <si>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</si>
  <si>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</si>
  <si>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</si>
  <si>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</si>
  <si>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</si>
  <si>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</si>
  <si>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</si>
  <si>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</si>
  <si>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</si>
  <si>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</si>
  <si>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</si>
  <si>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</si>
  <si>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</si>
  <si>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</si>
  <si>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</si>
  <si>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</si>
  <si>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</si>
  <si>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</si>
  <si>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</si>
  <si>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</si>
  <si>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</si>
  <si>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</si>
  <si>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</si>
  <si>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</si>
  <si>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</si>
  <si>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</si>
  <si>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</si>
  <si>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</si>
  <si>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</si>
  <si>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</si>
  <si>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</si>
  <si>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</si>
  <si>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</si>
  <si>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</si>
  <si>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</si>
  <si>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</si>
  <si>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</si>
  <si>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</si>
  <si>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</si>
  <si>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</si>
  <si>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</si>
  <si>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</si>
  <si>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</si>
  <si>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</si>
  <si>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</si>
  <si>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</si>
  <si>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</si>
  <si>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</si>
  <si>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</si>
  <si>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</si>
  <si>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</si>
  <si>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</si>
  <si>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</si>
  <si>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</si>
  <si>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</si>
  <si>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</si>
  <si>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</si>
  <si>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</si>
  <si>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</si>
  <si>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</si>
  <si>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</si>
  <si>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</si>
  <si>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</si>
  <si>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</si>
  <si>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</si>
  <si>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</si>
  <si>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</si>
  <si>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</si>
  <si>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</si>
  <si>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</si>
  <si>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</si>
  <si>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</si>
  <si>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</si>
  <si>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</si>
  <si>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</si>
  <si>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</si>
  <si>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</si>
  <si>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</si>
  <si>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</si>
  <si>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</si>
  <si>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</si>
  <si>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</si>
  <si>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</si>
  <si>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</si>
  <si>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</si>
  <si>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</si>
  <si>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</si>
  <si>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</si>
  <si>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</si>
  <si>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</si>
  <si>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</si>
  <si>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</si>
  <si>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</si>
  <si>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</si>
  <si>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</si>
  <si>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</si>
  <si>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</si>
  <si>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</si>
  <si>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</si>
  <si>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</si>
  <si>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</si>
  <si>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</si>
  <si>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</si>
  <si>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</si>
  <si>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</si>
  <si>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</si>
  <si>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</si>
  <si>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</si>
  <si>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</si>
  <si>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</si>
  <si>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</si>
  <si>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</si>
  <si>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</si>
  <si>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</si>
  <si>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</si>
  <si>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</si>
  <si>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</si>
  <si>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</si>
  <si>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</si>
  <si>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</si>
  <si>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</si>
  <si>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</si>
  <si>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</si>
  <si>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</si>
  <si>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</si>
  <si>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</si>
  <si>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</si>
  <si>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</si>
  <si>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</si>
  <si>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</si>
  <si>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</si>
  <si>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</si>
  <si>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</si>
  <si>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</si>
  <si>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</si>
  <si>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</si>
  <si>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</si>
  <si>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</si>
  <si>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</si>
  <si>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</si>
  <si>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</si>
  <si>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</si>
  <si>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</si>
  <si>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</si>
  <si>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</si>
  <si>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</si>
  <si>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</si>
  <si>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</si>
  <si>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</si>
  <si>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</si>
  <si>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</si>
  <si>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</si>
  <si>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</si>
  <si>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</si>
  <si>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</si>
  <si>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</si>
  <si>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</si>
  <si>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</si>
  <si>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</si>
  <si>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</si>
  <si>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</si>
  <si>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</si>
  <si>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</si>
  <si>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</si>
  <si>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</si>
  <si>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</si>
  <si>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</si>
  <si>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</si>
  <si>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</si>
  <si>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</si>
  <si>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</si>
  <si>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</si>
  <si>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</si>
  <si>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</si>
  <si>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</si>
  <si>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</si>
  <si>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</si>
  <si>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</si>
  <si>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</si>
  <si>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</si>
  <si>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</si>
  <si>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</si>
  <si>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</si>
  <si>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</si>
  <si>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</si>
  <si>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</si>
  <si>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</si>
  <si>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</si>
  <si>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</si>
  <si>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</si>
  <si>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</si>
  <si>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</si>
  <si>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</si>
  <si>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</si>
  <si>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</si>
  <si>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</si>
  <si>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</si>
  <si>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</si>
  <si>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</si>
  <si>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</si>
  <si>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</si>
  <si>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</si>
  <si>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</si>
  <si>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</si>
  <si>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</si>
  <si>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</si>
  <si>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</si>
  <si>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</si>
  <si>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</si>
  <si>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</si>
  <si>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</si>
  <si>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</si>
  <si>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</si>
  <si>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</si>
  <si>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</si>
  <si>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</si>
  <si>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</si>
  <si>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</si>
  <si>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</si>
  <si>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</si>
  <si>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</si>
  <si>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</si>
  <si>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</si>
  <si>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</si>
  <si>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</si>
  <si>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</si>
  <si>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</si>
  <si>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</si>
  <si>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</si>
  <si>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</si>
  <si>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</si>
  <si>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</si>
  <si>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</si>
  <si>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</si>
  <si>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</si>
  <si>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</si>
  <si>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</si>
  <si>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</si>
  <si>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</si>
  <si>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</si>
  <si>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</si>
  <si>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</si>
  <si>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</si>
  <si>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</si>
  <si>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</si>
  <si>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</si>
  <si>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</si>
  <si>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</si>
  <si>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</si>
  <si>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</si>
  <si>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</si>
  <si>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</si>
  <si>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</si>
  <si>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</si>
  <si>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</si>
  <si>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</si>
  <si>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</si>
  <si>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</si>
  <si>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</si>
  <si>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</si>
  <si>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</si>
  <si>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</si>
  <si>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</si>
  <si>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</si>
  <si>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</si>
  <si>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</si>
  <si>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</si>
  <si>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</si>
  <si>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</si>
  <si>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</si>
  <si>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</si>
  <si>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</si>
  <si>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</si>
  <si>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</si>
  <si>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</si>
  <si>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</si>
  <si>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</si>
  <si>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</si>
  <si>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</si>
  <si>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</si>
  <si>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</si>
  <si>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</si>
  <si>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</si>
  <si>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</si>
  <si>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</si>
  <si>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</si>
  <si>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</si>
  <si>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</si>
  <si>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</si>
  <si>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</si>
  <si>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</si>
  <si>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</si>
  <si>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</si>
  <si>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</si>
  <si>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</si>
  <si>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</si>
  <si>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</si>
  <si>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</si>
  <si>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</si>
  <si>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</si>
  <si>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</si>
  <si>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</si>
  <si>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</si>
  <si>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</si>
  <si>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</si>
  <si>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</si>
  <si>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</si>
  <si>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</si>
  <si>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</si>
  <si>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</si>
  <si>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</si>
  <si>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</si>
  <si>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</si>
  <si>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</si>
  <si>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</si>
  <si>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</si>
  <si>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</si>
  <si>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</si>
  <si>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</si>
  <si>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</si>
  <si>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</si>
  <si>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</si>
  <si>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</si>
  <si>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</si>
  <si>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</si>
  <si>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</si>
  <si>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</si>
  <si>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</si>
  <si>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</si>
  <si>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</si>
  <si>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</si>
  <si>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</si>
  <si>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</si>
  <si>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</si>
  <si>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</si>
  <si>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</si>
  <si>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</si>
  <si>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</si>
  <si>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</si>
  <si>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</si>
  <si>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</si>
  <si>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</si>
  <si>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</si>
  <si>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</si>
  <si>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</si>
  <si>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</si>
  <si>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</si>
  <si>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</si>
  <si>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</si>
  <si>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</si>
  <si>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</si>
  <si>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</si>
  <si>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</si>
  <si>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</si>
  <si>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</si>
  <si>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</si>
  <si>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</si>
  <si>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</si>
  <si>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</si>
  <si>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</si>
  <si>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</si>
  <si>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</si>
  <si>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</si>
  <si>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</si>
  <si>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</si>
  <si>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</si>
  <si>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</si>
  <si>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</si>
  <si>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</si>
  <si>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</si>
  <si>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</si>
  <si>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</si>
  <si>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</si>
  <si>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</si>
  <si>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</si>
  <si>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</si>
  <si>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</si>
  <si>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</si>
  <si>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</si>
  <si>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</si>
  <si>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</si>
  <si>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</si>
  <si>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</si>
  <si>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</si>
  <si>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</si>
  <si>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</si>
  <si>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</si>
  <si>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</si>
  <si>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</si>
  <si>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</si>
  <si>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</si>
  <si>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</si>
  <si>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</si>
  <si>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</si>
  <si>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</si>
  <si>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</si>
  <si>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</si>
  <si>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</si>
  <si>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</si>
  <si>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</si>
  <si>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</si>
  <si>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</si>
  <si>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</si>
  <si>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</si>
  <si>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</si>
  <si>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</si>
  <si>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</si>
  <si>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</si>
  <si>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</si>
  <si>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</si>
  <si>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</si>
  <si>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</si>
  <si>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</si>
  <si>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</si>
  <si>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</si>
  <si>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</si>
  <si>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</si>
  <si>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</si>
  <si>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</si>
  <si>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</si>
  <si>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</si>
  <si>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</si>
  <si>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</si>
  <si>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</si>
  <si>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</si>
  <si>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</si>
  <si>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</si>
  <si>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</si>
  <si>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</si>
  <si>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</si>
  <si>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</si>
  <si>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</si>
  <si>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</si>
  <si>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</si>
  <si>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</si>
  <si>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</si>
  <si>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</si>
  <si>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</si>
  <si>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</si>
  <si>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</si>
  <si>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</si>
  <si>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</si>
  <si>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</si>
  <si>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</si>
  <si>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</si>
  <si>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</si>
  <si>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</si>
  <si>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</si>
  <si>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</si>
  <si>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</si>
  <si>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</si>
  <si>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</si>
  <si>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</si>
  <si>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</si>
  <si>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</si>
  <si>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</si>
  <si>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</si>
  <si>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</si>
  <si>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</si>
  <si>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</si>
  <si>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</si>
  <si>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</si>
  <si>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</si>
  <si>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</si>
  <si>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</si>
  <si>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</si>
  <si>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</si>
  <si>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</si>
  <si>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</si>
  <si>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</si>
  <si>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</si>
  <si>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</si>
  <si>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</si>
  <si>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</si>
  <si>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</si>
  <si>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</si>
  <si>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</si>
  <si>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</si>
  <si>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</si>
  <si>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</si>
  <si>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</si>
  <si>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</si>
  <si>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</si>
  <si>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</si>
  <si>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</si>
  <si>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</si>
  <si>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</si>
  <si>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</si>
  <si>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</si>
  <si>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</si>
  <si>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</si>
  <si>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</si>
  <si>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</si>
  <si>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</si>
  <si>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</si>
  <si>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</si>
  <si>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</si>
  <si>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</si>
  <si>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</si>
  <si>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</si>
  <si>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</si>
  <si>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</si>
  <si>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</si>
  <si>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</si>
  <si>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</si>
  <si>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</si>
  <si>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</si>
  <si>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</si>
  <si>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</si>
  <si>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</si>
  <si>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</si>
  <si>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</si>
  <si>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</si>
  <si>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</si>
  <si>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</si>
  <si>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</si>
  <si>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</si>
  <si>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</si>
  <si>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</si>
  <si>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</si>
  <si>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</si>
  <si>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</si>
  <si>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</si>
  <si>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</si>
  <si>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</si>
  <si>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</si>
  <si>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</si>
  <si>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</si>
  <si>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</si>
  <si>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</si>
  <si>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</si>
  <si>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</si>
  <si>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</si>
  <si>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</si>
  <si>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</si>
  <si>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</si>
  <si>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</si>
  <si>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</si>
  <si>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</si>
  <si>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</si>
  <si>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</si>
  <si>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</si>
  <si>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</si>
  <si>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</si>
  <si>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</si>
  <si>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</si>
  <si>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</si>
  <si>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</si>
  <si>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</si>
  <si>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</si>
  <si>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</si>
  <si>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</si>
  <si>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</si>
  <si>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</si>
  <si>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</si>
  <si>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</si>
  <si>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</si>
  <si>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</si>
  <si>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</si>
  <si>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</si>
  <si>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</si>
  <si>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</si>
  <si>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</si>
  <si>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</si>
  <si>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</si>
  <si>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</si>
  <si>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</si>
  <si>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</si>
  <si>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</si>
  <si>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</si>
  <si>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</si>
  <si>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</si>
  <si>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</si>
  <si>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</si>
  <si>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</si>
  <si>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</si>
  <si>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</si>
  <si>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</si>
  <si>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</si>
  <si>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</si>
  <si>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</si>
  <si>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</si>
  <si>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</si>
  <si>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</si>
  <si>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</si>
  <si>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</si>
  <si>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</si>
  <si>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</si>
  <si>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</si>
  <si>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</si>
  <si>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</si>
  <si>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</si>
  <si>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</si>
  <si>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</si>
  <si>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</si>
  <si>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</si>
  <si>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</si>
  <si>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</si>
  <si>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</si>
  <si>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</si>
  <si>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</si>
  <si>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</si>
  <si>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</si>
  <si>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</si>
  <si>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</si>
  <si>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</si>
  <si>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</si>
  <si>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</si>
  <si>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</si>
  <si>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</si>
  <si>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</si>
  <si>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</si>
  <si>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</si>
  <si>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</si>
  <si>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</si>
  <si>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</si>
  <si>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</si>
  <si>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</si>
  <si>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</si>
  <si>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</si>
  <si>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</si>
  <si>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</si>
  <si>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</si>
  <si>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</si>
  <si>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</si>
  <si>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</si>
  <si>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</si>
  <si>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</si>
  <si>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</si>
  <si>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</si>
  <si>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</si>
  <si>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</si>
  <si>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</si>
  <si>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</si>
  <si>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</si>
  <si>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</si>
  <si>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</si>
  <si>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</si>
  <si>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</si>
  <si>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</si>
  <si>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</si>
  <si>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</si>
  <si>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</si>
  <si>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</si>
  <si>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</si>
  <si>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</si>
  <si>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</si>
  <si>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</si>
  <si>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</si>
  <si>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</si>
  <si>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</si>
  <si>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</si>
  <si>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</si>
  <si>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</si>
  <si>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</si>
  <si>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</si>
  <si>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</si>
  <si>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</si>
  <si>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</si>
  <si>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</si>
  <si>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</si>
  <si>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</si>
  <si>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</si>
  <si>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</si>
  <si>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</si>
  <si>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</si>
  <si>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</si>
  <si>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</si>
  <si>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</si>
  <si>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</si>
  <si>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</si>
  <si>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</si>
  <si>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</si>
  <si>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</si>
  <si>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</si>
  <si>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</si>
  <si>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</si>
  <si>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</si>
  <si>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</si>
  <si>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</si>
  <si>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</si>
  <si>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</si>
  <si>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</si>
  <si>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</si>
  <si>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</si>
  <si>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</si>
  <si>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</si>
  <si>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</si>
  <si>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</si>
  <si>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</si>
  <si>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</si>
  <si>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</si>
  <si>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</si>
  <si>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</si>
  <si>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</si>
  <si>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</si>
  <si>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</si>
  <si>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</si>
  <si>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</si>
  <si>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</si>
  <si>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</si>
  <si>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</si>
  <si>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</si>
  <si>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</si>
  <si>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</si>
  <si>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</si>
  <si>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</si>
  <si>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</si>
  <si>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</si>
  <si>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</si>
  <si>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</si>
  <si>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</si>
  <si>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</si>
  <si>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</si>
  <si>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</si>
  <si>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</si>
  <si>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</si>
  <si>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</si>
  <si>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</si>
  <si>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</si>
  <si>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</si>
  <si>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</si>
  <si>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</si>
  <si>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</si>
  <si>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</si>
  <si>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</si>
  <si>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</si>
  <si>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</si>
  <si>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</si>
  <si>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</si>
  <si>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</si>
  <si>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</si>
  <si>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</si>
  <si>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</si>
  <si>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</si>
  <si>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</si>
  <si>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</si>
  <si>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</si>
  <si>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</si>
  <si>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</si>
  <si>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</si>
  <si>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</si>
  <si>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</si>
  <si>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</si>
  <si>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</si>
  <si>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</si>
  <si>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</si>
  <si>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</si>
  <si>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</si>
  <si>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</si>
  <si>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</si>
  <si>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</si>
  <si>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</si>
  <si>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</si>
  <si>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</si>
  <si>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</si>
  <si>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</si>
  <si>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</si>
  <si>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</si>
  <si>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</si>
  <si>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</si>
  <si>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</si>
  <si>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</si>
  <si>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</si>
  <si>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</si>
  <si>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</si>
  <si>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</si>
  <si>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</si>
  <si>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</si>
  <si>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</si>
  <si>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</si>
  <si>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</si>
  <si>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</si>
  <si>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</si>
  <si>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</si>
  <si>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</si>
  <si>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</si>
  <si>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</si>
  <si>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</si>
  <si>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</si>
  <si>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</si>
  <si>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</si>
  <si>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</si>
  <si>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</si>
  <si>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</si>
  <si>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</si>
  <si>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</si>
  <si>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</si>
  <si>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</si>
  <si>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</si>
  <si>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</si>
  <si>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</si>
  <si>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</si>
  <si>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</si>
  <si>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</si>
  <si>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</si>
  <si>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</si>
  <si>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</si>
  <si>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</si>
  <si>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</si>
  <si>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</si>
  <si>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</si>
  <si>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</si>
  <si>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</si>
  <si>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</si>
  <si>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</si>
  <si>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</si>
  <si>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</si>
  <si>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</si>
  <si>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</si>
  <si>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</si>
  <si>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</si>
  <si>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</si>
  <si>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</si>
  <si>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</si>
  <si>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</si>
  <si>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</si>
  <si>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</si>
  <si>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</si>
  <si>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</si>
  <si>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</si>
  <si>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</si>
  <si>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</si>
  <si>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</si>
  <si>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</si>
  <si>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</si>
  <si>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</si>
  <si>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</si>
  <si>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</si>
  <si>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</si>
  <si>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</si>
  <si>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</si>
  <si>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</si>
  <si>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</si>
  <si>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</si>
  <si>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</si>
  <si>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</si>
  <si>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</si>
  <si>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</si>
  <si>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</si>
  <si>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</si>
  <si>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</si>
  <si>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</si>
  <si>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</si>
  <si>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</si>
  <si>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</si>
  <si>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</si>
  <si>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</si>
  <si>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</si>
  <si>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</si>
  <si>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</si>
  <si>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</si>
  <si>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</si>
  <si>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</si>
  <si>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</si>
  <si>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</si>
  <si>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</si>
  <si>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</si>
  <si>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</si>
  <si>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</si>
  <si>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</si>
  <si>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</si>
  <si>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</si>
  <si>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</si>
  <si>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</si>
  <si>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</si>
  <si>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</si>
  <si>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</si>
  <si>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</si>
  <si>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</si>
  <si>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</si>
  <si>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</si>
  <si>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</si>
  <si>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</si>
  <si>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</si>
  <si>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</si>
  <si>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</si>
  <si>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</si>
  <si>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</si>
  <si>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</si>
  <si>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</si>
  <si>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</si>
  <si>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</si>
  <si>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</si>
  <si>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</si>
  <si>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</si>
  <si>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</si>
  <si>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</si>
  <si>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</si>
  <si>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</si>
  <si>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</si>
  <si>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</si>
  <si>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</si>
  <si>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</si>
  <si>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</si>
  <si>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</si>
  <si>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</si>
  <si>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</si>
  <si>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</si>
  <si>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</si>
  <si>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</si>
  <si>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</si>
  <si>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</si>
  <si>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</si>
  <si>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</si>
  <si>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</si>
  <si>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</si>
  <si>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</si>
  <si>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</si>
  <si>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</si>
  <si>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</si>
  <si>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</si>
  <si>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</si>
  <si>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</si>
  <si>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</si>
  <si>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</si>
  <si>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</si>
  <si>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</si>
  <si>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</si>
  <si>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</si>
  <si>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</si>
  <si>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</si>
  <si>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</si>
  <si>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</si>
  <si>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</si>
  <si>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</si>
  <si>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</si>
  <si>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</si>
  <si>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</si>
  <si>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</si>
  <si>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</si>
  <si>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</si>
  <si>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</si>
  <si>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</si>
  <si>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</si>
  <si>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</si>
  <si>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</si>
  <si>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</si>
  <si>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</si>
  <si>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</si>
  <si>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</si>
  <si>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</si>
  <si>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</si>
  <si>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</si>
  <si>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</si>
  <si>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</si>
  <si>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</si>
  <si>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</si>
  <si>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</si>
  <si>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</si>
  <si>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</si>
  <si>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</si>
  <si>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</si>
  <si>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</si>
  <si>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</si>
  <si>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</si>
  <si>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</si>
  <si>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</si>
  <si>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</si>
  <si>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</si>
  <si>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</si>
  <si>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</si>
  <si>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</si>
  <si>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</si>
  <si>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</si>
  <si>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</si>
  <si>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</si>
  <si>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</si>
  <si>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</si>
  <si>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</si>
  <si>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</si>
  <si>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</si>
  <si>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</si>
  <si>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</si>
  <si>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</si>
  <si>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</si>
  <si>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</si>
  <si>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</si>
  <si>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</si>
  <si>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</si>
  <si>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</si>
  <si>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</si>
  <si>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</si>
  <si>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</si>
  <si>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</si>
  <si>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</si>
  <si>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</si>
  <si>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</si>
  <si>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</si>
  <si>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</si>
  <si>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</si>
  <si>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</si>
  <si>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</si>
  <si>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</si>
  <si>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</si>
  <si>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</si>
  <si>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</si>
  <si>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</si>
  <si>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</si>
  <si>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</si>
  <si>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</si>
  <si>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</si>
  <si>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</si>
  <si>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</si>
  <si>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</si>
  <si>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</si>
  <si>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</si>
  <si>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</si>
  <si>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</si>
  <si>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</si>
  <si>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</si>
  <si>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</si>
  <si>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</si>
  <si>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</si>
  <si>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</si>
  <si>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</si>
  <si>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</si>
  <si>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</si>
  <si>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</si>
  <si>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</si>
  <si>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</si>
  <si>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</si>
  <si>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</si>
  <si>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</si>
  <si>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</si>
  <si>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</si>
  <si>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</si>
  <si>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</si>
  <si>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</si>
  <si>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</si>
  <si>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</si>
  <si>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</si>
  <si>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</si>
  <si>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</si>
  <si>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</si>
  <si>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r>
      <t>Create a new sheet with a pivot table that analyzes your initial worksheet to count how many campaigns were successful, failed, canceled, or are currently live per </t>
    </r>
    <r>
      <rPr>
        <b/>
        <sz val="15"/>
        <color rgb="FF444444"/>
        <rFont val="Var(--standard-font-family)"/>
      </rPr>
      <t>category</t>
    </r>
    <r>
      <rPr>
        <sz val="15"/>
        <color rgb="FF444444"/>
        <rFont val="Var(--standard-font-family)"/>
      </rPr>
      <t>.</t>
    </r>
  </si>
  <si>
    <t>Create a stacked-column pivot chart that can be filtered by country based on the table that you created.</t>
  </si>
  <si>
    <r>
      <t>Create a new sheet with a pivot table that analyzes your initial sheet to count how many campaigns were successful, failed, or canceled, or are currently live per </t>
    </r>
    <r>
      <rPr>
        <b/>
        <sz val="15"/>
        <color rgb="FF444444"/>
        <rFont val="Var(--standard-font-family)"/>
      </rPr>
      <t>sub-category</t>
    </r>
    <r>
      <rPr>
        <sz val="15"/>
        <color rgb="FF444444"/>
        <rFont val="Var(--standard-font-family)"/>
      </rPr>
      <t>.</t>
    </r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</si>
  <si>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</si>
  <si>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</si>
  <si>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</si>
  <si>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</si>
  <si>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</si>
  <si>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</si>
  <si>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</si>
  <si>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</si>
  <si>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</si>
  <si>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</si>
  <si>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</si>
  <si>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</si>
  <si>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</si>
  <si>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</si>
  <si>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</si>
  <si>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</si>
  <si>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</si>
  <si>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</si>
  <si>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</si>
  <si>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</si>
  <si>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</si>
  <si>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</si>
  <si>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</si>
  <si>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</si>
  <si>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Create a stacked-column pivot chart that can be filtered by country and parent category based on the table that you created.</t>
  </si>
  <si>
    <t>Date Created Conversion</t>
  </si>
  <si>
    <t>Count of 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</si>
  <si>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</si>
  <si>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</si>
  <si>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</si>
  <si>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</si>
  <si>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</si>
  <si>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</si>
  <si>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</si>
  <si>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</si>
  <si>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</si>
  <si>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</si>
  <si>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</si>
  <si>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</si>
  <si>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</si>
  <si>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Date Ended Conversion</t>
  </si>
  <si>
    <r>
      <t>Create a new sheet with a pivot table that has a column of </t>
    </r>
    <r>
      <rPr>
        <sz val="15"/>
        <color rgb="FF444444"/>
        <rFont val="Monaco"/>
        <family val="2"/>
      </rPr>
      <t>outcome</t>
    </r>
    <r>
      <rPr>
        <sz val="15"/>
        <color rgb="FF444444"/>
        <rFont val="Var(--standard-font-family)"/>
      </rPr>
      <t>, rows of </t>
    </r>
    <r>
      <rPr>
        <sz val="15"/>
        <color rgb="FF444444"/>
        <rFont val="Monaco"/>
        <family val="2"/>
      </rPr>
      <t>Date Created Conversion</t>
    </r>
    <r>
      <rPr>
        <sz val="15"/>
        <color rgb="FF444444"/>
        <rFont val="Var(--standard-font-family)"/>
      </rPr>
      <t>, values based on the count of </t>
    </r>
    <r>
      <rPr>
        <sz val="15"/>
        <color rgb="FF444444"/>
        <rFont val="Monaco"/>
        <family val="2"/>
      </rPr>
      <t>outcome</t>
    </r>
    <r>
      <rPr>
        <sz val="15"/>
        <color rgb="FF444444"/>
        <rFont val="Var(--standard-font-family)"/>
      </rPr>
      <t>, and filters based on </t>
    </r>
    <r>
      <rPr>
        <sz val="15"/>
        <color rgb="FF444444"/>
        <rFont val="Monaco"/>
        <family val="2"/>
      </rPr>
      <t>parent category</t>
    </r>
    <r>
      <rPr>
        <sz val="15"/>
        <color rgb="FF444444"/>
        <rFont val="Var(--standard-font-family)"/>
      </rPr>
      <t> and </t>
    </r>
    <r>
      <rPr>
        <sz val="15"/>
        <color rgb="FF444444"/>
        <rFont val="Monaco"/>
        <family val="2"/>
      </rPr>
      <t>Years</t>
    </r>
  </si>
  <si>
    <t>Now, create a pivot-chart line graph that visualizes this new table.</t>
  </si>
  <si>
    <t>Goal</t>
  </si>
  <si>
    <t>Number Successful</t>
  </si>
  <si>
    <t>Number Failed</t>
  </si>
  <si>
    <t>Total Projects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</si>
  <si>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</si>
  <si>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</si>
  <si>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</si>
  <si>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</si>
  <si>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</si>
  <si>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</si>
  <si>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</si>
  <si>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</si>
  <si>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</si>
  <si>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</si>
  <si>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</si>
  <si>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</si>
  <si>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</si>
  <si>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</si>
  <si>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Number Canceled</t>
  </si>
  <si>
    <t>Percentage Canceled</t>
  </si>
  <si>
    <t>Successful</t>
  </si>
  <si>
    <t>Mean</t>
  </si>
  <si>
    <t>Median</t>
  </si>
  <si>
    <t>Minimum</t>
  </si>
  <si>
    <t>Maximum</t>
  </si>
  <si>
    <t>Variance</t>
  </si>
  <si>
    <t>Std Dvtn</t>
  </si>
  <si>
    <t>Failed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</si>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</sst>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444444"/>
      <name val="Var(--standard-font-family)"/>
    </font>
    <font>
      <b/>
      <sz val="15"/>
      <color rgb="FF444444"/>
      <name val="Var(--standard-font-family)"/>
    </font>
    <font>
      <sz val="10"/>
      <color rgb="FF000118"/>
      <name val="Calibri"/>
      <family val="2"/>
      <scheme val="minor"/>
    </font>
    <font>
      <sz val="15"/>
      <color rgb="FF444444"/>
      <name val="Monaco"/>
      <family val="2"/>
    </font>
    <font>
      <sz val="12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64" fontId="20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 vertical="center"/>
    </xf>
    <xf numFmtId="0" fontId="16" fillId="0" borderId="0" xfId="0" applyFont="1"/>
    <xf numFmtId="0" fontId="0" fillId="0" borderId="10" xfId="0" applyBorder="1"/>
    <xf numFmtId="0" fontId="0" fillId="0" borderId="12" xfId="0" applyBorder="1"/>
    <xf numFmtId="2" fontId="0" fillId="0" borderId="11" xfId="0" applyNumberFormat="1" applyBorder="1"/>
    <xf numFmtId="2" fontId="0" fillId="0" borderId="13" xfId="0" applyNumberFormat="1" applyBorder="1"/>
    <xf numFmtId="0" fontId="18" fillId="0" borderId="0" xfId="0" applyFont="1" applyAlignment="1">
      <alignment horizontal="left" vertical="center" indent="1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table 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1'!$B$22:$B$23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1'!$B$24:$B$33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0-AA48-BA82-466CAACB9682}"/>
            </c:ext>
          </c:extLst>
        </c:ser>
        <c:ser>
          <c:idx val="1"/>
          <c:order val="1"/>
          <c:tx>
            <c:strRef>
              <c:f>'Pivot table 1'!$C$22:$C$23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1'!$C$24:$C$33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E0-AA48-BA82-466CAACB9682}"/>
            </c:ext>
          </c:extLst>
        </c:ser>
        <c:ser>
          <c:idx val="2"/>
          <c:order val="2"/>
          <c:tx>
            <c:strRef>
              <c:f>'Pivot table 1'!$D$22:$D$23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1'!$D$24:$D$33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E0-AA48-BA82-466CAACB9682}"/>
            </c:ext>
          </c:extLst>
        </c:ser>
        <c:ser>
          <c:idx val="3"/>
          <c:order val="3"/>
          <c:tx>
            <c:strRef>
              <c:f>'Pivot table 1'!$E$22:$E$23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1'!$E$24:$E$33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E0-AA48-BA82-466CAACB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6898831"/>
        <c:axId val="310204239"/>
      </c:barChart>
      <c:catAx>
        <c:axId val="8468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04239"/>
        <c:crosses val="autoZero"/>
        <c:auto val="1"/>
        <c:lblAlgn val="ctr"/>
        <c:lblOffset val="100"/>
        <c:noMultiLvlLbl val="0"/>
      </c:catAx>
      <c:valAx>
        <c:axId val="31020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table 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2'!$B$38:$B$39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2'!$B$40:$B$64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3C4F-A618-6196ED41049D}"/>
            </c:ext>
          </c:extLst>
        </c:ser>
        <c:ser>
          <c:idx val="1"/>
          <c:order val="1"/>
          <c:tx>
            <c:strRef>
              <c:f>'Pivot table 2'!$C$38:$C$39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2'!$C$40:$C$64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8-3C4F-A618-6196ED41049D}"/>
            </c:ext>
          </c:extLst>
        </c:ser>
        <c:ser>
          <c:idx val="2"/>
          <c:order val="2"/>
          <c:tx>
            <c:strRef>
              <c:f>'Pivot table 2'!$D$38:$D$39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2'!$D$40:$D$64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8-3C4F-A618-6196ED41049D}"/>
            </c:ext>
          </c:extLst>
        </c:ser>
        <c:ser>
          <c:idx val="3"/>
          <c:order val="3"/>
          <c:tx>
            <c:strRef>
              <c:f>'Pivot table 2'!$E$38:$E$39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2'!$E$40:$E$64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68-3C4F-A618-6196ED410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445583"/>
        <c:axId val="846475135"/>
      </c:barChart>
      <c:catAx>
        <c:axId val="6244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75135"/>
        <c:crosses val="autoZero"/>
        <c:auto val="1"/>
        <c:lblAlgn val="ctr"/>
        <c:lblOffset val="100"/>
        <c:noMultiLvlLbl val="0"/>
      </c:catAx>
      <c:valAx>
        <c:axId val="8464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[CrowdfundingBook(AutoRecovered).xlsx]Pivot table 3!PivotTable7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 3'!$B$7:$B$8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3'!$B$9:$B$21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7-9648-89DC-42FAA111D40A}"/>
            </c:ext>
          </c:extLst>
        </c:ser>
        <c:ser>
          <c:idx val="1"/>
          <c:order val="1"/>
          <c:tx>
            <c:strRef>
              <c:f>'Pivot table 3'!$C$7:$C$8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3'!$C$9:$C$21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7-9648-89DC-42FAA111D40A}"/>
            </c:ext>
          </c:extLst>
        </c:ser>
        <c:ser>
          <c:idx val="2"/>
          <c:order val="2"/>
          <c:tx>
            <c:strRef>
              <c:f>'Pivot table 3'!$D$7:$D$8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3'!$D$9:$D$21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7-9648-89DC-42FAA111D40A}"/>
            </c:ext>
          </c:extLst>
        </c:ser>
        <c:ser>
          <c:idx val="3"/>
          <c:order val="3"/>
          <c:tx>
            <c:strRef>
              <c:f>'Pivot table 3'!$E$7:$E$8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3'!$E$9:$E$21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7-9648-89DC-42FAA111D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996943"/>
        <c:axId val="678492463"/>
      </c:lineChart>
      <c:catAx>
        <c:axId val="64099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92463"/>
        <c:crosses val="autoZero"/>
        <c:auto val="1"/>
        <c:lblAlgn val="ctr"/>
        <c:lblOffset val="100"/>
        <c:noMultiLvlLbl val="0"/>
      </c:catAx>
      <c:valAx>
        <c:axId val="67849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9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6-BD46-8923-82CD707BF326}"/>
            </c:ext>
          </c:extLst>
        </c:ser>
        <c:ser>
          <c:idx val="5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6-BD46-8923-82CD707BF326}"/>
            </c:ext>
          </c:extLst>
        </c:ser>
        <c:ser>
          <c:idx val="6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6-BD46-8923-82CD707B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757695"/>
        <c:axId val="98047647"/>
      </c:lineChart>
      <c:catAx>
        <c:axId val="127275769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7647"/>
        <c:crosses val="autoZero"/>
        <c:auto val="1"/>
        <c:lblAlgn val="ctr"/>
        <c:lblOffset val="100"/>
        <c:noMultiLvlLbl val="0"/>
      </c:catAx>
      <c:valAx>
        <c:axId val="9804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5769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20</xdr:row>
      <xdr:rowOff>158750</xdr:rowOff>
    </xdr:from>
    <xdr:to>
      <xdr:col>12</xdr:col>
      <xdr:colOff>228600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9FBFD-F5DD-7DF2-E85B-821C86D8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38</xdr:row>
      <xdr:rowOff>31750</xdr:rowOff>
    </xdr:from>
    <xdr:to>
      <xdr:col>14</xdr:col>
      <xdr:colOff>114300</xdr:colOff>
      <xdr:row>57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AF349-719E-6527-4DA9-880CD80CD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29</xdr:row>
      <xdr:rowOff>19050</xdr:rowOff>
    </xdr:from>
    <xdr:to>
      <xdr:col>6</xdr:col>
      <xdr:colOff>177800</xdr:colOff>
      <xdr:row>45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2D5A6-CB4D-8C1B-DFFE-7F14A7E77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44450</xdr:rowOff>
    </xdr:from>
    <xdr:to>
      <xdr:col>7</xdr:col>
      <xdr:colOff>1219200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B864C-70FF-73D2-C822-B7C93F1E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338618055554" createdVersion="8" refreshedVersion="8" minRefreshableVersion="3" recordCount="1000" xr:uid="{9BD48C1B-265A-0B46-827D-0E2F0225313D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801779861111" createdVersion="8" refreshedVersion="8" minRefreshableVersion="3" recordCount="1001" xr:uid="{E7711465-2323-DE44-A114-775A232B33A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354AD-FD81-9544-8E72-0262F71A5F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F3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1CD19-8C77-0E4B-9066-E22FA41F6E0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5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ABC64-AC19-F845-A1C8-7CD8B55BFB0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8:F64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81787-FA9A-A742-91FC-1C66806ACB8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DF53A-7880-0E41-8890-584A4807FB91}" name="PivotTable7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">
  <location ref="A7:F2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Date Created Conversion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A4D9-7684-5D42-92E9-E158DC05E997}">
  <sheetPr codeName="Sheet1"/>
  <dimension ref="A2:F33"/>
  <sheetViews>
    <sheetView topLeftCell="A2" workbookViewId="0">
      <selection activeCell="A4" sqref="A4:F15"/>
    </sheetView>
  </sheetViews>
  <sheetFormatPr baseColWidth="10" defaultRowHeight="16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ht="19">
      <c r="A2" s="8" t="s">
        <v>2047</v>
      </c>
    </row>
    <row r="4" spans="1:6">
      <c r="A4" s="6" t="s">
        <v>2035</v>
      </c>
      <c r="B4" s="6" t="s">
        <v>2045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>
      <c r="A6" s="7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>
      <c r="A7" s="7" t="s">
        <v>2037</v>
      </c>
      <c r="B7">
        <v>4</v>
      </c>
      <c r="C7">
        <v>20</v>
      </c>
      <c r="E7">
        <v>22</v>
      </c>
      <c r="F7">
        <v>46</v>
      </c>
    </row>
    <row r="8" spans="1:6">
      <c r="A8" s="7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>
      <c r="A9" s="7" t="s">
        <v>2044</v>
      </c>
      <c r="E9">
        <v>4</v>
      </c>
      <c r="F9">
        <v>4</v>
      </c>
    </row>
    <row r="10" spans="1:6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  <row r="18" spans="1:6" ht="19">
      <c r="A18" s="8" t="s">
        <v>2048</v>
      </c>
    </row>
    <row r="20" spans="1:6">
      <c r="A20" s="6" t="s">
        <v>6</v>
      </c>
      <c r="B20" t="s">
        <v>2046</v>
      </c>
    </row>
    <row r="22" spans="1:6">
      <c r="A22" s="6" t="s">
        <v>2035</v>
      </c>
      <c r="B22" s="6" t="s">
        <v>2045</v>
      </c>
    </row>
    <row r="23" spans="1:6">
      <c r="A23" s="6" t="s">
        <v>2033</v>
      </c>
      <c r="B23" t="s">
        <v>74</v>
      </c>
      <c r="C23" t="s">
        <v>14</v>
      </c>
      <c r="D23" t="s">
        <v>47</v>
      </c>
      <c r="E23" t="s">
        <v>20</v>
      </c>
      <c r="F23" t="s">
        <v>2034</v>
      </c>
    </row>
    <row r="24" spans="1:6">
      <c r="A24" s="7" t="s">
        <v>2036</v>
      </c>
      <c r="B24">
        <v>11</v>
      </c>
      <c r="C24">
        <v>60</v>
      </c>
      <c r="D24">
        <v>5</v>
      </c>
      <c r="E24">
        <v>102</v>
      </c>
      <c r="F24">
        <v>178</v>
      </c>
    </row>
    <row r="25" spans="1:6">
      <c r="A25" s="7" t="s">
        <v>2037</v>
      </c>
      <c r="B25">
        <v>4</v>
      </c>
      <c r="C25">
        <v>20</v>
      </c>
      <c r="E25">
        <v>22</v>
      </c>
      <c r="F25">
        <v>46</v>
      </c>
    </row>
    <row r="26" spans="1:6">
      <c r="A26" s="7" t="s">
        <v>2038</v>
      </c>
      <c r="B26">
        <v>1</v>
      </c>
      <c r="C26">
        <v>23</v>
      </c>
      <c r="D26">
        <v>3</v>
      </c>
      <c r="E26">
        <v>21</v>
      </c>
      <c r="F26">
        <v>48</v>
      </c>
    </row>
    <row r="27" spans="1:6">
      <c r="A27" s="7" t="s">
        <v>2044</v>
      </c>
      <c r="E27">
        <v>4</v>
      </c>
      <c r="F27">
        <v>4</v>
      </c>
    </row>
    <row r="28" spans="1:6">
      <c r="A28" s="7" t="s">
        <v>2039</v>
      </c>
      <c r="B28">
        <v>10</v>
      </c>
      <c r="C28">
        <v>66</v>
      </c>
      <c r="E28">
        <v>99</v>
      </c>
      <c r="F28">
        <v>175</v>
      </c>
    </row>
    <row r="29" spans="1:6">
      <c r="A29" s="7" t="s">
        <v>2040</v>
      </c>
      <c r="B29">
        <v>4</v>
      </c>
      <c r="C29">
        <v>11</v>
      </c>
      <c r="D29">
        <v>1</v>
      </c>
      <c r="E29">
        <v>26</v>
      </c>
      <c r="F29">
        <v>42</v>
      </c>
    </row>
    <row r="30" spans="1:6">
      <c r="A30" s="7" t="s">
        <v>2041</v>
      </c>
      <c r="B30">
        <v>2</v>
      </c>
      <c r="C30">
        <v>24</v>
      </c>
      <c r="D30">
        <v>1</v>
      </c>
      <c r="E30">
        <v>40</v>
      </c>
      <c r="F30">
        <v>67</v>
      </c>
    </row>
    <row r="31" spans="1:6">
      <c r="A31" s="7" t="s">
        <v>2042</v>
      </c>
      <c r="B31">
        <v>2</v>
      </c>
      <c r="C31">
        <v>28</v>
      </c>
      <c r="D31">
        <v>2</v>
      </c>
      <c r="E31">
        <v>64</v>
      </c>
      <c r="F31">
        <v>96</v>
      </c>
    </row>
    <row r="32" spans="1:6">
      <c r="A32" s="7" t="s">
        <v>2043</v>
      </c>
      <c r="B32">
        <v>23</v>
      </c>
      <c r="C32">
        <v>132</v>
      </c>
      <c r="D32">
        <v>2</v>
      </c>
      <c r="E32">
        <v>187</v>
      </c>
      <c r="F32">
        <v>344</v>
      </c>
    </row>
    <row r="33" spans="1:6">
      <c r="A33" s="7" t="s">
        <v>2034</v>
      </c>
      <c r="B33">
        <v>57</v>
      </c>
      <c r="C33">
        <v>364</v>
      </c>
      <c r="D33">
        <v>14</v>
      </c>
      <c r="E33">
        <v>565</v>
      </c>
      <c r="F33">
        <v>1000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31C-A907-FB4B-97FD-67DCEAC50086}">
  <sheetPr codeName="Sheet2"/>
  <dimension ref="A2:F64"/>
  <sheetViews>
    <sheetView topLeftCell="A11" workbookViewId="0">
      <selection activeCell="A38" activeCellId="1" sqref="A35:B36 A38:F64"/>
    </sheetView>
  </sheetViews>
  <sheetFormatPr baseColWidth="10" defaultRowHeight="16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ht="19">
      <c r="A2" s="8" t="s">
        <v>2049</v>
      </c>
    </row>
    <row r="4" spans="1:6">
      <c r="A4" s="6" t="s">
        <v>2035</v>
      </c>
      <c r="B4" s="6" t="s">
        <v>2045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>
      <c r="A6" s="7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2059</v>
      </c>
      <c r="E7">
        <v>4</v>
      </c>
      <c r="F7">
        <v>4</v>
      </c>
    </row>
    <row r="8" spans="1:6">
      <c r="A8" s="7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2060</v>
      </c>
      <c r="C10">
        <v>8</v>
      </c>
      <c r="E10">
        <v>10</v>
      </c>
      <c r="F10">
        <v>18</v>
      </c>
    </row>
    <row r="11" spans="1:6">
      <c r="A11" s="7" t="s">
        <v>2067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2056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2061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2062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2063</v>
      </c>
      <c r="C15">
        <v>3</v>
      </c>
      <c r="E15">
        <v>4</v>
      </c>
      <c r="F15">
        <v>7</v>
      </c>
    </row>
    <row r="16" spans="1:6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2068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2073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2069</v>
      </c>
      <c r="C20">
        <v>4</v>
      </c>
      <c r="E20">
        <v>4</v>
      </c>
      <c r="F20">
        <v>8</v>
      </c>
    </row>
    <row r="21" spans="1:6">
      <c r="A21" s="7" t="s">
        <v>2064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2053</v>
      </c>
      <c r="C22">
        <v>9</v>
      </c>
      <c r="E22">
        <v>5</v>
      </c>
      <c r="F22">
        <v>14</v>
      </c>
    </row>
    <row r="23" spans="1:6">
      <c r="A23" s="7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2055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2070</v>
      </c>
      <c r="C25">
        <v>7</v>
      </c>
      <c r="E25">
        <v>14</v>
      </c>
      <c r="F25">
        <v>21</v>
      </c>
    </row>
    <row r="26" spans="1:6">
      <c r="A26" s="7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2071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2072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2065</v>
      </c>
      <c r="E29">
        <v>3</v>
      </c>
      <c r="F29">
        <v>3</v>
      </c>
    </row>
    <row r="30" spans="1:6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1:6" ht="19">
      <c r="A33" s="8" t="s">
        <v>2074</v>
      </c>
    </row>
    <row r="35" spans="1:6">
      <c r="A35" s="6" t="s">
        <v>6</v>
      </c>
      <c r="B35" t="s">
        <v>2046</v>
      </c>
    </row>
    <row r="36" spans="1:6">
      <c r="A36" s="6" t="s">
        <v>2031</v>
      </c>
      <c r="B36" t="s">
        <v>2046</v>
      </c>
    </row>
    <row r="38" spans="1:6">
      <c r="A38" s="6" t="s">
        <v>2035</v>
      </c>
      <c r="B38" s="6" t="s">
        <v>2045</v>
      </c>
    </row>
    <row r="39" spans="1:6">
      <c r="A39" s="6" t="s">
        <v>2033</v>
      </c>
      <c r="B39" t="s">
        <v>74</v>
      </c>
      <c r="C39" t="s">
        <v>14</v>
      </c>
      <c r="D39" t="s">
        <v>47</v>
      </c>
      <c r="E39" t="s">
        <v>20</v>
      </c>
      <c r="F39" t="s">
        <v>2034</v>
      </c>
    </row>
    <row r="40" spans="1:6">
      <c r="A40" s="7" t="s">
        <v>2050</v>
      </c>
      <c r="B40">
        <v>1</v>
      </c>
      <c r="C40">
        <v>10</v>
      </c>
      <c r="D40">
        <v>2</v>
      </c>
      <c r="E40">
        <v>21</v>
      </c>
      <c r="F40">
        <v>34</v>
      </c>
    </row>
    <row r="41" spans="1:6">
      <c r="A41" s="7" t="s">
        <v>2059</v>
      </c>
      <c r="E41">
        <v>4</v>
      </c>
      <c r="F41">
        <v>4</v>
      </c>
    </row>
    <row r="42" spans="1:6">
      <c r="A42" s="7" t="s">
        <v>2051</v>
      </c>
      <c r="B42">
        <v>4</v>
      </c>
      <c r="C42">
        <v>21</v>
      </c>
      <c r="D42">
        <v>1</v>
      </c>
      <c r="E42">
        <v>34</v>
      </c>
      <c r="F42">
        <v>60</v>
      </c>
    </row>
    <row r="43" spans="1:6">
      <c r="A43" s="7" t="s">
        <v>2052</v>
      </c>
      <c r="B43">
        <v>2</v>
      </c>
      <c r="C43">
        <v>12</v>
      </c>
      <c r="D43">
        <v>1</v>
      </c>
      <c r="E43">
        <v>22</v>
      </c>
      <c r="F43">
        <v>37</v>
      </c>
    </row>
    <row r="44" spans="1:6">
      <c r="A44" s="7" t="s">
        <v>2060</v>
      </c>
      <c r="C44">
        <v>8</v>
      </c>
      <c r="E44">
        <v>10</v>
      </c>
      <c r="F44">
        <v>18</v>
      </c>
    </row>
    <row r="45" spans="1:6">
      <c r="A45" s="7" t="s">
        <v>2067</v>
      </c>
      <c r="B45">
        <v>1</v>
      </c>
      <c r="C45">
        <v>7</v>
      </c>
      <c r="E45">
        <v>9</v>
      </c>
      <c r="F45">
        <v>17</v>
      </c>
    </row>
    <row r="46" spans="1:6">
      <c r="A46" s="7" t="s">
        <v>2056</v>
      </c>
      <c r="B46">
        <v>4</v>
      </c>
      <c r="C46">
        <v>20</v>
      </c>
      <c r="E46">
        <v>22</v>
      </c>
      <c r="F46">
        <v>46</v>
      </c>
    </row>
    <row r="47" spans="1:6">
      <c r="A47" s="7" t="s">
        <v>2061</v>
      </c>
      <c r="B47">
        <v>3</v>
      </c>
      <c r="C47">
        <v>19</v>
      </c>
      <c r="E47">
        <v>23</v>
      </c>
      <c r="F47">
        <v>45</v>
      </c>
    </row>
    <row r="48" spans="1:6">
      <c r="A48" s="7" t="s">
        <v>2062</v>
      </c>
      <c r="B48">
        <v>1</v>
      </c>
      <c r="C48">
        <v>6</v>
      </c>
      <c r="E48">
        <v>10</v>
      </c>
      <c r="F48">
        <v>17</v>
      </c>
    </row>
    <row r="49" spans="1:6">
      <c r="A49" s="7" t="s">
        <v>2063</v>
      </c>
      <c r="C49">
        <v>3</v>
      </c>
      <c r="E49">
        <v>4</v>
      </c>
      <c r="F49">
        <v>7</v>
      </c>
    </row>
    <row r="50" spans="1:6">
      <c r="A50" s="7" t="s">
        <v>2057</v>
      </c>
      <c r="C50">
        <v>8</v>
      </c>
      <c r="D50">
        <v>1</v>
      </c>
      <c r="E50">
        <v>4</v>
      </c>
      <c r="F50">
        <v>13</v>
      </c>
    </row>
    <row r="51" spans="1:6">
      <c r="A51" s="7" t="s">
        <v>2068</v>
      </c>
      <c r="B51">
        <v>1</v>
      </c>
      <c r="C51">
        <v>6</v>
      </c>
      <c r="D51">
        <v>1</v>
      </c>
      <c r="E51">
        <v>13</v>
      </c>
      <c r="F51">
        <v>21</v>
      </c>
    </row>
    <row r="52" spans="1:6">
      <c r="A52" s="7" t="s">
        <v>2066</v>
      </c>
      <c r="B52">
        <v>4</v>
      </c>
      <c r="C52">
        <v>11</v>
      </c>
      <c r="D52">
        <v>1</v>
      </c>
      <c r="E52">
        <v>26</v>
      </c>
      <c r="F52">
        <v>42</v>
      </c>
    </row>
    <row r="53" spans="1:6">
      <c r="A53" s="7" t="s">
        <v>2073</v>
      </c>
      <c r="B53">
        <v>23</v>
      </c>
      <c r="C53">
        <v>132</v>
      </c>
      <c r="D53">
        <v>2</v>
      </c>
      <c r="E53">
        <v>187</v>
      </c>
      <c r="F53">
        <v>344</v>
      </c>
    </row>
    <row r="54" spans="1:6">
      <c r="A54" s="7" t="s">
        <v>2069</v>
      </c>
      <c r="C54">
        <v>4</v>
      </c>
      <c r="E54">
        <v>4</v>
      </c>
      <c r="F54">
        <v>8</v>
      </c>
    </row>
    <row r="55" spans="1:6">
      <c r="A55" s="7" t="s">
        <v>2064</v>
      </c>
      <c r="B55">
        <v>6</v>
      </c>
      <c r="C55">
        <v>30</v>
      </c>
      <c r="E55">
        <v>49</v>
      </c>
      <c r="F55">
        <v>85</v>
      </c>
    </row>
    <row r="56" spans="1:6">
      <c r="A56" s="7" t="s">
        <v>2053</v>
      </c>
      <c r="C56">
        <v>9</v>
      </c>
      <c r="E56">
        <v>5</v>
      </c>
      <c r="F56">
        <v>14</v>
      </c>
    </row>
    <row r="57" spans="1:6">
      <c r="A57" s="7" t="s">
        <v>2054</v>
      </c>
      <c r="B57">
        <v>1</v>
      </c>
      <c r="C57">
        <v>5</v>
      </c>
      <c r="D57">
        <v>1</v>
      </c>
      <c r="E57">
        <v>9</v>
      </c>
      <c r="F57">
        <v>16</v>
      </c>
    </row>
    <row r="58" spans="1:6">
      <c r="A58" s="7" t="s">
        <v>2055</v>
      </c>
      <c r="B58">
        <v>3</v>
      </c>
      <c r="C58">
        <v>3</v>
      </c>
      <c r="E58">
        <v>11</v>
      </c>
      <c r="F58">
        <v>17</v>
      </c>
    </row>
    <row r="59" spans="1:6">
      <c r="A59" s="7" t="s">
        <v>2070</v>
      </c>
      <c r="C59">
        <v>7</v>
      </c>
      <c r="E59">
        <v>14</v>
      </c>
      <c r="F59">
        <v>21</v>
      </c>
    </row>
    <row r="60" spans="1:6">
      <c r="A60" s="7" t="s">
        <v>2058</v>
      </c>
      <c r="B60">
        <v>1</v>
      </c>
      <c r="C60">
        <v>15</v>
      </c>
      <c r="D60">
        <v>2</v>
      </c>
      <c r="E60">
        <v>17</v>
      </c>
      <c r="F60">
        <v>35</v>
      </c>
    </row>
    <row r="61" spans="1:6">
      <c r="A61" s="7" t="s">
        <v>2071</v>
      </c>
      <c r="C61">
        <v>16</v>
      </c>
      <c r="D61">
        <v>1</v>
      </c>
      <c r="E61">
        <v>28</v>
      </c>
      <c r="F61">
        <v>45</v>
      </c>
    </row>
    <row r="62" spans="1:6">
      <c r="A62" s="7" t="s">
        <v>2072</v>
      </c>
      <c r="B62">
        <v>2</v>
      </c>
      <c r="C62">
        <v>12</v>
      </c>
      <c r="D62">
        <v>1</v>
      </c>
      <c r="E62">
        <v>36</v>
      </c>
      <c r="F62">
        <v>51</v>
      </c>
    </row>
    <row r="63" spans="1:6">
      <c r="A63" s="7" t="s">
        <v>2065</v>
      </c>
      <c r="E63">
        <v>3</v>
      </c>
      <c r="F63">
        <v>3</v>
      </c>
    </row>
    <row r="64" spans="1:6">
      <c r="A64" s="7" t="s">
        <v>2034</v>
      </c>
      <c r="B64">
        <v>57</v>
      </c>
      <c r="C64">
        <v>364</v>
      </c>
      <c r="D64">
        <v>14</v>
      </c>
      <c r="E64">
        <v>565</v>
      </c>
      <c r="F64">
        <v>1000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7B54-AD58-B848-B628-62ABB7E9D7A7}">
  <sheetPr codeName="Sheet4"/>
  <dimension ref="A2:F891"/>
  <sheetViews>
    <sheetView topLeftCell="A18" workbookViewId="0">
      <selection activeCell="A3" sqref="A3:XFD3"/>
    </sheetView>
  </sheetViews>
  <sheetFormatPr baseColWidth="10" defaultRowHeight="16"/>
  <cols>
    <col min="1" max="1" width="29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29.33203125" bestFit="1" customWidth="1"/>
    <col min="11" max="11" width="34.1640625" bestFit="1" customWidth="1"/>
    <col min="12" max="12" width="17.83203125" bestFit="1" customWidth="1"/>
  </cols>
  <sheetData>
    <row r="2" spans="1:6" ht="20">
      <c r="A2" s="8" t="s">
        <v>2091</v>
      </c>
    </row>
    <row r="4" spans="1:6" s="8" customFormat="1" ht="19">
      <c r="A4" s="6" t="s">
        <v>2031</v>
      </c>
      <c r="B4" t="s">
        <v>2046</v>
      </c>
    </row>
    <row r="5" spans="1:6">
      <c r="A5" s="6" t="s">
        <v>2089</v>
      </c>
      <c r="B5" t="s">
        <v>2046</v>
      </c>
    </row>
    <row r="7" spans="1:6">
      <c r="A7" s="6" t="s">
        <v>2076</v>
      </c>
      <c r="B7" s="6" t="s">
        <v>2045</v>
      </c>
    </row>
    <row r="8" spans="1:6">
      <c r="A8" s="6" t="s">
        <v>2033</v>
      </c>
      <c r="B8" t="s">
        <v>74</v>
      </c>
      <c r="C8" t="s">
        <v>14</v>
      </c>
      <c r="D8" t="s">
        <v>47</v>
      </c>
      <c r="E8" t="s">
        <v>20</v>
      </c>
      <c r="F8" t="s">
        <v>2034</v>
      </c>
    </row>
    <row r="9" spans="1:6">
      <c r="A9" s="7" t="s">
        <v>2077</v>
      </c>
      <c r="B9">
        <v>6</v>
      </c>
      <c r="C9">
        <v>36</v>
      </c>
      <c r="D9">
        <v>1</v>
      </c>
      <c r="E9">
        <v>49</v>
      </c>
      <c r="F9">
        <v>92</v>
      </c>
    </row>
    <row r="10" spans="1:6">
      <c r="A10" s="7" t="s">
        <v>2078</v>
      </c>
      <c r="B10">
        <v>7</v>
      </c>
      <c r="C10">
        <v>28</v>
      </c>
      <c r="E10">
        <v>44</v>
      </c>
      <c r="F10">
        <v>79</v>
      </c>
    </row>
    <row r="11" spans="1:6">
      <c r="A11" s="7" t="s">
        <v>2079</v>
      </c>
      <c r="B11">
        <v>4</v>
      </c>
      <c r="C11">
        <v>33</v>
      </c>
      <c r="E11">
        <v>49</v>
      </c>
      <c r="F11">
        <v>86</v>
      </c>
    </row>
    <row r="12" spans="1:6">
      <c r="A12" s="7" t="s">
        <v>2080</v>
      </c>
      <c r="B12">
        <v>1</v>
      </c>
      <c r="C12">
        <v>30</v>
      </c>
      <c r="D12">
        <v>1</v>
      </c>
      <c r="E12">
        <v>46</v>
      </c>
      <c r="F12">
        <v>78</v>
      </c>
    </row>
    <row r="13" spans="1:6">
      <c r="A13" s="7" t="s">
        <v>2081</v>
      </c>
      <c r="B13">
        <v>3</v>
      </c>
      <c r="C13">
        <v>35</v>
      </c>
      <c r="D13">
        <v>2</v>
      </c>
      <c r="E13">
        <v>46</v>
      </c>
      <c r="F13">
        <v>86</v>
      </c>
    </row>
    <row r="14" spans="1:6">
      <c r="A14" s="7" t="s">
        <v>2082</v>
      </c>
      <c r="B14">
        <v>3</v>
      </c>
      <c r="C14">
        <v>28</v>
      </c>
      <c r="D14">
        <v>1</v>
      </c>
      <c r="E14">
        <v>55</v>
      </c>
      <c r="F14">
        <v>87</v>
      </c>
    </row>
    <row r="15" spans="1:6">
      <c r="A15" s="7" t="s">
        <v>2083</v>
      </c>
      <c r="B15">
        <v>4</v>
      </c>
      <c r="C15">
        <v>31</v>
      </c>
      <c r="D15">
        <v>1</v>
      </c>
      <c r="E15">
        <v>58</v>
      </c>
      <c r="F15">
        <v>94</v>
      </c>
    </row>
    <row r="16" spans="1:6">
      <c r="A16" s="7" t="s">
        <v>2084</v>
      </c>
      <c r="B16">
        <v>8</v>
      </c>
      <c r="C16">
        <v>35</v>
      </c>
      <c r="D16">
        <v>1</v>
      </c>
      <c r="E16">
        <v>41</v>
      </c>
      <c r="F16">
        <v>85</v>
      </c>
    </row>
    <row r="17" spans="1:6">
      <c r="A17" s="7" t="s">
        <v>2085</v>
      </c>
      <c r="B17">
        <v>5</v>
      </c>
      <c r="C17">
        <v>23</v>
      </c>
      <c r="E17">
        <v>45</v>
      </c>
      <c r="F17">
        <v>73</v>
      </c>
    </row>
    <row r="18" spans="1:6">
      <c r="A18" s="7" t="s">
        <v>2086</v>
      </c>
      <c r="B18">
        <v>6</v>
      </c>
      <c r="C18">
        <v>26</v>
      </c>
      <c r="D18">
        <v>1</v>
      </c>
      <c r="E18">
        <v>45</v>
      </c>
      <c r="F18">
        <v>78</v>
      </c>
    </row>
    <row r="19" spans="1:6">
      <c r="A19" s="7" t="s">
        <v>2087</v>
      </c>
      <c r="B19">
        <v>3</v>
      </c>
      <c r="C19">
        <v>27</v>
      </c>
      <c r="D19">
        <v>3</v>
      </c>
      <c r="E19">
        <v>45</v>
      </c>
      <c r="F19">
        <v>78</v>
      </c>
    </row>
    <row r="20" spans="1:6">
      <c r="A20" s="7" t="s">
        <v>2088</v>
      </c>
      <c r="B20">
        <v>7</v>
      </c>
      <c r="C20">
        <v>32</v>
      </c>
      <c r="D20">
        <v>3</v>
      </c>
      <c r="E20">
        <v>42</v>
      </c>
      <c r="F20">
        <v>84</v>
      </c>
    </row>
    <row r="21" spans="1:6">
      <c r="A21" s="7" t="s">
        <v>2034</v>
      </c>
      <c r="B21">
        <v>57</v>
      </c>
      <c r="C21">
        <v>364</v>
      </c>
      <c r="D21">
        <v>14</v>
      </c>
      <c r="E21">
        <v>565</v>
      </c>
      <c r="F21">
        <v>1000</v>
      </c>
    </row>
    <row r="28" spans="1:6" ht="19">
      <c r="A28" s="8" t="s">
        <v>2092</v>
      </c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A1F-3EC9-464D-83F4-CE3EB9741D23}">
  <sheetPr codeName="Sheet6"/>
  <dimension ref="A1:H15"/>
  <sheetViews>
    <sheetView workbookViewId="0">
      <selection activeCell="A2" sqref="A2"/>
    </sheetView>
  </sheetViews>
  <sheetFormatPr baseColWidth="10" defaultRowHeight="16"/>
  <cols>
    <col min="1" max="1" width="27.5" customWidth="1"/>
    <col min="2" max="2" width="17" bestFit="1" customWidth="1"/>
    <col min="3" max="3" width="13.33203125" bestFit="1" customWidth="1"/>
    <col min="4" max="4" width="16.33203125" bestFit="1" customWidth="1"/>
    <col min="5" max="5" width="13.33203125" customWidth="1"/>
    <col min="6" max="6" width="18.6640625" bestFit="1" customWidth="1"/>
    <col min="7" max="7" width="15.83203125" bestFit="1" customWidth="1"/>
    <col min="8" max="8" width="18.83203125" bestFit="1" customWidth="1"/>
  </cols>
  <sheetData>
    <row r="1" spans="1:8">
      <c r="A1" t="s">
        <v>2093</v>
      </c>
      <c r="B1" t="s">
        <v>2094</v>
      </c>
      <c r="C1" t="s">
        <v>2095</v>
      </c>
      <c r="D1" t="s">
        <v>2111</v>
      </c>
      <c r="E1" t="s">
        <v>2096</v>
      </c>
      <c r="F1" t="s">
        <v>2110</v>
      </c>
      <c r="G1" t="s">
        <v>2097</v>
      </c>
      <c r="H1" t="s">
        <v>2112</v>
      </c>
    </row>
    <row r="2" spans="1:8">
      <c r="A2" s="10" t="s">
        <v>2098</v>
      </c>
      <c r="B2">
        <f>COUNTIFS(Crowdfunding!$F:$F,"successful",Crowdfunding!$D:$D,"&lt;1000")</f>
        <v>30</v>
      </c>
      <c r="C2">
        <f>COUNTIFS(Crowdfunding!F:F,"failed",Crowdfunding!D:D,"&lt;1000")</f>
        <v>20</v>
      </c>
      <c r="D2">
        <f>COUNTIFS(Crowdfunding!$F:$F,"canceled",Crowdfunding!$D:$D,"&lt;1000")</f>
        <v>1</v>
      </c>
      <c r="E2">
        <f t="shared" ref="E2:E13" si="0">SUM(B2:D2)</f>
        <v>51</v>
      </c>
      <c r="F2" s="4">
        <f t="shared" ref="F2:F13" si="1">B2/E2</f>
        <v>0.58823529411764708</v>
      </c>
      <c r="G2" s="4">
        <f t="shared" ref="G2:G13" si="2">C2/E2</f>
        <v>0.39215686274509803</v>
      </c>
      <c r="H2" s="4">
        <f t="shared" ref="H2:H13" si="3">D2/E2</f>
        <v>1.9607843137254902E-2</v>
      </c>
    </row>
    <row r="3" spans="1:8">
      <c r="A3" s="11" t="s">
        <v>2099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si="0"/>
        <v>231</v>
      </c>
      <c r="F3" s="4">
        <f t="shared" si="1"/>
        <v>0.82683982683982682</v>
      </c>
      <c r="G3" s="4">
        <f t="shared" si="2"/>
        <v>0.16450216450216451</v>
      </c>
      <c r="H3" s="4">
        <f t="shared" si="3"/>
        <v>8.658008658008658E-3</v>
      </c>
    </row>
    <row r="4" spans="1:8">
      <c r="A4" s="11" t="s">
        <v>2100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>
      <c r="A5" s="11" t="s">
        <v>2101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>
      <c r="A6" s="11" t="s">
        <v>2102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>
      <c r="A7" s="11" t="s">
        <v>2103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>
      <c r="A8" s="11" t="s">
        <v>2104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>
      <c r="A9" s="11" t="s">
        <v>2105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>
      <c r="A10" s="11" t="s">
        <v>2106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>
      <c r="A11" s="11" t="s">
        <v>2107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>
      <c r="A12" s="11" t="s">
        <v>2108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>
      <c r="A13" s="11" t="s">
        <v>2109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5" spans="1:8">
      <c r="A15" s="11"/>
    </row>
  </sheetData>
  <autoFilter ref="A1:H15" xr:uid="{AE6A8A1F-3EC9-464D-83F4-CE3EB9741D23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AE16-B8AC-8A43-9ABB-A1B6382B42CA}">
  <dimension ref="A1:K566"/>
  <sheetViews>
    <sheetView tabSelected="1" topLeftCell="A67" workbookViewId="0">
      <selection activeCell="G25" sqref="G25"/>
    </sheetView>
  </sheetViews>
  <sheetFormatPr baseColWidth="10" defaultRowHeight="16"/>
  <cols>
    <col min="2" max="2" width="12.83203125" bestFit="1" customWidth="1"/>
    <col min="4" max="4" width="12.83203125" bestFit="1" customWidth="1"/>
    <col min="7" max="7" width="10.83203125" style="5"/>
  </cols>
  <sheetData>
    <row r="1" spans="1:11">
      <c r="A1" s="12" t="s">
        <v>4</v>
      </c>
      <c r="B1" s="12" t="s">
        <v>5</v>
      </c>
      <c r="C1" s="1" t="s">
        <v>4</v>
      </c>
      <c r="D1" s="1" t="s">
        <v>5</v>
      </c>
    </row>
    <row r="2" spans="1:11" ht="19">
      <c r="A2" t="s">
        <v>20</v>
      </c>
      <c r="B2">
        <v>158</v>
      </c>
      <c r="C2" t="s">
        <v>14</v>
      </c>
      <c r="D2">
        <v>0</v>
      </c>
      <c r="J2" s="17" t="s">
        <v>2121</v>
      </c>
    </row>
    <row r="3" spans="1:11">
      <c r="A3" t="s">
        <v>20</v>
      </c>
      <c r="B3">
        <v>1425</v>
      </c>
      <c r="C3" t="s">
        <v>14</v>
      </c>
      <c r="D3">
        <v>24</v>
      </c>
      <c r="F3" s="18" t="s">
        <v>2113</v>
      </c>
      <c r="G3" s="19"/>
      <c r="J3" s="18" t="s">
        <v>2113</v>
      </c>
      <c r="K3" s="19"/>
    </row>
    <row r="4" spans="1:11">
      <c r="A4" t="s">
        <v>20</v>
      </c>
      <c r="B4">
        <v>174</v>
      </c>
      <c r="C4" t="s">
        <v>14</v>
      </c>
      <c r="D4">
        <v>53</v>
      </c>
      <c r="F4" s="13" t="s">
        <v>2114</v>
      </c>
      <c r="G4" s="15">
        <f>AVERAGE(B:B)</f>
        <v>851.14690265486729</v>
      </c>
    </row>
    <row r="5" spans="1:11">
      <c r="A5" t="s">
        <v>20</v>
      </c>
      <c r="B5">
        <v>227</v>
      </c>
      <c r="C5" t="s">
        <v>14</v>
      </c>
      <c r="D5">
        <v>18</v>
      </c>
      <c r="F5" s="13" t="s">
        <v>2115</v>
      </c>
      <c r="G5" s="15">
        <f>MEDIAN(B:B)</f>
        <v>201</v>
      </c>
    </row>
    <row r="6" spans="1:11">
      <c r="A6" t="s">
        <v>20</v>
      </c>
      <c r="B6">
        <v>220</v>
      </c>
      <c r="C6" t="s">
        <v>14</v>
      </c>
      <c r="D6">
        <v>44</v>
      </c>
      <c r="F6" s="13" t="s">
        <v>2116</v>
      </c>
      <c r="G6" s="15">
        <f>MIN(B:B)</f>
        <v>16</v>
      </c>
    </row>
    <row r="7" spans="1:11">
      <c r="A7" t="s">
        <v>20</v>
      </c>
      <c r="B7">
        <v>98</v>
      </c>
      <c r="C7" t="s">
        <v>14</v>
      </c>
      <c r="D7">
        <v>27</v>
      </c>
      <c r="F7" s="13" t="s">
        <v>2117</v>
      </c>
      <c r="G7" s="15">
        <f>MAX(B:B)</f>
        <v>7295</v>
      </c>
    </row>
    <row r="8" spans="1:11">
      <c r="A8" t="s">
        <v>20</v>
      </c>
      <c r="B8">
        <v>100</v>
      </c>
      <c r="C8" t="s">
        <v>14</v>
      </c>
      <c r="D8">
        <v>55</v>
      </c>
      <c r="F8" s="13" t="s">
        <v>2118</v>
      </c>
      <c r="G8" s="15">
        <f>VAR(B:B)</f>
        <v>1606216.5936295739</v>
      </c>
    </row>
    <row r="9" spans="1:11">
      <c r="A9" t="s">
        <v>20</v>
      </c>
      <c r="B9">
        <v>1249</v>
      </c>
      <c r="C9" t="s">
        <v>14</v>
      </c>
      <c r="D9">
        <v>200</v>
      </c>
      <c r="F9" s="14" t="s">
        <v>2119</v>
      </c>
      <c r="G9" s="16">
        <f>STDEV(B:B)</f>
        <v>1267.366006183523</v>
      </c>
    </row>
    <row r="10" spans="1:11">
      <c r="A10" t="s">
        <v>20</v>
      </c>
      <c r="B10">
        <v>1396</v>
      </c>
      <c r="C10" t="s">
        <v>14</v>
      </c>
      <c r="D10">
        <v>452</v>
      </c>
    </row>
    <row r="11" spans="1:11">
      <c r="A11" t="s">
        <v>20</v>
      </c>
      <c r="B11">
        <v>890</v>
      </c>
      <c r="C11" t="s">
        <v>14</v>
      </c>
      <c r="D11">
        <v>674</v>
      </c>
      <c r="F11" s="18" t="s">
        <v>2120</v>
      </c>
      <c r="G11" s="19"/>
      <c r="J11" s="18" t="s">
        <v>2120</v>
      </c>
      <c r="K11" s="19"/>
    </row>
    <row r="12" spans="1:11">
      <c r="A12" t="s">
        <v>20</v>
      </c>
      <c r="B12">
        <v>142</v>
      </c>
      <c r="C12" t="s">
        <v>14</v>
      </c>
      <c r="D12">
        <v>558</v>
      </c>
      <c r="F12" s="13" t="s">
        <v>2114</v>
      </c>
      <c r="G12" s="15">
        <f>AVERAGE(D:D)</f>
        <v>585.61538461538464</v>
      </c>
    </row>
    <row r="13" spans="1:11">
      <c r="A13" t="s">
        <v>20</v>
      </c>
      <c r="B13">
        <v>2673</v>
      </c>
      <c r="C13" t="s">
        <v>14</v>
      </c>
      <c r="D13">
        <v>15</v>
      </c>
      <c r="F13" s="13" t="s">
        <v>2115</v>
      </c>
      <c r="G13" s="15">
        <f>MEDIAN(D:D)</f>
        <v>114.5</v>
      </c>
    </row>
    <row r="14" spans="1:11">
      <c r="A14" t="s">
        <v>20</v>
      </c>
      <c r="B14">
        <v>163</v>
      </c>
      <c r="C14" t="s">
        <v>14</v>
      </c>
      <c r="D14">
        <v>2307</v>
      </c>
      <c r="F14" s="13" t="s">
        <v>2116</v>
      </c>
      <c r="G14" s="15">
        <f>MIN(D:D)</f>
        <v>0</v>
      </c>
    </row>
    <row r="15" spans="1:11">
      <c r="A15" t="s">
        <v>20</v>
      </c>
      <c r="B15">
        <v>2220</v>
      </c>
      <c r="C15" t="s">
        <v>14</v>
      </c>
      <c r="D15">
        <v>88</v>
      </c>
      <c r="F15" s="13" t="s">
        <v>2117</v>
      </c>
      <c r="G15" s="15">
        <f>MAX(D:D)</f>
        <v>6080</v>
      </c>
    </row>
    <row r="16" spans="1:11">
      <c r="A16" t="s">
        <v>20</v>
      </c>
      <c r="B16">
        <v>1606</v>
      </c>
      <c r="C16" t="s">
        <v>14</v>
      </c>
      <c r="D16">
        <v>48</v>
      </c>
      <c r="F16" s="13" t="s">
        <v>2118</v>
      </c>
      <c r="G16" s="15">
        <f>VAR(D:D)</f>
        <v>924113.45496927318</v>
      </c>
    </row>
    <row r="17" spans="1:10">
      <c r="A17" t="s">
        <v>20</v>
      </c>
      <c r="B17">
        <v>129</v>
      </c>
      <c r="C17" t="s">
        <v>14</v>
      </c>
      <c r="D17">
        <v>1</v>
      </c>
      <c r="F17" s="14" t="s">
        <v>2119</v>
      </c>
      <c r="G17" s="16">
        <f>STDEV(D:D)</f>
        <v>961.30819978260524</v>
      </c>
    </row>
    <row r="18" spans="1:10">
      <c r="A18" t="s">
        <v>20</v>
      </c>
      <c r="B18">
        <v>226</v>
      </c>
      <c r="C18" t="s">
        <v>14</v>
      </c>
      <c r="D18">
        <v>1467</v>
      </c>
    </row>
    <row r="19" spans="1:10">
      <c r="A19" t="s">
        <v>20</v>
      </c>
      <c r="B19">
        <v>5419</v>
      </c>
      <c r="C19" t="s">
        <v>14</v>
      </c>
      <c r="D19">
        <v>75</v>
      </c>
    </row>
    <row r="20" spans="1:10">
      <c r="A20" t="s">
        <v>20</v>
      </c>
      <c r="B20">
        <v>165</v>
      </c>
      <c r="C20" t="s">
        <v>14</v>
      </c>
      <c r="D20">
        <v>120</v>
      </c>
    </row>
    <row r="21" spans="1:10" ht="19">
      <c r="A21" t="s">
        <v>20</v>
      </c>
      <c r="B21">
        <v>1965</v>
      </c>
      <c r="C21" t="s">
        <v>14</v>
      </c>
      <c r="D21">
        <v>2253</v>
      </c>
      <c r="J21" s="17" t="s">
        <v>2122</v>
      </c>
    </row>
    <row r="22" spans="1:10">
      <c r="A22" t="s">
        <v>20</v>
      </c>
      <c r="B22">
        <v>16</v>
      </c>
      <c r="C22" t="s">
        <v>14</v>
      </c>
      <c r="D22">
        <v>5</v>
      </c>
    </row>
    <row r="23" spans="1:10">
      <c r="A23" t="s">
        <v>20</v>
      </c>
      <c r="B23">
        <v>107</v>
      </c>
      <c r="C23" t="s">
        <v>14</v>
      </c>
      <c r="D23">
        <v>38</v>
      </c>
    </row>
    <row r="24" spans="1:10">
      <c r="A24" t="s">
        <v>20</v>
      </c>
      <c r="B24">
        <v>134</v>
      </c>
      <c r="C24" t="s">
        <v>14</v>
      </c>
      <c r="D24">
        <v>12</v>
      </c>
    </row>
    <row r="25" spans="1:10">
      <c r="A25" t="s">
        <v>20</v>
      </c>
      <c r="B25">
        <v>198</v>
      </c>
      <c r="C25" t="s">
        <v>14</v>
      </c>
      <c r="D25">
        <v>1684</v>
      </c>
    </row>
    <row r="26" spans="1:10">
      <c r="A26" t="s">
        <v>20</v>
      </c>
      <c r="B26">
        <v>111</v>
      </c>
      <c r="C26" t="s">
        <v>14</v>
      </c>
      <c r="D26">
        <v>56</v>
      </c>
    </row>
    <row r="27" spans="1:10">
      <c r="A27" t="s">
        <v>20</v>
      </c>
      <c r="B27">
        <v>222</v>
      </c>
      <c r="C27" t="s">
        <v>14</v>
      </c>
      <c r="D27">
        <v>838</v>
      </c>
    </row>
    <row r="28" spans="1:10">
      <c r="A28" t="s">
        <v>20</v>
      </c>
      <c r="B28">
        <v>6212</v>
      </c>
      <c r="C28" t="s">
        <v>14</v>
      </c>
      <c r="D28">
        <v>1000</v>
      </c>
    </row>
    <row r="29" spans="1:10">
      <c r="A29" t="s">
        <v>20</v>
      </c>
      <c r="B29">
        <v>98</v>
      </c>
      <c r="C29" t="s">
        <v>14</v>
      </c>
      <c r="D29">
        <v>1482</v>
      </c>
    </row>
    <row r="30" spans="1:10">
      <c r="A30" t="s">
        <v>20</v>
      </c>
      <c r="B30">
        <v>92</v>
      </c>
      <c r="C30" t="s">
        <v>14</v>
      </c>
      <c r="D30">
        <v>106</v>
      </c>
    </row>
    <row r="31" spans="1:10">
      <c r="A31" t="s">
        <v>20</v>
      </c>
      <c r="B31">
        <v>149</v>
      </c>
      <c r="C31" t="s">
        <v>14</v>
      </c>
      <c r="D31">
        <v>679</v>
      </c>
    </row>
    <row r="32" spans="1:10">
      <c r="A32" t="s">
        <v>20</v>
      </c>
      <c r="B32">
        <v>2431</v>
      </c>
      <c r="C32" t="s">
        <v>14</v>
      </c>
      <c r="D32">
        <v>1220</v>
      </c>
    </row>
    <row r="33" spans="1:4">
      <c r="A33" t="s">
        <v>20</v>
      </c>
      <c r="B33">
        <v>303</v>
      </c>
      <c r="C33" t="s">
        <v>14</v>
      </c>
      <c r="D33">
        <v>1</v>
      </c>
    </row>
    <row r="34" spans="1:4">
      <c r="A34" t="s">
        <v>20</v>
      </c>
      <c r="B34">
        <v>209</v>
      </c>
      <c r="C34" t="s">
        <v>14</v>
      </c>
      <c r="D34">
        <v>37</v>
      </c>
    </row>
    <row r="35" spans="1:4">
      <c r="A35" t="s">
        <v>20</v>
      </c>
      <c r="B35">
        <v>131</v>
      </c>
      <c r="C35" t="s">
        <v>14</v>
      </c>
      <c r="D35">
        <v>60</v>
      </c>
    </row>
    <row r="36" spans="1:4">
      <c r="A36" t="s">
        <v>20</v>
      </c>
      <c r="B36">
        <v>164</v>
      </c>
      <c r="C36" t="s">
        <v>14</v>
      </c>
      <c r="D36">
        <v>296</v>
      </c>
    </row>
    <row r="37" spans="1:4">
      <c r="A37" t="s">
        <v>20</v>
      </c>
      <c r="B37">
        <v>201</v>
      </c>
      <c r="C37" t="s">
        <v>14</v>
      </c>
      <c r="D37">
        <v>3304</v>
      </c>
    </row>
    <row r="38" spans="1:4">
      <c r="A38" t="s">
        <v>20</v>
      </c>
      <c r="B38">
        <v>211</v>
      </c>
      <c r="C38" t="s">
        <v>14</v>
      </c>
      <c r="D38">
        <v>73</v>
      </c>
    </row>
    <row r="39" spans="1:4">
      <c r="A39" t="s">
        <v>20</v>
      </c>
      <c r="B39">
        <v>128</v>
      </c>
      <c r="C39" t="s">
        <v>14</v>
      </c>
      <c r="D39">
        <v>3387</v>
      </c>
    </row>
    <row r="40" spans="1:4">
      <c r="A40" t="s">
        <v>20</v>
      </c>
      <c r="B40">
        <v>1600</v>
      </c>
      <c r="C40" t="s">
        <v>14</v>
      </c>
      <c r="D40">
        <v>662</v>
      </c>
    </row>
    <row r="41" spans="1:4">
      <c r="A41" t="s">
        <v>20</v>
      </c>
      <c r="B41">
        <v>249</v>
      </c>
      <c r="C41" t="s">
        <v>14</v>
      </c>
      <c r="D41">
        <v>774</v>
      </c>
    </row>
    <row r="42" spans="1:4">
      <c r="A42" t="s">
        <v>20</v>
      </c>
      <c r="B42">
        <v>236</v>
      </c>
      <c r="C42" t="s">
        <v>14</v>
      </c>
      <c r="D42">
        <v>672</v>
      </c>
    </row>
    <row r="43" spans="1:4">
      <c r="A43" t="s">
        <v>20</v>
      </c>
      <c r="B43">
        <v>4065</v>
      </c>
      <c r="C43" t="s">
        <v>14</v>
      </c>
      <c r="D43">
        <v>940</v>
      </c>
    </row>
    <row r="44" spans="1:4">
      <c r="A44" t="s">
        <v>20</v>
      </c>
      <c r="B44">
        <v>246</v>
      </c>
      <c r="C44" t="s">
        <v>14</v>
      </c>
      <c r="D44">
        <v>117</v>
      </c>
    </row>
    <row r="45" spans="1:4">
      <c r="A45" t="s">
        <v>20</v>
      </c>
      <c r="B45">
        <v>2475</v>
      </c>
      <c r="C45" t="s">
        <v>14</v>
      </c>
      <c r="D45">
        <v>115</v>
      </c>
    </row>
    <row r="46" spans="1:4">
      <c r="A46" t="s">
        <v>20</v>
      </c>
      <c r="B46">
        <v>76</v>
      </c>
      <c r="C46" t="s">
        <v>14</v>
      </c>
      <c r="D46">
        <v>326</v>
      </c>
    </row>
    <row r="47" spans="1:4">
      <c r="A47" t="s">
        <v>20</v>
      </c>
      <c r="B47">
        <v>54</v>
      </c>
      <c r="C47" t="s">
        <v>14</v>
      </c>
      <c r="D47">
        <v>1</v>
      </c>
    </row>
    <row r="48" spans="1:4">
      <c r="A48" t="s">
        <v>20</v>
      </c>
      <c r="B48">
        <v>88</v>
      </c>
      <c r="C48" t="s">
        <v>14</v>
      </c>
      <c r="D48">
        <v>1467</v>
      </c>
    </row>
    <row r="49" spans="1:4">
      <c r="A49" t="s">
        <v>20</v>
      </c>
      <c r="B49">
        <v>85</v>
      </c>
      <c r="C49" t="s">
        <v>14</v>
      </c>
      <c r="D49">
        <v>5681</v>
      </c>
    </row>
    <row r="50" spans="1:4">
      <c r="A50" t="s">
        <v>20</v>
      </c>
      <c r="B50">
        <v>170</v>
      </c>
      <c r="C50" t="s">
        <v>14</v>
      </c>
      <c r="D50">
        <v>1059</v>
      </c>
    </row>
    <row r="51" spans="1:4">
      <c r="A51" t="s">
        <v>20</v>
      </c>
      <c r="B51">
        <v>330</v>
      </c>
      <c r="C51" t="s">
        <v>14</v>
      </c>
      <c r="D51">
        <v>1194</v>
      </c>
    </row>
    <row r="52" spans="1:4">
      <c r="A52" t="s">
        <v>20</v>
      </c>
      <c r="B52">
        <v>127</v>
      </c>
      <c r="C52" t="s">
        <v>14</v>
      </c>
      <c r="D52">
        <v>30</v>
      </c>
    </row>
    <row r="53" spans="1:4">
      <c r="A53" t="s">
        <v>20</v>
      </c>
      <c r="B53">
        <v>411</v>
      </c>
      <c r="C53" t="s">
        <v>14</v>
      </c>
      <c r="D53">
        <v>75</v>
      </c>
    </row>
    <row r="54" spans="1:4">
      <c r="A54" t="s">
        <v>20</v>
      </c>
      <c r="B54">
        <v>180</v>
      </c>
      <c r="C54" t="s">
        <v>14</v>
      </c>
      <c r="D54">
        <v>955</v>
      </c>
    </row>
    <row r="55" spans="1:4">
      <c r="A55" t="s">
        <v>20</v>
      </c>
      <c r="B55">
        <v>374</v>
      </c>
      <c r="C55" t="s">
        <v>14</v>
      </c>
      <c r="D55">
        <v>67</v>
      </c>
    </row>
    <row r="56" spans="1:4">
      <c r="A56" t="s">
        <v>20</v>
      </c>
      <c r="B56">
        <v>71</v>
      </c>
      <c r="C56" t="s">
        <v>14</v>
      </c>
      <c r="D56">
        <v>5</v>
      </c>
    </row>
    <row r="57" spans="1:4">
      <c r="A57" t="s">
        <v>20</v>
      </c>
      <c r="B57">
        <v>203</v>
      </c>
      <c r="C57" t="s">
        <v>14</v>
      </c>
      <c r="D57">
        <v>26</v>
      </c>
    </row>
    <row r="58" spans="1:4">
      <c r="A58" t="s">
        <v>20</v>
      </c>
      <c r="B58">
        <v>113</v>
      </c>
      <c r="C58" t="s">
        <v>14</v>
      </c>
      <c r="D58">
        <v>1130</v>
      </c>
    </row>
    <row r="59" spans="1:4">
      <c r="A59" t="s">
        <v>20</v>
      </c>
      <c r="B59">
        <v>96</v>
      </c>
      <c r="C59" t="s">
        <v>14</v>
      </c>
      <c r="D59">
        <v>782</v>
      </c>
    </row>
    <row r="60" spans="1:4">
      <c r="A60" t="s">
        <v>20</v>
      </c>
      <c r="B60">
        <v>498</v>
      </c>
      <c r="C60" t="s">
        <v>14</v>
      </c>
      <c r="D60">
        <v>210</v>
      </c>
    </row>
    <row r="61" spans="1:4">
      <c r="A61" t="s">
        <v>20</v>
      </c>
      <c r="B61">
        <v>180</v>
      </c>
      <c r="C61" t="s">
        <v>14</v>
      </c>
      <c r="D61">
        <v>136</v>
      </c>
    </row>
    <row r="62" spans="1:4">
      <c r="A62" t="s">
        <v>20</v>
      </c>
      <c r="B62">
        <v>27</v>
      </c>
      <c r="C62" t="s">
        <v>14</v>
      </c>
      <c r="D62">
        <v>86</v>
      </c>
    </row>
    <row r="63" spans="1:4">
      <c r="A63" t="s">
        <v>20</v>
      </c>
      <c r="B63">
        <v>2331</v>
      </c>
      <c r="C63" t="s">
        <v>14</v>
      </c>
      <c r="D63">
        <v>19</v>
      </c>
    </row>
    <row r="64" spans="1:4">
      <c r="A64" t="s">
        <v>20</v>
      </c>
      <c r="B64">
        <v>113</v>
      </c>
      <c r="C64" t="s">
        <v>14</v>
      </c>
      <c r="D64">
        <v>886</v>
      </c>
    </row>
    <row r="65" spans="1:4">
      <c r="A65" t="s">
        <v>20</v>
      </c>
      <c r="B65">
        <v>164</v>
      </c>
      <c r="C65" t="s">
        <v>14</v>
      </c>
      <c r="D65">
        <v>35</v>
      </c>
    </row>
    <row r="66" spans="1:4">
      <c r="A66" t="s">
        <v>20</v>
      </c>
      <c r="B66">
        <v>164</v>
      </c>
      <c r="C66" t="s">
        <v>14</v>
      </c>
      <c r="D66">
        <v>24</v>
      </c>
    </row>
    <row r="67" spans="1:4">
      <c r="A67" t="s">
        <v>20</v>
      </c>
      <c r="B67">
        <v>336</v>
      </c>
      <c r="C67" t="s">
        <v>14</v>
      </c>
      <c r="D67">
        <v>86</v>
      </c>
    </row>
    <row r="68" spans="1:4">
      <c r="A68" t="s">
        <v>20</v>
      </c>
      <c r="B68">
        <v>1917</v>
      </c>
      <c r="C68" t="s">
        <v>14</v>
      </c>
      <c r="D68">
        <v>243</v>
      </c>
    </row>
    <row r="69" spans="1:4">
      <c r="A69" t="s">
        <v>20</v>
      </c>
      <c r="B69">
        <v>95</v>
      </c>
      <c r="C69" t="s">
        <v>14</v>
      </c>
      <c r="D69">
        <v>65</v>
      </c>
    </row>
    <row r="70" spans="1:4">
      <c r="A70" t="s">
        <v>20</v>
      </c>
      <c r="B70">
        <v>147</v>
      </c>
      <c r="C70" t="s">
        <v>14</v>
      </c>
      <c r="D70">
        <v>100</v>
      </c>
    </row>
    <row r="71" spans="1:4">
      <c r="A71" t="s">
        <v>20</v>
      </c>
      <c r="B71">
        <v>86</v>
      </c>
      <c r="C71" t="s">
        <v>14</v>
      </c>
      <c r="D71">
        <v>168</v>
      </c>
    </row>
    <row r="72" spans="1:4">
      <c r="A72" t="s">
        <v>20</v>
      </c>
      <c r="B72">
        <v>83</v>
      </c>
      <c r="C72" t="s">
        <v>14</v>
      </c>
      <c r="D72">
        <v>13</v>
      </c>
    </row>
    <row r="73" spans="1:4">
      <c r="A73" t="s">
        <v>20</v>
      </c>
      <c r="B73">
        <v>676</v>
      </c>
      <c r="C73" t="s">
        <v>14</v>
      </c>
      <c r="D73">
        <v>1</v>
      </c>
    </row>
    <row r="74" spans="1:4">
      <c r="A74" t="s">
        <v>20</v>
      </c>
      <c r="B74">
        <v>361</v>
      </c>
      <c r="C74" t="s">
        <v>14</v>
      </c>
      <c r="D74">
        <v>40</v>
      </c>
    </row>
    <row r="75" spans="1:4">
      <c r="A75" t="s">
        <v>20</v>
      </c>
      <c r="B75">
        <v>131</v>
      </c>
      <c r="C75" t="s">
        <v>14</v>
      </c>
      <c r="D75">
        <v>226</v>
      </c>
    </row>
    <row r="76" spans="1:4">
      <c r="A76" t="s">
        <v>20</v>
      </c>
      <c r="B76">
        <v>126</v>
      </c>
      <c r="C76" t="s">
        <v>14</v>
      </c>
      <c r="D76">
        <v>1625</v>
      </c>
    </row>
    <row r="77" spans="1:4">
      <c r="A77" t="s">
        <v>20</v>
      </c>
      <c r="B77">
        <v>275</v>
      </c>
      <c r="C77" t="s">
        <v>14</v>
      </c>
      <c r="D77">
        <v>143</v>
      </c>
    </row>
    <row r="78" spans="1:4">
      <c r="A78" t="s">
        <v>20</v>
      </c>
      <c r="B78">
        <v>67</v>
      </c>
      <c r="C78" t="s">
        <v>14</v>
      </c>
      <c r="D78">
        <v>934</v>
      </c>
    </row>
    <row r="79" spans="1:4">
      <c r="A79" t="s">
        <v>20</v>
      </c>
      <c r="B79">
        <v>154</v>
      </c>
      <c r="C79" t="s">
        <v>14</v>
      </c>
      <c r="D79">
        <v>17</v>
      </c>
    </row>
    <row r="80" spans="1:4">
      <c r="A80" t="s">
        <v>20</v>
      </c>
      <c r="B80">
        <v>1782</v>
      </c>
      <c r="C80" t="s">
        <v>14</v>
      </c>
      <c r="D80">
        <v>2179</v>
      </c>
    </row>
    <row r="81" spans="1:4">
      <c r="A81" t="s">
        <v>20</v>
      </c>
      <c r="B81">
        <v>903</v>
      </c>
      <c r="C81" t="s">
        <v>14</v>
      </c>
      <c r="D81">
        <v>931</v>
      </c>
    </row>
    <row r="82" spans="1:4">
      <c r="A82" t="s">
        <v>20</v>
      </c>
      <c r="B82">
        <v>94</v>
      </c>
      <c r="C82" t="s">
        <v>14</v>
      </c>
      <c r="D82">
        <v>92</v>
      </c>
    </row>
    <row r="83" spans="1:4">
      <c r="A83" t="s">
        <v>20</v>
      </c>
      <c r="B83">
        <v>180</v>
      </c>
      <c r="C83" t="s">
        <v>14</v>
      </c>
      <c r="D83">
        <v>57</v>
      </c>
    </row>
    <row r="84" spans="1:4">
      <c r="A84" t="s">
        <v>20</v>
      </c>
      <c r="B84">
        <v>533</v>
      </c>
      <c r="C84" t="s">
        <v>14</v>
      </c>
      <c r="D84">
        <v>41</v>
      </c>
    </row>
    <row r="85" spans="1:4">
      <c r="A85" t="s">
        <v>20</v>
      </c>
      <c r="B85">
        <v>2443</v>
      </c>
      <c r="C85" t="s">
        <v>14</v>
      </c>
      <c r="D85">
        <v>1</v>
      </c>
    </row>
    <row r="86" spans="1:4">
      <c r="A86" t="s">
        <v>20</v>
      </c>
      <c r="B86">
        <v>89</v>
      </c>
      <c r="C86" t="s">
        <v>14</v>
      </c>
      <c r="D86">
        <v>101</v>
      </c>
    </row>
    <row r="87" spans="1:4">
      <c r="A87" t="s">
        <v>20</v>
      </c>
      <c r="B87">
        <v>159</v>
      </c>
      <c r="C87" t="s">
        <v>14</v>
      </c>
      <c r="D87">
        <v>1335</v>
      </c>
    </row>
    <row r="88" spans="1:4">
      <c r="A88" t="s">
        <v>20</v>
      </c>
      <c r="B88">
        <v>50</v>
      </c>
      <c r="C88" t="s">
        <v>14</v>
      </c>
      <c r="D88">
        <v>15</v>
      </c>
    </row>
    <row r="89" spans="1:4">
      <c r="A89" t="s">
        <v>20</v>
      </c>
      <c r="B89">
        <v>186</v>
      </c>
      <c r="C89" t="s">
        <v>14</v>
      </c>
      <c r="D89">
        <v>454</v>
      </c>
    </row>
    <row r="90" spans="1:4">
      <c r="A90" t="s">
        <v>20</v>
      </c>
      <c r="B90">
        <v>1071</v>
      </c>
      <c r="C90" t="s">
        <v>14</v>
      </c>
      <c r="D90">
        <v>3182</v>
      </c>
    </row>
    <row r="91" spans="1:4">
      <c r="A91" t="s">
        <v>20</v>
      </c>
      <c r="B91">
        <v>117</v>
      </c>
      <c r="C91" t="s">
        <v>14</v>
      </c>
      <c r="D91">
        <v>15</v>
      </c>
    </row>
    <row r="92" spans="1:4">
      <c r="A92" t="s">
        <v>20</v>
      </c>
      <c r="B92">
        <v>70</v>
      </c>
      <c r="C92" t="s">
        <v>14</v>
      </c>
      <c r="D92">
        <v>133</v>
      </c>
    </row>
    <row r="93" spans="1:4">
      <c r="A93" t="s">
        <v>20</v>
      </c>
      <c r="B93">
        <v>135</v>
      </c>
      <c r="C93" t="s">
        <v>14</v>
      </c>
      <c r="D93">
        <v>2062</v>
      </c>
    </row>
    <row r="94" spans="1:4">
      <c r="A94" t="s">
        <v>20</v>
      </c>
      <c r="B94">
        <v>768</v>
      </c>
      <c r="C94" t="s">
        <v>14</v>
      </c>
      <c r="D94">
        <v>29</v>
      </c>
    </row>
    <row r="95" spans="1:4">
      <c r="A95" t="s">
        <v>20</v>
      </c>
      <c r="B95">
        <v>199</v>
      </c>
      <c r="C95" t="s">
        <v>14</v>
      </c>
      <c r="D95">
        <v>132</v>
      </c>
    </row>
    <row r="96" spans="1:4">
      <c r="A96" t="s">
        <v>20</v>
      </c>
      <c r="B96">
        <v>107</v>
      </c>
      <c r="C96" t="s">
        <v>14</v>
      </c>
      <c r="D96">
        <v>137</v>
      </c>
    </row>
    <row r="97" spans="1:4">
      <c r="A97" t="s">
        <v>20</v>
      </c>
      <c r="B97">
        <v>195</v>
      </c>
      <c r="C97" t="s">
        <v>14</v>
      </c>
      <c r="D97">
        <v>908</v>
      </c>
    </row>
    <row r="98" spans="1:4">
      <c r="A98" t="s">
        <v>20</v>
      </c>
      <c r="B98">
        <v>3376</v>
      </c>
      <c r="C98" t="s">
        <v>14</v>
      </c>
      <c r="D98">
        <v>10</v>
      </c>
    </row>
    <row r="99" spans="1:4">
      <c r="A99" t="s">
        <v>20</v>
      </c>
      <c r="B99">
        <v>41</v>
      </c>
      <c r="C99" t="s">
        <v>14</v>
      </c>
      <c r="D99">
        <v>1910</v>
      </c>
    </row>
    <row r="100" spans="1:4">
      <c r="A100" t="s">
        <v>20</v>
      </c>
      <c r="B100">
        <v>1821</v>
      </c>
      <c r="C100" t="s">
        <v>14</v>
      </c>
      <c r="D100">
        <v>38</v>
      </c>
    </row>
    <row r="101" spans="1:4">
      <c r="A101" t="s">
        <v>20</v>
      </c>
      <c r="B101">
        <v>164</v>
      </c>
      <c r="C101" t="s">
        <v>14</v>
      </c>
      <c r="D101">
        <v>104</v>
      </c>
    </row>
    <row r="102" spans="1:4">
      <c r="A102" t="s">
        <v>20</v>
      </c>
      <c r="B102">
        <v>157</v>
      </c>
      <c r="C102" t="s">
        <v>14</v>
      </c>
      <c r="D102">
        <v>49</v>
      </c>
    </row>
    <row r="103" spans="1:4">
      <c r="A103" t="s">
        <v>20</v>
      </c>
      <c r="B103">
        <v>246</v>
      </c>
      <c r="C103" t="s">
        <v>14</v>
      </c>
      <c r="D103">
        <v>1</v>
      </c>
    </row>
    <row r="104" spans="1:4">
      <c r="A104" t="s">
        <v>20</v>
      </c>
      <c r="B104">
        <v>1396</v>
      </c>
      <c r="C104" t="s">
        <v>14</v>
      </c>
      <c r="D104">
        <v>245</v>
      </c>
    </row>
    <row r="105" spans="1:4">
      <c r="A105" t="s">
        <v>20</v>
      </c>
      <c r="B105">
        <v>2506</v>
      </c>
      <c r="C105" t="s">
        <v>14</v>
      </c>
      <c r="D105">
        <v>32</v>
      </c>
    </row>
    <row r="106" spans="1:4">
      <c r="A106" t="s">
        <v>20</v>
      </c>
      <c r="B106">
        <v>244</v>
      </c>
      <c r="C106" t="s">
        <v>14</v>
      </c>
      <c r="D106">
        <v>7</v>
      </c>
    </row>
    <row r="107" spans="1:4">
      <c r="A107" t="s">
        <v>20</v>
      </c>
      <c r="B107">
        <v>146</v>
      </c>
      <c r="C107" t="s">
        <v>14</v>
      </c>
      <c r="D107">
        <v>803</v>
      </c>
    </row>
    <row r="108" spans="1:4">
      <c r="A108" t="s">
        <v>20</v>
      </c>
      <c r="B108">
        <v>1267</v>
      </c>
      <c r="C108" t="s">
        <v>14</v>
      </c>
      <c r="D108">
        <v>16</v>
      </c>
    </row>
    <row r="109" spans="1:4">
      <c r="A109" t="s">
        <v>20</v>
      </c>
      <c r="B109">
        <v>1561</v>
      </c>
      <c r="C109" t="s">
        <v>14</v>
      </c>
      <c r="D109">
        <v>31</v>
      </c>
    </row>
    <row r="110" spans="1:4">
      <c r="A110" t="s">
        <v>20</v>
      </c>
      <c r="B110">
        <v>48</v>
      </c>
      <c r="C110" t="s">
        <v>14</v>
      </c>
      <c r="D110">
        <v>108</v>
      </c>
    </row>
    <row r="111" spans="1:4">
      <c r="A111" t="s">
        <v>20</v>
      </c>
      <c r="B111">
        <v>2739</v>
      </c>
      <c r="C111" t="s">
        <v>14</v>
      </c>
      <c r="D111">
        <v>30</v>
      </c>
    </row>
    <row r="112" spans="1:4">
      <c r="A112" t="s">
        <v>20</v>
      </c>
      <c r="B112">
        <v>3537</v>
      </c>
      <c r="C112" t="s">
        <v>14</v>
      </c>
      <c r="D112">
        <v>17</v>
      </c>
    </row>
    <row r="113" spans="1:4">
      <c r="A113" t="s">
        <v>20</v>
      </c>
      <c r="B113">
        <v>2107</v>
      </c>
      <c r="C113" t="s">
        <v>14</v>
      </c>
      <c r="D113">
        <v>80</v>
      </c>
    </row>
    <row r="114" spans="1:4">
      <c r="A114" t="s">
        <v>20</v>
      </c>
      <c r="B114">
        <v>3318</v>
      </c>
      <c r="C114" t="s">
        <v>14</v>
      </c>
      <c r="D114">
        <v>2468</v>
      </c>
    </row>
    <row r="115" spans="1:4">
      <c r="A115" t="s">
        <v>20</v>
      </c>
      <c r="B115">
        <v>340</v>
      </c>
      <c r="C115" t="s">
        <v>14</v>
      </c>
      <c r="D115">
        <v>26</v>
      </c>
    </row>
    <row r="116" spans="1:4">
      <c r="A116" t="s">
        <v>20</v>
      </c>
      <c r="B116">
        <v>1442</v>
      </c>
      <c r="C116" t="s">
        <v>14</v>
      </c>
      <c r="D116">
        <v>73</v>
      </c>
    </row>
    <row r="117" spans="1:4">
      <c r="A117" t="s">
        <v>20</v>
      </c>
      <c r="B117">
        <v>126</v>
      </c>
      <c r="C117" t="s">
        <v>14</v>
      </c>
      <c r="D117">
        <v>128</v>
      </c>
    </row>
    <row r="118" spans="1:4">
      <c r="A118" t="s">
        <v>20</v>
      </c>
      <c r="B118">
        <v>524</v>
      </c>
      <c r="C118" t="s">
        <v>14</v>
      </c>
      <c r="D118">
        <v>33</v>
      </c>
    </row>
    <row r="119" spans="1:4">
      <c r="A119" t="s">
        <v>20</v>
      </c>
      <c r="B119">
        <v>1989</v>
      </c>
      <c r="C119" t="s">
        <v>14</v>
      </c>
      <c r="D119">
        <v>1072</v>
      </c>
    </row>
    <row r="120" spans="1:4">
      <c r="A120" t="s">
        <v>20</v>
      </c>
      <c r="B120">
        <v>157</v>
      </c>
      <c r="C120" t="s">
        <v>14</v>
      </c>
      <c r="D120">
        <v>393</v>
      </c>
    </row>
    <row r="121" spans="1:4">
      <c r="A121" t="s">
        <v>20</v>
      </c>
      <c r="B121">
        <v>4498</v>
      </c>
      <c r="C121" t="s">
        <v>14</v>
      </c>
      <c r="D121">
        <v>1257</v>
      </c>
    </row>
    <row r="122" spans="1:4">
      <c r="A122" t="s">
        <v>20</v>
      </c>
      <c r="B122">
        <v>80</v>
      </c>
      <c r="C122" t="s">
        <v>14</v>
      </c>
      <c r="D122">
        <v>328</v>
      </c>
    </row>
    <row r="123" spans="1:4">
      <c r="A123" t="s">
        <v>20</v>
      </c>
      <c r="B123">
        <v>43</v>
      </c>
      <c r="C123" t="s">
        <v>14</v>
      </c>
      <c r="D123">
        <v>147</v>
      </c>
    </row>
    <row r="124" spans="1:4">
      <c r="A124" t="s">
        <v>20</v>
      </c>
      <c r="B124">
        <v>2053</v>
      </c>
      <c r="C124" t="s">
        <v>14</v>
      </c>
      <c r="D124">
        <v>830</v>
      </c>
    </row>
    <row r="125" spans="1:4">
      <c r="A125" t="s">
        <v>20</v>
      </c>
      <c r="B125">
        <v>168</v>
      </c>
      <c r="C125" t="s">
        <v>14</v>
      </c>
      <c r="D125">
        <v>331</v>
      </c>
    </row>
    <row r="126" spans="1:4">
      <c r="A126" t="s">
        <v>20</v>
      </c>
      <c r="B126">
        <v>4289</v>
      </c>
      <c r="C126" t="s">
        <v>14</v>
      </c>
      <c r="D126">
        <v>25</v>
      </c>
    </row>
    <row r="127" spans="1:4">
      <c r="A127" t="s">
        <v>20</v>
      </c>
      <c r="B127">
        <v>165</v>
      </c>
      <c r="C127" t="s">
        <v>14</v>
      </c>
      <c r="D127">
        <v>3483</v>
      </c>
    </row>
    <row r="128" spans="1:4">
      <c r="A128" t="s">
        <v>20</v>
      </c>
      <c r="B128">
        <v>1815</v>
      </c>
      <c r="C128" t="s">
        <v>14</v>
      </c>
      <c r="D128">
        <v>923</v>
      </c>
    </row>
    <row r="129" spans="1:4">
      <c r="A129" t="s">
        <v>20</v>
      </c>
      <c r="B129">
        <v>397</v>
      </c>
      <c r="C129" t="s">
        <v>14</v>
      </c>
      <c r="D129">
        <v>1</v>
      </c>
    </row>
    <row r="130" spans="1:4">
      <c r="A130" t="s">
        <v>20</v>
      </c>
      <c r="B130">
        <v>1539</v>
      </c>
      <c r="C130" t="s">
        <v>14</v>
      </c>
      <c r="D130">
        <v>33</v>
      </c>
    </row>
    <row r="131" spans="1:4">
      <c r="A131" t="s">
        <v>20</v>
      </c>
      <c r="B131">
        <v>138</v>
      </c>
      <c r="C131" t="s">
        <v>14</v>
      </c>
      <c r="D131">
        <v>40</v>
      </c>
    </row>
    <row r="132" spans="1:4">
      <c r="A132" t="s">
        <v>20</v>
      </c>
      <c r="B132">
        <v>3594</v>
      </c>
      <c r="C132" t="s">
        <v>14</v>
      </c>
      <c r="D132">
        <v>23</v>
      </c>
    </row>
    <row r="133" spans="1:4">
      <c r="A133" t="s">
        <v>20</v>
      </c>
      <c r="B133">
        <v>5880</v>
      </c>
      <c r="C133" t="s">
        <v>14</v>
      </c>
      <c r="D133">
        <v>75</v>
      </c>
    </row>
    <row r="134" spans="1:4">
      <c r="A134" t="s">
        <v>20</v>
      </c>
      <c r="B134">
        <v>112</v>
      </c>
      <c r="C134" t="s">
        <v>14</v>
      </c>
      <c r="D134">
        <v>2176</v>
      </c>
    </row>
    <row r="135" spans="1:4">
      <c r="A135" t="s">
        <v>20</v>
      </c>
      <c r="B135">
        <v>943</v>
      </c>
      <c r="C135" t="s">
        <v>14</v>
      </c>
      <c r="D135">
        <v>441</v>
      </c>
    </row>
    <row r="136" spans="1:4">
      <c r="A136" t="s">
        <v>20</v>
      </c>
      <c r="B136">
        <v>2468</v>
      </c>
      <c r="C136" t="s">
        <v>14</v>
      </c>
      <c r="D136">
        <v>25</v>
      </c>
    </row>
    <row r="137" spans="1:4">
      <c r="A137" t="s">
        <v>20</v>
      </c>
      <c r="B137">
        <v>2551</v>
      </c>
      <c r="C137" t="s">
        <v>14</v>
      </c>
      <c r="D137">
        <v>127</v>
      </c>
    </row>
    <row r="138" spans="1:4">
      <c r="A138" t="s">
        <v>20</v>
      </c>
      <c r="B138">
        <v>101</v>
      </c>
      <c r="C138" t="s">
        <v>14</v>
      </c>
      <c r="D138">
        <v>355</v>
      </c>
    </row>
    <row r="139" spans="1:4">
      <c r="A139" t="s">
        <v>20</v>
      </c>
      <c r="B139">
        <v>92</v>
      </c>
      <c r="C139" t="s">
        <v>14</v>
      </c>
      <c r="D139">
        <v>44</v>
      </c>
    </row>
    <row r="140" spans="1:4">
      <c r="A140" t="s">
        <v>20</v>
      </c>
      <c r="B140">
        <v>62</v>
      </c>
      <c r="C140" t="s">
        <v>14</v>
      </c>
      <c r="D140">
        <v>67</v>
      </c>
    </row>
    <row r="141" spans="1:4">
      <c r="A141" t="s">
        <v>20</v>
      </c>
      <c r="B141">
        <v>149</v>
      </c>
      <c r="C141" t="s">
        <v>14</v>
      </c>
      <c r="D141">
        <v>1068</v>
      </c>
    </row>
    <row r="142" spans="1:4">
      <c r="A142" t="s">
        <v>20</v>
      </c>
      <c r="B142">
        <v>329</v>
      </c>
      <c r="C142" t="s">
        <v>14</v>
      </c>
      <c r="D142">
        <v>424</v>
      </c>
    </row>
    <row r="143" spans="1:4">
      <c r="A143" t="s">
        <v>20</v>
      </c>
      <c r="B143">
        <v>97</v>
      </c>
      <c r="C143" t="s">
        <v>14</v>
      </c>
      <c r="D143">
        <v>151</v>
      </c>
    </row>
    <row r="144" spans="1:4">
      <c r="A144" t="s">
        <v>20</v>
      </c>
      <c r="B144">
        <v>1784</v>
      </c>
      <c r="C144" t="s">
        <v>14</v>
      </c>
      <c r="D144">
        <v>1608</v>
      </c>
    </row>
    <row r="145" spans="1:4">
      <c r="A145" t="s">
        <v>20</v>
      </c>
      <c r="B145">
        <v>1684</v>
      </c>
      <c r="C145" t="s">
        <v>14</v>
      </c>
      <c r="D145">
        <v>941</v>
      </c>
    </row>
    <row r="146" spans="1:4">
      <c r="A146" t="s">
        <v>20</v>
      </c>
      <c r="B146">
        <v>250</v>
      </c>
      <c r="C146" t="s">
        <v>14</v>
      </c>
      <c r="D146">
        <v>1</v>
      </c>
    </row>
    <row r="147" spans="1:4">
      <c r="A147" t="s">
        <v>20</v>
      </c>
      <c r="B147">
        <v>238</v>
      </c>
      <c r="C147" t="s">
        <v>14</v>
      </c>
      <c r="D147">
        <v>40</v>
      </c>
    </row>
    <row r="148" spans="1:4">
      <c r="A148" t="s">
        <v>20</v>
      </c>
      <c r="B148">
        <v>53</v>
      </c>
      <c r="C148" t="s">
        <v>14</v>
      </c>
      <c r="D148">
        <v>3015</v>
      </c>
    </row>
    <row r="149" spans="1:4">
      <c r="A149" t="s">
        <v>20</v>
      </c>
      <c r="B149">
        <v>214</v>
      </c>
      <c r="C149" t="s">
        <v>14</v>
      </c>
      <c r="D149">
        <v>435</v>
      </c>
    </row>
    <row r="150" spans="1:4">
      <c r="A150" t="s">
        <v>20</v>
      </c>
      <c r="B150">
        <v>222</v>
      </c>
      <c r="C150" t="s">
        <v>14</v>
      </c>
      <c r="D150">
        <v>714</v>
      </c>
    </row>
    <row r="151" spans="1:4">
      <c r="A151" t="s">
        <v>20</v>
      </c>
      <c r="B151">
        <v>1884</v>
      </c>
      <c r="C151" t="s">
        <v>14</v>
      </c>
      <c r="D151">
        <v>5497</v>
      </c>
    </row>
    <row r="152" spans="1:4">
      <c r="A152" t="s">
        <v>20</v>
      </c>
      <c r="B152">
        <v>218</v>
      </c>
      <c r="C152" t="s">
        <v>14</v>
      </c>
      <c r="D152">
        <v>418</v>
      </c>
    </row>
    <row r="153" spans="1:4">
      <c r="A153" t="s">
        <v>20</v>
      </c>
      <c r="B153">
        <v>6465</v>
      </c>
      <c r="C153" t="s">
        <v>14</v>
      </c>
      <c r="D153">
        <v>1439</v>
      </c>
    </row>
    <row r="154" spans="1:4">
      <c r="A154" t="s">
        <v>20</v>
      </c>
      <c r="B154">
        <v>59</v>
      </c>
      <c r="C154" t="s">
        <v>14</v>
      </c>
      <c r="D154">
        <v>15</v>
      </c>
    </row>
    <row r="155" spans="1:4">
      <c r="A155" t="s">
        <v>20</v>
      </c>
      <c r="B155">
        <v>88</v>
      </c>
      <c r="C155" t="s">
        <v>14</v>
      </c>
      <c r="D155">
        <v>1999</v>
      </c>
    </row>
    <row r="156" spans="1:4">
      <c r="A156" t="s">
        <v>20</v>
      </c>
      <c r="B156">
        <v>1697</v>
      </c>
      <c r="C156" t="s">
        <v>14</v>
      </c>
      <c r="D156">
        <v>118</v>
      </c>
    </row>
    <row r="157" spans="1:4">
      <c r="A157" t="s">
        <v>20</v>
      </c>
      <c r="B157">
        <v>92</v>
      </c>
      <c r="C157" t="s">
        <v>14</v>
      </c>
      <c r="D157">
        <v>162</v>
      </c>
    </row>
    <row r="158" spans="1:4">
      <c r="A158" t="s">
        <v>20</v>
      </c>
      <c r="B158">
        <v>186</v>
      </c>
      <c r="C158" t="s">
        <v>14</v>
      </c>
      <c r="D158">
        <v>83</v>
      </c>
    </row>
    <row r="159" spans="1:4">
      <c r="A159" t="s">
        <v>20</v>
      </c>
      <c r="B159">
        <v>138</v>
      </c>
      <c r="C159" t="s">
        <v>14</v>
      </c>
      <c r="D159">
        <v>747</v>
      </c>
    </row>
    <row r="160" spans="1:4">
      <c r="A160" t="s">
        <v>20</v>
      </c>
      <c r="B160">
        <v>261</v>
      </c>
      <c r="C160" t="s">
        <v>14</v>
      </c>
      <c r="D160">
        <v>84</v>
      </c>
    </row>
    <row r="161" spans="1:4">
      <c r="A161" t="s">
        <v>20</v>
      </c>
      <c r="B161">
        <v>107</v>
      </c>
      <c r="C161" t="s">
        <v>14</v>
      </c>
      <c r="D161">
        <v>91</v>
      </c>
    </row>
    <row r="162" spans="1:4">
      <c r="A162" t="s">
        <v>20</v>
      </c>
      <c r="B162">
        <v>199</v>
      </c>
      <c r="C162" t="s">
        <v>14</v>
      </c>
      <c r="D162">
        <v>792</v>
      </c>
    </row>
    <row r="163" spans="1:4">
      <c r="A163" t="s">
        <v>20</v>
      </c>
      <c r="B163">
        <v>5512</v>
      </c>
      <c r="C163" t="s">
        <v>14</v>
      </c>
      <c r="D163">
        <v>32</v>
      </c>
    </row>
    <row r="164" spans="1:4">
      <c r="A164" t="s">
        <v>20</v>
      </c>
      <c r="B164">
        <v>86</v>
      </c>
      <c r="C164" t="s">
        <v>14</v>
      </c>
      <c r="D164">
        <v>186</v>
      </c>
    </row>
    <row r="165" spans="1:4">
      <c r="A165" t="s">
        <v>20</v>
      </c>
      <c r="B165">
        <v>2768</v>
      </c>
      <c r="C165" t="s">
        <v>14</v>
      </c>
      <c r="D165">
        <v>605</v>
      </c>
    </row>
    <row r="166" spans="1:4">
      <c r="A166" t="s">
        <v>20</v>
      </c>
      <c r="B166">
        <v>48</v>
      </c>
      <c r="C166" t="s">
        <v>14</v>
      </c>
      <c r="D166">
        <v>1</v>
      </c>
    </row>
    <row r="167" spans="1:4">
      <c r="A167" t="s">
        <v>20</v>
      </c>
      <c r="B167">
        <v>87</v>
      </c>
      <c r="C167" t="s">
        <v>14</v>
      </c>
      <c r="D167">
        <v>31</v>
      </c>
    </row>
    <row r="168" spans="1:4">
      <c r="A168" t="s">
        <v>20</v>
      </c>
      <c r="B168">
        <v>1894</v>
      </c>
      <c r="C168" t="s">
        <v>14</v>
      </c>
      <c r="D168">
        <v>1181</v>
      </c>
    </row>
    <row r="169" spans="1:4">
      <c r="A169" t="s">
        <v>20</v>
      </c>
      <c r="B169">
        <v>282</v>
      </c>
      <c r="C169" t="s">
        <v>14</v>
      </c>
      <c r="D169">
        <v>39</v>
      </c>
    </row>
    <row r="170" spans="1:4">
      <c r="A170" t="s">
        <v>20</v>
      </c>
      <c r="B170">
        <v>116</v>
      </c>
      <c r="C170" t="s">
        <v>14</v>
      </c>
      <c r="D170">
        <v>46</v>
      </c>
    </row>
    <row r="171" spans="1:4">
      <c r="A171" t="s">
        <v>20</v>
      </c>
      <c r="B171">
        <v>83</v>
      </c>
      <c r="C171" t="s">
        <v>14</v>
      </c>
      <c r="D171">
        <v>105</v>
      </c>
    </row>
    <row r="172" spans="1:4">
      <c r="A172" t="s">
        <v>20</v>
      </c>
      <c r="B172">
        <v>91</v>
      </c>
      <c r="C172" t="s">
        <v>14</v>
      </c>
      <c r="D172">
        <v>535</v>
      </c>
    </row>
    <row r="173" spans="1:4">
      <c r="A173" t="s">
        <v>20</v>
      </c>
      <c r="B173">
        <v>546</v>
      </c>
      <c r="C173" t="s">
        <v>14</v>
      </c>
      <c r="D173">
        <v>16</v>
      </c>
    </row>
    <row r="174" spans="1:4">
      <c r="A174" t="s">
        <v>20</v>
      </c>
      <c r="B174">
        <v>393</v>
      </c>
      <c r="C174" t="s">
        <v>14</v>
      </c>
      <c r="D174">
        <v>575</v>
      </c>
    </row>
    <row r="175" spans="1:4">
      <c r="A175" t="s">
        <v>20</v>
      </c>
      <c r="B175">
        <v>133</v>
      </c>
      <c r="C175" t="s">
        <v>14</v>
      </c>
      <c r="D175">
        <v>1120</v>
      </c>
    </row>
    <row r="176" spans="1:4">
      <c r="A176" t="s">
        <v>20</v>
      </c>
      <c r="B176">
        <v>254</v>
      </c>
      <c r="C176" t="s">
        <v>14</v>
      </c>
      <c r="D176">
        <v>113</v>
      </c>
    </row>
    <row r="177" spans="1:4">
      <c r="A177" t="s">
        <v>20</v>
      </c>
      <c r="B177">
        <v>176</v>
      </c>
      <c r="C177" t="s">
        <v>14</v>
      </c>
      <c r="D177">
        <v>1538</v>
      </c>
    </row>
    <row r="178" spans="1:4">
      <c r="A178" t="s">
        <v>20</v>
      </c>
      <c r="B178">
        <v>337</v>
      </c>
      <c r="C178" t="s">
        <v>14</v>
      </c>
      <c r="D178">
        <v>9</v>
      </c>
    </row>
    <row r="179" spans="1:4">
      <c r="A179" t="s">
        <v>20</v>
      </c>
      <c r="B179">
        <v>107</v>
      </c>
      <c r="C179" t="s">
        <v>14</v>
      </c>
      <c r="D179">
        <v>554</v>
      </c>
    </row>
    <row r="180" spans="1:4">
      <c r="A180" t="s">
        <v>20</v>
      </c>
      <c r="B180">
        <v>183</v>
      </c>
      <c r="C180" t="s">
        <v>14</v>
      </c>
      <c r="D180">
        <v>648</v>
      </c>
    </row>
    <row r="181" spans="1:4">
      <c r="A181" t="s">
        <v>20</v>
      </c>
      <c r="B181">
        <v>72</v>
      </c>
      <c r="C181" t="s">
        <v>14</v>
      </c>
      <c r="D181">
        <v>21</v>
      </c>
    </row>
    <row r="182" spans="1:4">
      <c r="A182" t="s">
        <v>20</v>
      </c>
      <c r="B182">
        <v>295</v>
      </c>
      <c r="C182" t="s">
        <v>14</v>
      </c>
      <c r="D182">
        <v>54</v>
      </c>
    </row>
    <row r="183" spans="1:4">
      <c r="A183" t="s">
        <v>20</v>
      </c>
      <c r="B183">
        <v>142</v>
      </c>
      <c r="C183" t="s">
        <v>14</v>
      </c>
      <c r="D183">
        <v>120</v>
      </c>
    </row>
    <row r="184" spans="1:4">
      <c r="A184" t="s">
        <v>20</v>
      </c>
      <c r="B184">
        <v>85</v>
      </c>
      <c r="C184" t="s">
        <v>14</v>
      </c>
      <c r="D184">
        <v>579</v>
      </c>
    </row>
    <row r="185" spans="1:4">
      <c r="A185" t="s">
        <v>20</v>
      </c>
      <c r="B185">
        <v>659</v>
      </c>
      <c r="C185" t="s">
        <v>14</v>
      </c>
      <c r="D185">
        <v>2072</v>
      </c>
    </row>
    <row r="186" spans="1:4">
      <c r="A186" t="s">
        <v>20</v>
      </c>
      <c r="B186">
        <v>121</v>
      </c>
      <c r="C186" t="s">
        <v>14</v>
      </c>
      <c r="D186">
        <v>0</v>
      </c>
    </row>
    <row r="187" spans="1:4">
      <c r="A187" t="s">
        <v>20</v>
      </c>
      <c r="B187">
        <v>3742</v>
      </c>
      <c r="C187" t="s">
        <v>14</v>
      </c>
      <c r="D187">
        <v>1796</v>
      </c>
    </row>
    <row r="188" spans="1:4">
      <c r="A188" t="s">
        <v>20</v>
      </c>
      <c r="B188">
        <v>223</v>
      </c>
      <c r="C188" t="s">
        <v>14</v>
      </c>
      <c r="D188">
        <v>62</v>
      </c>
    </row>
    <row r="189" spans="1:4">
      <c r="A189" t="s">
        <v>20</v>
      </c>
      <c r="B189">
        <v>133</v>
      </c>
      <c r="C189" t="s">
        <v>14</v>
      </c>
      <c r="D189">
        <v>347</v>
      </c>
    </row>
    <row r="190" spans="1:4">
      <c r="A190" t="s">
        <v>20</v>
      </c>
      <c r="B190">
        <v>5168</v>
      </c>
      <c r="C190" t="s">
        <v>14</v>
      </c>
      <c r="D190">
        <v>19</v>
      </c>
    </row>
    <row r="191" spans="1:4">
      <c r="A191" t="s">
        <v>20</v>
      </c>
      <c r="B191">
        <v>307</v>
      </c>
      <c r="C191" t="s">
        <v>14</v>
      </c>
      <c r="D191">
        <v>1258</v>
      </c>
    </row>
    <row r="192" spans="1:4">
      <c r="A192" t="s">
        <v>20</v>
      </c>
      <c r="B192">
        <v>2441</v>
      </c>
      <c r="C192" t="s">
        <v>14</v>
      </c>
      <c r="D192">
        <v>362</v>
      </c>
    </row>
    <row r="193" spans="1:4">
      <c r="A193" t="s">
        <v>20</v>
      </c>
      <c r="B193">
        <v>1385</v>
      </c>
      <c r="C193" t="s">
        <v>14</v>
      </c>
      <c r="D193">
        <v>133</v>
      </c>
    </row>
    <row r="194" spans="1:4">
      <c r="A194" t="s">
        <v>20</v>
      </c>
      <c r="B194">
        <v>190</v>
      </c>
      <c r="C194" t="s">
        <v>14</v>
      </c>
      <c r="D194">
        <v>846</v>
      </c>
    </row>
    <row r="195" spans="1:4">
      <c r="A195" t="s">
        <v>20</v>
      </c>
      <c r="B195">
        <v>470</v>
      </c>
      <c r="C195" t="s">
        <v>14</v>
      </c>
      <c r="D195">
        <v>10</v>
      </c>
    </row>
    <row r="196" spans="1:4">
      <c r="A196" t="s">
        <v>20</v>
      </c>
      <c r="B196">
        <v>253</v>
      </c>
      <c r="C196" t="s">
        <v>14</v>
      </c>
      <c r="D196">
        <v>191</v>
      </c>
    </row>
    <row r="197" spans="1:4">
      <c r="A197" t="s">
        <v>20</v>
      </c>
      <c r="B197">
        <v>1113</v>
      </c>
      <c r="C197" t="s">
        <v>14</v>
      </c>
      <c r="D197">
        <v>1979</v>
      </c>
    </row>
    <row r="198" spans="1:4">
      <c r="A198" t="s">
        <v>20</v>
      </c>
      <c r="B198">
        <v>2283</v>
      </c>
      <c r="C198" t="s">
        <v>14</v>
      </c>
      <c r="D198">
        <v>63</v>
      </c>
    </row>
    <row r="199" spans="1:4">
      <c r="A199" t="s">
        <v>20</v>
      </c>
      <c r="B199">
        <v>1095</v>
      </c>
      <c r="C199" t="s">
        <v>14</v>
      </c>
      <c r="D199">
        <v>6080</v>
      </c>
    </row>
    <row r="200" spans="1:4">
      <c r="A200" t="s">
        <v>20</v>
      </c>
      <c r="B200">
        <v>1690</v>
      </c>
      <c r="C200" t="s">
        <v>14</v>
      </c>
      <c r="D200">
        <v>80</v>
      </c>
    </row>
    <row r="201" spans="1:4">
      <c r="A201" t="s">
        <v>20</v>
      </c>
      <c r="B201">
        <v>191</v>
      </c>
      <c r="C201" t="s">
        <v>14</v>
      </c>
      <c r="D201">
        <v>9</v>
      </c>
    </row>
    <row r="202" spans="1:4">
      <c r="A202" t="s">
        <v>20</v>
      </c>
      <c r="B202">
        <v>2013</v>
      </c>
      <c r="C202" t="s">
        <v>14</v>
      </c>
      <c r="D202">
        <v>1784</v>
      </c>
    </row>
    <row r="203" spans="1:4">
      <c r="A203" t="s">
        <v>20</v>
      </c>
      <c r="B203">
        <v>1703</v>
      </c>
      <c r="C203" t="s">
        <v>14</v>
      </c>
      <c r="D203">
        <v>243</v>
      </c>
    </row>
    <row r="204" spans="1:4">
      <c r="A204" t="s">
        <v>20</v>
      </c>
      <c r="B204">
        <v>80</v>
      </c>
      <c r="C204" t="s">
        <v>14</v>
      </c>
      <c r="D204">
        <v>1296</v>
      </c>
    </row>
    <row r="205" spans="1:4">
      <c r="A205" t="s">
        <v>20</v>
      </c>
      <c r="B205">
        <v>41</v>
      </c>
      <c r="C205" t="s">
        <v>14</v>
      </c>
      <c r="D205">
        <v>77</v>
      </c>
    </row>
    <row r="206" spans="1:4">
      <c r="A206" t="s">
        <v>20</v>
      </c>
      <c r="B206">
        <v>187</v>
      </c>
      <c r="C206" t="s">
        <v>14</v>
      </c>
      <c r="D206">
        <v>395</v>
      </c>
    </row>
    <row r="207" spans="1:4">
      <c r="A207" t="s">
        <v>20</v>
      </c>
      <c r="B207">
        <v>2875</v>
      </c>
      <c r="C207" t="s">
        <v>14</v>
      </c>
      <c r="D207">
        <v>49</v>
      </c>
    </row>
    <row r="208" spans="1:4">
      <c r="A208" t="s">
        <v>20</v>
      </c>
      <c r="B208">
        <v>88</v>
      </c>
      <c r="C208" t="s">
        <v>14</v>
      </c>
      <c r="D208">
        <v>180</v>
      </c>
    </row>
    <row r="209" spans="1:4">
      <c r="A209" t="s">
        <v>20</v>
      </c>
      <c r="B209">
        <v>191</v>
      </c>
      <c r="C209" t="s">
        <v>14</v>
      </c>
      <c r="D209">
        <v>2690</v>
      </c>
    </row>
    <row r="210" spans="1:4">
      <c r="A210" t="s">
        <v>20</v>
      </c>
      <c r="B210">
        <v>139</v>
      </c>
      <c r="C210" t="s">
        <v>14</v>
      </c>
      <c r="D210">
        <v>2779</v>
      </c>
    </row>
    <row r="211" spans="1:4">
      <c r="A211" t="s">
        <v>20</v>
      </c>
      <c r="B211">
        <v>186</v>
      </c>
      <c r="C211" t="s">
        <v>14</v>
      </c>
      <c r="D211">
        <v>92</v>
      </c>
    </row>
    <row r="212" spans="1:4">
      <c r="A212" t="s">
        <v>20</v>
      </c>
      <c r="B212">
        <v>112</v>
      </c>
      <c r="C212" t="s">
        <v>14</v>
      </c>
      <c r="D212">
        <v>1028</v>
      </c>
    </row>
    <row r="213" spans="1:4">
      <c r="A213" t="s">
        <v>20</v>
      </c>
      <c r="B213">
        <v>101</v>
      </c>
      <c r="C213" t="s">
        <v>14</v>
      </c>
      <c r="D213">
        <v>26</v>
      </c>
    </row>
    <row r="214" spans="1:4">
      <c r="A214" t="s">
        <v>20</v>
      </c>
      <c r="B214">
        <v>206</v>
      </c>
      <c r="C214" t="s">
        <v>14</v>
      </c>
      <c r="D214">
        <v>1790</v>
      </c>
    </row>
    <row r="215" spans="1:4">
      <c r="A215" t="s">
        <v>20</v>
      </c>
      <c r="B215">
        <v>154</v>
      </c>
      <c r="C215" t="s">
        <v>14</v>
      </c>
      <c r="D215">
        <v>37</v>
      </c>
    </row>
    <row r="216" spans="1:4">
      <c r="A216" t="s">
        <v>20</v>
      </c>
      <c r="B216">
        <v>5966</v>
      </c>
      <c r="C216" t="s">
        <v>14</v>
      </c>
      <c r="D216">
        <v>35</v>
      </c>
    </row>
    <row r="217" spans="1:4">
      <c r="A217" t="s">
        <v>20</v>
      </c>
      <c r="B217">
        <v>169</v>
      </c>
      <c r="C217" t="s">
        <v>14</v>
      </c>
      <c r="D217">
        <v>558</v>
      </c>
    </row>
    <row r="218" spans="1:4">
      <c r="A218" t="s">
        <v>20</v>
      </c>
      <c r="B218">
        <v>2106</v>
      </c>
      <c r="C218" t="s">
        <v>14</v>
      </c>
      <c r="D218">
        <v>64</v>
      </c>
    </row>
    <row r="219" spans="1:4">
      <c r="A219" t="s">
        <v>20</v>
      </c>
      <c r="B219">
        <v>131</v>
      </c>
      <c r="C219" t="s">
        <v>14</v>
      </c>
      <c r="D219">
        <v>245</v>
      </c>
    </row>
    <row r="220" spans="1:4">
      <c r="A220" t="s">
        <v>20</v>
      </c>
      <c r="B220">
        <v>84</v>
      </c>
      <c r="C220" t="s">
        <v>14</v>
      </c>
      <c r="D220">
        <v>71</v>
      </c>
    </row>
    <row r="221" spans="1:4">
      <c r="A221" t="s">
        <v>20</v>
      </c>
      <c r="B221">
        <v>155</v>
      </c>
      <c r="C221" t="s">
        <v>14</v>
      </c>
      <c r="D221">
        <v>42</v>
      </c>
    </row>
    <row r="222" spans="1:4">
      <c r="A222" t="s">
        <v>20</v>
      </c>
      <c r="B222">
        <v>189</v>
      </c>
      <c r="C222" t="s">
        <v>14</v>
      </c>
      <c r="D222">
        <v>156</v>
      </c>
    </row>
    <row r="223" spans="1:4">
      <c r="A223" t="s">
        <v>20</v>
      </c>
      <c r="B223">
        <v>4799</v>
      </c>
      <c r="C223" t="s">
        <v>14</v>
      </c>
      <c r="D223">
        <v>1368</v>
      </c>
    </row>
    <row r="224" spans="1:4">
      <c r="A224" t="s">
        <v>20</v>
      </c>
      <c r="B224">
        <v>1137</v>
      </c>
      <c r="C224" t="s">
        <v>14</v>
      </c>
      <c r="D224">
        <v>102</v>
      </c>
    </row>
    <row r="225" spans="1:4">
      <c r="A225" t="s">
        <v>20</v>
      </c>
      <c r="B225">
        <v>1152</v>
      </c>
      <c r="C225" t="s">
        <v>14</v>
      </c>
      <c r="D225">
        <v>86</v>
      </c>
    </row>
    <row r="226" spans="1:4">
      <c r="A226" t="s">
        <v>20</v>
      </c>
      <c r="B226">
        <v>50</v>
      </c>
      <c r="C226" t="s">
        <v>14</v>
      </c>
      <c r="D226">
        <v>253</v>
      </c>
    </row>
    <row r="227" spans="1:4">
      <c r="A227" t="s">
        <v>20</v>
      </c>
      <c r="B227">
        <v>3059</v>
      </c>
      <c r="C227" t="s">
        <v>14</v>
      </c>
      <c r="D227">
        <v>157</v>
      </c>
    </row>
    <row r="228" spans="1:4">
      <c r="A228" t="s">
        <v>20</v>
      </c>
      <c r="B228">
        <v>34</v>
      </c>
      <c r="C228" t="s">
        <v>14</v>
      </c>
      <c r="D228">
        <v>183</v>
      </c>
    </row>
    <row r="229" spans="1:4">
      <c r="A229" t="s">
        <v>20</v>
      </c>
      <c r="B229">
        <v>220</v>
      </c>
      <c r="C229" t="s">
        <v>14</v>
      </c>
      <c r="D229">
        <v>82</v>
      </c>
    </row>
    <row r="230" spans="1:4">
      <c r="A230" t="s">
        <v>20</v>
      </c>
      <c r="B230">
        <v>1604</v>
      </c>
      <c r="C230" t="s">
        <v>14</v>
      </c>
      <c r="D230">
        <v>1</v>
      </c>
    </row>
    <row r="231" spans="1:4">
      <c r="A231" t="s">
        <v>20</v>
      </c>
      <c r="B231">
        <v>454</v>
      </c>
      <c r="C231" t="s">
        <v>14</v>
      </c>
      <c r="D231">
        <v>1198</v>
      </c>
    </row>
    <row r="232" spans="1:4">
      <c r="A232" t="s">
        <v>20</v>
      </c>
      <c r="B232">
        <v>123</v>
      </c>
      <c r="C232" t="s">
        <v>14</v>
      </c>
      <c r="D232">
        <v>648</v>
      </c>
    </row>
    <row r="233" spans="1:4">
      <c r="A233" t="s">
        <v>20</v>
      </c>
      <c r="B233">
        <v>299</v>
      </c>
      <c r="C233" t="s">
        <v>14</v>
      </c>
      <c r="D233">
        <v>64</v>
      </c>
    </row>
    <row r="234" spans="1:4">
      <c r="A234" t="s">
        <v>20</v>
      </c>
      <c r="B234">
        <v>2237</v>
      </c>
      <c r="C234" t="s">
        <v>14</v>
      </c>
      <c r="D234">
        <v>62</v>
      </c>
    </row>
    <row r="235" spans="1:4">
      <c r="A235" t="s">
        <v>20</v>
      </c>
      <c r="B235">
        <v>645</v>
      </c>
      <c r="C235" t="s">
        <v>14</v>
      </c>
      <c r="D235">
        <v>750</v>
      </c>
    </row>
    <row r="236" spans="1:4">
      <c r="A236" t="s">
        <v>20</v>
      </c>
      <c r="B236">
        <v>484</v>
      </c>
      <c r="C236" t="s">
        <v>14</v>
      </c>
      <c r="D236">
        <v>105</v>
      </c>
    </row>
    <row r="237" spans="1:4">
      <c r="A237" t="s">
        <v>20</v>
      </c>
      <c r="B237">
        <v>154</v>
      </c>
      <c r="C237" t="s">
        <v>14</v>
      </c>
      <c r="D237">
        <v>2604</v>
      </c>
    </row>
    <row r="238" spans="1:4">
      <c r="A238" t="s">
        <v>20</v>
      </c>
      <c r="B238">
        <v>82</v>
      </c>
      <c r="C238" t="s">
        <v>14</v>
      </c>
      <c r="D238">
        <v>65</v>
      </c>
    </row>
    <row r="239" spans="1:4">
      <c r="A239" t="s">
        <v>20</v>
      </c>
      <c r="B239">
        <v>134</v>
      </c>
      <c r="C239" t="s">
        <v>14</v>
      </c>
      <c r="D239">
        <v>94</v>
      </c>
    </row>
    <row r="240" spans="1:4">
      <c r="A240" t="s">
        <v>20</v>
      </c>
      <c r="B240">
        <v>5203</v>
      </c>
      <c r="C240" t="s">
        <v>14</v>
      </c>
      <c r="D240">
        <v>257</v>
      </c>
    </row>
    <row r="241" spans="1:4">
      <c r="A241" t="s">
        <v>20</v>
      </c>
      <c r="B241">
        <v>94</v>
      </c>
      <c r="C241" t="s">
        <v>14</v>
      </c>
      <c r="D241">
        <v>2928</v>
      </c>
    </row>
    <row r="242" spans="1:4">
      <c r="A242" t="s">
        <v>20</v>
      </c>
      <c r="B242">
        <v>205</v>
      </c>
      <c r="C242" t="s">
        <v>14</v>
      </c>
      <c r="D242">
        <v>4697</v>
      </c>
    </row>
    <row r="243" spans="1:4">
      <c r="A243" t="s">
        <v>20</v>
      </c>
      <c r="B243">
        <v>92</v>
      </c>
      <c r="C243" t="s">
        <v>14</v>
      </c>
      <c r="D243">
        <v>2915</v>
      </c>
    </row>
    <row r="244" spans="1:4">
      <c r="A244" t="s">
        <v>20</v>
      </c>
      <c r="B244">
        <v>219</v>
      </c>
      <c r="C244" t="s">
        <v>14</v>
      </c>
      <c r="D244">
        <v>18</v>
      </c>
    </row>
    <row r="245" spans="1:4">
      <c r="A245" t="s">
        <v>20</v>
      </c>
      <c r="B245">
        <v>2526</v>
      </c>
      <c r="C245" t="s">
        <v>14</v>
      </c>
      <c r="D245">
        <v>602</v>
      </c>
    </row>
    <row r="246" spans="1:4">
      <c r="A246" t="s">
        <v>20</v>
      </c>
      <c r="B246">
        <v>94</v>
      </c>
      <c r="C246" t="s">
        <v>14</v>
      </c>
      <c r="D246">
        <v>1</v>
      </c>
    </row>
    <row r="247" spans="1:4">
      <c r="A247" t="s">
        <v>20</v>
      </c>
      <c r="B247">
        <v>1713</v>
      </c>
      <c r="C247" t="s">
        <v>14</v>
      </c>
      <c r="D247">
        <v>3868</v>
      </c>
    </row>
    <row r="248" spans="1:4">
      <c r="A248" t="s">
        <v>20</v>
      </c>
      <c r="B248">
        <v>249</v>
      </c>
      <c r="C248" t="s">
        <v>14</v>
      </c>
      <c r="D248">
        <v>504</v>
      </c>
    </row>
    <row r="249" spans="1:4">
      <c r="A249" t="s">
        <v>20</v>
      </c>
      <c r="B249">
        <v>192</v>
      </c>
      <c r="C249" t="s">
        <v>14</v>
      </c>
      <c r="D249">
        <v>14</v>
      </c>
    </row>
    <row r="250" spans="1:4">
      <c r="A250" t="s">
        <v>20</v>
      </c>
      <c r="B250">
        <v>247</v>
      </c>
      <c r="C250" t="s">
        <v>14</v>
      </c>
      <c r="D250">
        <v>750</v>
      </c>
    </row>
    <row r="251" spans="1:4">
      <c r="A251" t="s">
        <v>20</v>
      </c>
      <c r="B251">
        <v>2293</v>
      </c>
      <c r="C251" t="s">
        <v>14</v>
      </c>
      <c r="D251">
        <v>77</v>
      </c>
    </row>
    <row r="252" spans="1:4">
      <c r="A252" t="s">
        <v>20</v>
      </c>
      <c r="B252">
        <v>3131</v>
      </c>
      <c r="C252" t="s">
        <v>14</v>
      </c>
      <c r="D252">
        <v>752</v>
      </c>
    </row>
    <row r="253" spans="1:4">
      <c r="A253" t="s">
        <v>20</v>
      </c>
      <c r="B253">
        <v>143</v>
      </c>
      <c r="C253" t="s">
        <v>14</v>
      </c>
      <c r="D253">
        <v>131</v>
      </c>
    </row>
    <row r="254" spans="1:4">
      <c r="A254" t="s">
        <v>20</v>
      </c>
      <c r="B254">
        <v>296</v>
      </c>
      <c r="C254" t="s">
        <v>14</v>
      </c>
      <c r="D254">
        <v>87</v>
      </c>
    </row>
    <row r="255" spans="1:4">
      <c r="A255" t="s">
        <v>20</v>
      </c>
      <c r="B255">
        <v>170</v>
      </c>
      <c r="C255" t="s">
        <v>14</v>
      </c>
      <c r="D255">
        <v>1063</v>
      </c>
    </row>
    <row r="256" spans="1:4">
      <c r="A256" t="s">
        <v>20</v>
      </c>
      <c r="B256">
        <v>86</v>
      </c>
      <c r="C256" t="s">
        <v>14</v>
      </c>
      <c r="D256">
        <v>76</v>
      </c>
    </row>
    <row r="257" spans="1:4">
      <c r="A257" t="s">
        <v>20</v>
      </c>
      <c r="B257">
        <v>6286</v>
      </c>
      <c r="C257" t="s">
        <v>14</v>
      </c>
      <c r="D257">
        <v>4428</v>
      </c>
    </row>
    <row r="258" spans="1:4">
      <c r="A258" t="s">
        <v>20</v>
      </c>
      <c r="B258">
        <v>3727</v>
      </c>
      <c r="C258" t="s">
        <v>14</v>
      </c>
      <c r="D258">
        <v>58</v>
      </c>
    </row>
    <row r="259" spans="1:4">
      <c r="A259" t="s">
        <v>20</v>
      </c>
      <c r="B259">
        <v>1605</v>
      </c>
      <c r="C259" t="s">
        <v>14</v>
      </c>
      <c r="D259">
        <v>111</v>
      </c>
    </row>
    <row r="260" spans="1:4">
      <c r="A260" t="s">
        <v>20</v>
      </c>
      <c r="B260">
        <v>2120</v>
      </c>
      <c r="C260" t="s">
        <v>14</v>
      </c>
      <c r="D260">
        <v>2955</v>
      </c>
    </row>
    <row r="261" spans="1:4">
      <c r="A261" t="s">
        <v>20</v>
      </c>
      <c r="B261">
        <v>50</v>
      </c>
      <c r="C261" t="s">
        <v>14</v>
      </c>
      <c r="D261">
        <v>1657</v>
      </c>
    </row>
    <row r="262" spans="1:4">
      <c r="A262" t="s">
        <v>20</v>
      </c>
      <c r="B262">
        <v>2080</v>
      </c>
      <c r="C262" t="s">
        <v>14</v>
      </c>
      <c r="D262">
        <v>926</v>
      </c>
    </row>
    <row r="263" spans="1:4">
      <c r="A263" t="s">
        <v>20</v>
      </c>
      <c r="B263">
        <v>2105</v>
      </c>
      <c r="C263" t="s">
        <v>14</v>
      </c>
      <c r="D263">
        <v>77</v>
      </c>
    </row>
    <row r="264" spans="1:4">
      <c r="A264" t="s">
        <v>20</v>
      </c>
      <c r="B264">
        <v>2436</v>
      </c>
      <c r="C264" t="s">
        <v>14</v>
      </c>
      <c r="D264">
        <v>1748</v>
      </c>
    </row>
    <row r="265" spans="1:4">
      <c r="A265" t="s">
        <v>20</v>
      </c>
      <c r="B265">
        <v>80</v>
      </c>
      <c r="C265" t="s">
        <v>14</v>
      </c>
      <c r="D265">
        <v>79</v>
      </c>
    </row>
    <row r="266" spans="1:4">
      <c r="A266" t="s">
        <v>20</v>
      </c>
      <c r="B266">
        <v>42</v>
      </c>
      <c r="C266" t="s">
        <v>14</v>
      </c>
      <c r="D266">
        <v>889</v>
      </c>
    </row>
    <row r="267" spans="1:4">
      <c r="A267" t="s">
        <v>20</v>
      </c>
      <c r="B267">
        <v>139</v>
      </c>
      <c r="C267" t="s">
        <v>14</v>
      </c>
      <c r="D267">
        <v>56</v>
      </c>
    </row>
    <row r="268" spans="1:4">
      <c r="A268" t="s">
        <v>20</v>
      </c>
      <c r="B268">
        <v>159</v>
      </c>
      <c r="C268" t="s">
        <v>14</v>
      </c>
      <c r="D268">
        <v>1</v>
      </c>
    </row>
    <row r="269" spans="1:4">
      <c r="A269" t="s">
        <v>20</v>
      </c>
      <c r="B269">
        <v>381</v>
      </c>
      <c r="C269" t="s">
        <v>14</v>
      </c>
      <c r="D269">
        <v>83</v>
      </c>
    </row>
    <row r="270" spans="1:4">
      <c r="A270" t="s">
        <v>20</v>
      </c>
      <c r="B270">
        <v>194</v>
      </c>
      <c r="C270" t="s">
        <v>14</v>
      </c>
      <c r="D270">
        <v>2025</v>
      </c>
    </row>
    <row r="271" spans="1:4">
      <c r="A271" t="s">
        <v>20</v>
      </c>
      <c r="B271">
        <v>106</v>
      </c>
      <c r="C271" t="s">
        <v>14</v>
      </c>
      <c r="D271">
        <v>14</v>
      </c>
    </row>
    <row r="272" spans="1:4">
      <c r="A272" t="s">
        <v>20</v>
      </c>
      <c r="B272">
        <v>142</v>
      </c>
      <c r="C272" t="s">
        <v>14</v>
      </c>
      <c r="D272">
        <v>656</v>
      </c>
    </row>
    <row r="273" spans="1:4">
      <c r="A273" t="s">
        <v>20</v>
      </c>
      <c r="B273">
        <v>211</v>
      </c>
      <c r="C273" t="s">
        <v>14</v>
      </c>
      <c r="D273">
        <v>1596</v>
      </c>
    </row>
    <row r="274" spans="1:4">
      <c r="A274" t="s">
        <v>20</v>
      </c>
      <c r="B274">
        <v>2756</v>
      </c>
      <c r="C274" t="s">
        <v>14</v>
      </c>
      <c r="D274">
        <v>10</v>
      </c>
    </row>
    <row r="275" spans="1:4">
      <c r="A275" t="s">
        <v>20</v>
      </c>
      <c r="B275">
        <v>173</v>
      </c>
      <c r="C275" t="s">
        <v>14</v>
      </c>
      <c r="D275">
        <v>1121</v>
      </c>
    </row>
    <row r="276" spans="1:4">
      <c r="A276" t="s">
        <v>20</v>
      </c>
      <c r="B276">
        <v>87</v>
      </c>
      <c r="C276" t="s">
        <v>14</v>
      </c>
      <c r="D276">
        <v>15</v>
      </c>
    </row>
    <row r="277" spans="1:4">
      <c r="A277" t="s">
        <v>20</v>
      </c>
      <c r="B277">
        <v>1572</v>
      </c>
      <c r="C277" t="s">
        <v>14</v>
      </c>
      <c r="D277">
        <v>191</v>
      </c>
    </row>
    <row r="278" spans="1:4">
      <c r="A278" t="s">
        <v>20</v>
      </c>
      <c r="B278">
        <v>2346</v>
      </c>
      <c r="C278" t="s">
        <v>14</v>
      </c>
      <c r="D278">
        <v>16</v>
      </c>
    </row>
    <row r="279" spans="1:4">
      <c r="A279" t="s">
        <v>20</v>
      </c>
      <c r="B279">
        <v>115</v>
      </c>
      <c r="C279" t="s">
        <v>14</v>
      </c>
      <c r="D279">
        <v>17</v>
      </c>
    </row>
    <row r="280" spans="1:4">
      <c r="A280" t="s">
        <v>20</v>
      </c>
      <c r="B280">
        <v>85</v>
      </c>
      <c r="C280" t="s">
        <v>14</v>
      </c>
      <c r="D280">
        <v>34</v>
      </c>
    </row>
    <row r="281" spans="1:4">
      <c r="A281" t="s">
        <v>20</v>
      </c>
      <c r="B281">
        <v>144</v>
      </c>
      <c r="C281" t="s">
        <v>14</v>
      </c>
      <c r="D281">
        <v>1</v>
      </c>
    </row>
    <row r="282" spans="1:4">
      <c r="A282" t="s">
        <v>20</v>
      </c>
      <c r="B282">
        <v>2443</v>
      </c>
      <c r="C282" t="s">
        <v>14</v>
      </c>
      <c r="D282">
        <v>1274</v>
      </c>
    </row>
    <row r="283" spans="1:4">
      <c r="A283" t="s">
        <v>20</v>
      </c>
      <c r="B283">
        <v>64</v>
      </c>
      <c r="C283" t="s">
        <v>14</v>
      </c>
      <c r="D283">
        <v>210</v>
      </c>
    </row>
    <row r="284" spans="1:4">
      <c r="A284" t="s">
        <v>20</v>
      </c>
      <c r="B284">
        <v>268</v>
      </c>
      <c r="C284" t="s">
        <v>14</v>
      </c>
      <c r="D284">
        <v>248</v>
      </c>
    </row>
    <row r="285" spans="1:4">
      <c r="A285" t="s">
        <v>20</v>
      </c>
      <c r="B285">
        <v>195</v>
      </c>
      <c r="C285" t="s">
        <v>14</v>
      </c>
      <c r="D285">
        <v>513</v>
      </c>
    </row>
    <row r="286" spans="1:4">
      <c r="A286" t="s">
        <v>20</v>
      </c>
      <c r="B286">
        <v>186</v>
      </c>
      <c r="C286" t="s">
        <v>14</v>
      </c>
      <c r="D286">
        <v>3410</v>
      </c>
    </row>
    <row r="287" spans="1:4">
      <c r="A287" t="s">
        <v>20</v>
      </c>
      <c r="B287">
        <v>460</v>
      </c>
      <c r="C287" t="s">
        <v>14</v>
      </c>
      <c r="D287">
        <v>10</v>
      </c>
    </row>
    <row r="288" spans="1:4">
      <c r="A288" t="s">
        <v>20</v>
      </c>
      <c r="B288">
        <v>2528</v>
      </c>
      <c r="C288" t="s">
        <v>14</v>
      </c>
      <c r="D288">
        <v>2201</v>
      </c>
    </row>
    <row r="289" spans="1:4">
      <c r="A289" t="s">
        <v>20</v>
      </c>
      <c r="B289">
        <v>3657</v>
      </c>
      <c r="C289" t="s">
        <v>14</v>
      </c>
      <c r="D289">
        <v>676</v>
      </c>
    </row>
    <row r="290" spans="1:4">
      <c r="A290" t="s">
        <v>20</v>
      </c>
      <c r="B290">
        <v>131</v>
      </c>
      <c r="C290" t="s">
        <v>14</v>
      </c>
      <c r="D290">
        <v>831</v>
      </c>
    </row>
    <row r="291" spans="1:4">
      <c r="A291" t="s">
        <v>20</v>
      </c>
      <c r="B291">
        <v>239</v>
      </c>
      <c r="C291" t="s">
        <v>14</v>
      </c>
      <c r="D291">
        <v>859</v>
      </c>
    </row>
    <row r="292" spans="1:4">
      <c r="A292" t="s">
        <v>20</v>
      </c>
      <c r="B292">
        <v>78</v>
      </c>
      <c r="C292" t="s">
        <v>14</v>
      </c>
      <c r="D292">
        <v>45</v>
      </c>
    </row>
    <row r="293" spans="1:4">
      <c r="A293" t="s">
        <v>20</v>
      </c>
      <c r="B293">
        <v>1773</v>
      </c>
      <c r="C293" t="s">
        <v>14</v>
      </c>
      <c r="D293">
        <v>6</v>
      </c>
    </row>
    <row r="294" spans="1:4">
      <c r="A294" t="s">
        <v>20</v>
      </c>
      <c r="B294">
        <v>32</v>
      </c>
      <c r="C294" t="s">
        <v>14</v>
      </c>
      <c r="D294">
        <v>7</v>
      </c>
    </row>
    <row r="295" spans="1:4">
      <c r="A295" t="s">
        <v>20</v>
      </c>
      <c r="B295">
        <v>369</v>
      </c>
      <c r="C295" t="s">
        <v>14</v>
      </c>
      <c r="D295">
        <v>31</v>
      </c>
    </row>
    <row r="296" spans="1:4">
      <c r="A296" t="s">
        <v>20</v>
      </c>
      <c r="B296">
        <v>89</v>
      </c>
      <c r="C296" t="s">
        <v>14</v>
      </c>
      <c r="D296">
        <v>78</v>
      </c>
    </row>
    <row r="297" spans="1:4">
      <c r="A297" t="s">
        <v>20</v>
      </c>
      <c r="B297">
        <v>147</v>
      </c>
      <c r="C297" t="s">
        <v>14</v>
      </c>
      <c r="D297">
        <v>1225</v>
      </c>
    </row>
    <row r="298" spans="1:4">
      <c r="A298" t="s">
        <v>20</v>
      </c>
      <c r="B298">
        <v>126</v>
      </c>
      <c r="C298" t="s">
        <v>14</v>
      </c>
      <c r="D298">
        <v>1</v>
      </c>
    </row>
    <row r="299" spans="1:4">
      <c r="A299" t="s">
        <v>20</v>
      </c>
      <c r="B299">
        <v>2218</v>
      </c>
      <c r="C299" t="s">
        <v>14</v>
      </c>
      <c r="D299">
        <v>67</v>
      </c>
    </row>
    <row r="300" spans="1:4">
      <c r="A300" t="s">
        <v>20</v>
      </c>
      <c r="B300">
        <v>202</v>
      </c>
      <c r="C300" t="s">
        <v>14</v>
      </c>
      <c r="D300">
        <v>19</v>
      </c>
    </row>
    <row r="301" spans="1:4">
      <c r="A301" t="s">
        <v>20</v>
      </c>
      <c r="B301">
        <v>140</v>
      </c>
      <c r="C301" t="s">
        <v>14</v>
      </c>
      <c r="D301">
        <v>2108</v>
      </c>
    </row>
    <row r="302" spans="1:4">
      <c r="A302" t="s">
        <v>20</v>
      </c>
      <c r="B302">
        <v>1052</v>
      </c>
      <c r="C302" t="s">
        <v>14</v>
      </c>
      <c r="D302">
        <v>679</v>
      </c>
    </row>
    <row r="303" spans="1:4">
      <c r="A303" t="s">
        <v>20</v>
      </c>
      <c r="B303">
        <v>247</v>
      </c>
      <c r="C303" t="s">
        <v>14</v>
      </c>
      <c r="D303">
        <v>36</v>
      </c>
    </row>
    <row r="304" spans="1:4">
      <c r="A304" t="s">
        <v>20</v>
      </c>
      <c r="B304">
        <v>84</v>
      </c>
      <c r="C304" t="s">
        <v>14</v>
      </c>
      <c r="D304">
        <v>47</v>
      </c>
    </row>
    <row r="305" spans="1:4">
      <c r="A305" t="s">
        <v>20</v>
      </c>
      <c r="B305">
        <v>88</v>
      </c>
      <c r="C305" t="s">
        <v>14</v>
      </c>
      <c r="D305">
        <v>70</v>
      </c>
    </row>
    <row r="306" spans="1:4">
      <c r="A306" t="s">
        <v>20</v>
      </c>
      <c r="B306">
        <v>156</v>
      </c>
      <c r="C306" t="s">
        <v>14</v>
      </c>
      <c r="D306">
        <v>154</v>
      </c>
    </row>
    <row r="307" spans="1:4">
      <c r="A307" t="s">
        <v>20</v>
      </c>
      <c r="B307">
        <v>2985</v>
      </c>
      <c r="C307" t="s">
        <v>14</v>
      </c>
      <c r="D307">
        <v>22</v>
      </c>
    </row>
    <row r="308" spans="1:4">
      <c r="A308" t="s">
        <v>20</v>
      </c>
      <c r="B308">
        <v>762</v>
      </c>
      <c r="C308" t="s">
        <v>14</v>
      </c>
      <c r="D308">
        <v>1758</v>
      </c>
    </row>
    <row r="309" spans="1:4">
      <c r="A309" t="s">
        <v>20</v>
      </c>
      <c r="B309">
        <v>554</v>
      </c>
      <c r="C309" t="s">
        <v>14</v>
      </c>
      <c r="D309">
        <v>94</v>
      </c>
    </row>
    <row r="310" spans="1:4">
      <c r="A310" t="s">
        <v>20</v>
      </c>
      <c r="B310">
        <v>135</v>
      </c>
      <c r="C310" t="s">
        <v>14</v>
      </c>
      <c r="D310">
        <v>33</v>
      </c>
    </row>
    <row r="311" spans="1:4">
      <c r="A311" t="s">
        <v>20</v>
      </c>
      <c r="B311">
        <v>122</v>
      </c>
      <c r="C311" t="s">
        <v>14</v>
      </c>
      <c r="D311">
        <v>1</v>
      </c>
    </row>
    <row r="312" spans="1:4">
      <c r="A312" t="s">
        <v>20</v>
      </c>
      <c r="B312">
        <v>221</v>
      </c>
      <c r="C312" t="s">
        <v>14</v>
      </c>
      <c r="D312">
        <v>31</v>
      </c>
    </row>
    <row r="313" spans="1:4">
      <c r="A313" t="s">
        <v>20</v>
      </c>
      <c r="B313">
        <v>126</v>
      </c>
      <c r="C313" t="s">
        <v>14</v>
      </c>
      <c r="D313">
        <v>35</v>
      </c>
    </row>
    <row r="314" spans="1:4">
      <c r="A314" t="s">
        <v>20</v>
      </c>
      <c r="B314">
        <v>1022</v>
      </c>
      <c r="C314" t="s">
        <v>14</v>
      </c>
      <c r="D314">
        <v>63</v>
      </c>
    </row>
    <row r="315" spans="1:4">
      <c r="A315" t="s">
        <v>20</v>
      </c>
      <c r="B315">
        <v>3177</v>
      </c>
      <c r="C315" t="s">
        <v>14</v>
      </c>
      <c r="D315">
        <v>526</v>
      </c>
    </row>
    <row r="316" spans="1:4">
      <c r="A316" t="s">
        <v>20</v>
      </c>
      <c r="B316">
        <v>198</v>
      </c>
      <c r="C316" t="s">
        <v>14</v>
      </c>
      <c r="D316">
        <v>121</v>
      </c>
    </row>
    <row r="317" spans="1:4">
      <c r="A317" t="s">
        <v>20</v>
      </c>
      <c r="B317">
        <v>85</v>
      </c>
      <c r="C317" t="s">
        <v>14</v>
      </c>
      <c r="D317">
        <v>67</v>
      </c>
    </row>
    <row r="318" spans="1:4">
      <c r="A318" t="s">
        <v>20</v>
      </c>
      <c r="B318">
        <v>3596</v>
      </c>
      <c r="C318" t="s">
        <v>14</v>
      </c>
      <c r="D318">
        <v>57</v>
      </c>
    </row>
    <row r="319" spans="1:4">
      <c r="A319" t="s">
        <v>20</v>
      </c>
      <c r="B319">
        <v>244</v>
      </c>
      <c r="C319" t="s">
        <v>14</v>
      </c>
      <c r="D319">
        <v>1229</v>
      </c>
    </row>
    <row r="320" spans="1:4">
      <c r="A320" t="s">
        <v>20</v>
      </c>
      <c r="B320">
        <v>5180</v>
      </c>
      <c r="C320" t="s">
        <v>14</v>
      </c>
      <c r="D320">
        <v>12</v>
      </c>
    </row>
    <row r="321" spans="1:4">
      <c r="A321" t="s">
        <v>20</v>
      </c>
      <c r="B321">
        <v>589</v>
      </c>
      <c r="C321" t="s">
        <v>14</v>
      </c>
      <c r="D321">
        <v>452</v>
      </c>
    </row>
    <row r="322" spans="1:4">
      <c r="A322" t="s">
        <v>20</v>
      </c>
      <c r="B322">
        <v>2725</v>
      </c>
      <c r="C322" t="s">
        <v>14</v>
      </c>
      <c r="D322">
        <v>1886</v>
      </c>
    </row>
    <row r="323" spans="1:4">
      <c r="A323" t="s">
        <v>20</v>
      </c>
      <c r="B323">
        <v>300</v>
      </c>
      <c r="C323" t="s">
        <v>14</v>
      </c>
      <c r="D323">
        <v>1825</v>
      </c>
    </row>
    <row r="324" spans="1:4">
      <c r="A324" t="s">
        <v>20</v>
      </c>
      <c r="B324">
        <v>144</v>
      </c>
      <c r="C324" t="s">
        <v>14</v>
      </c>
      <c r="D324">
        <v>31</v>
      </c>
    </row>
    <row r="325" spans="1:4">
      <c r="A325" t="s">
        <v>20</v>
      </c>
      <c r="B325">
        <v>87</v>
      </c>
      <c r="C325" t="s">
        <v>14</v>
      </c>
      <c r="D325">
        <v>107</v>
      </c>
    </row>
    <row r="326" spans="1:4">
      <c r="A326" t="s">
        <v>20</v>
      </c>
      <c r="B326">
        <v>3116</v>
      </c>
      <c r="C326" t="s">
        <v>14</v>
      </c>
      <c r="D326">
        <v>27</v>
      </c>
    </row>
    <row r="327" spans="1:4">
      <c r="A327" t="s">
        <v>20</v>
      </c>
      <c r="B327">
        <v>909</v>
      </c>
      <c r="C327" t="s">
        <v>14</v>
      </c>
      <c r="D327">
        <v>1221</v>
      </c>
    </row>
    <row r="328" spans="1:4">
      <c r="A328" t="s">
        <v>20</v>
      </c>
      <c r="B328">
        <v>1613</v>
      </c>
      <c r="C328" t="s">
        <v>14</v>
      </c>
      <c r="D328">
        <v>1</v>
      </c>
    </row>
    <row r="329" spans="1:4">
      <c r="A329" t="s">
        <v>20</v>
      </c>
      <c r="B329">
        <v>136</v>
      </c>
      <c r="C329" t="s">
        <v>14</v>
      </c>
      <c r="D329">
        <v>16</v>
      </c>
    </row>
    <row r="330" spans="1:4">
      <c r="A330" t="s">
        <v>20</v>
      </c>
      <c r="B330">
        <v>130</v>
      </c>
      <c r="C330" t="s">
        <v>14</v>
      </c>
      <c r="D330">
        <v>41</v>
      </c>
    </row>
    <row r="331" spans="1:4">
      <c r="A331" t="s">
        <v>20</v>
      </c>
      <c r="B331">
        <v>102</v>
      </c>
      <c r="C331" t="s">
        <v>14</v>
      </c>
      <c r="D331">
        <v>523</v>
      </c>
    </row>
    <row r="332" spans="1:4">
      <c r="A332" t="s">
        <v>20</v>
      </c>
      <c r="B332">
        <v>4006</v>
      </c>
      <c r="C332" t="s">
        <v>14</v>
      </c>
      <c r="D332">
        <v>141</v>
      </c>
    </row>
    <row r="333" spans="1:4">
      <c r="A333" t="s">
        <v>20</v>
      </c>
      <c r="B333">
        <v>1629</v>
      </c>
      <c r="C333" t="s">
        <v>14</v>
      </c>
      <c r="D333">
        <v>52</v>
      </c>
    </row>
    <row r="334" spans="1:4">
      <c r="A334" t="s">
        <v>20</v>
      </c>
      <c r="B334">
        <v>2188</v>
      </c>
      <c r="C334" t="s">
        <v>14</v>
      </c>
      <c r="D334">
        <v>225</v>
      </c>
    </row>
    <row r="335" spans="1:4">
      <c r="A335" t="s">
        <v>20</v>
      </c>
      <c r="B335">
        <v>2409</v>
      </c>
      <c r="C335" t="s">
        <v>14</v>
      </c>
      <c r="D335">
        <v>38</v>
      </c>
    </row>
    <row r="336" spans="1:4">
      <c r="A336" t="s">
        <v>20</v>
      </c>
      <c r="B336">
        <v>194</v>
      </c>
      <c r="C336" t="s">
        <v>14</v>
      </c>
      <c r="D336">
        <v>15</v>
      </c>
    </row>
    <row r="337" spans="1:4">
      <c r="A337" t="s">
        <v>20</v>
      </c>
      <c r="B337">
        <v>1140</v>
      </c>
      <c r="C337" t="s">
        <v>14</v>
      </c>
      <c r="D337">
        <v>37</v>
      </c>
    </row>
    <row r="338" spans="1:4">
      <c r="A338" t="s">
        <v>20</v>
      </c>
      <c r="B338">
        <v>102</v>
      </c>
      <c r="C338" t="s">
        <v>14</v>
      </c>
      <c r="D338">
        <v>112</v>
      </c>
    </row>
    <row r="339" spans="1:4">
      <c r="A339" t="s">
        <v>20</v>
      </c>
      <c r="B339">
        <v>2857</v>
      </c>
      <c r="C339" t="s">
        <v>14</v>
      </c>
      <c r="D339">
        <v>21</v>
      </c>
    </row>
    <row r="340" spans="1:4">
      <c r="A340" t="s">
        <v>20</v>
      </c>
      <c r="B340">
        <v>107</v>
      </c>
      <c r="C340" t="s">
        <v>14</v>
      </c>
      <c r="D340">
        <v>67</v>
      </c>
    </row>
    <row r="341" spans="1:4">
      <c r="A341" t="s">
        <v>20</v>
      </c>
      <c r="B341">
        <v>160</v>
      </c>
      <c r="C341" t="s">
        <v>14</v>
      </c>
      <c r="D341">
        <v>78</v>
      </c>
    </row>
    <row r="342" spans="1:4">
      <c r="A342" t="s">
        <v>20</v>
      </c>
      <c r="B342">
        <v>2230</v>
      </c>
      <c r="C342" t="s">
        <v>14</v>
      </c>
      <c r="D342">
        <v>67</v>
      </c>
    </row>
    <row r="343" spans="1:4">
      <c r="A343" t="s">
        <v>20</v>
      </c>
      <c r="B343">
        <v>316</v>
      </c>
      <c r="C343" t="s">
        <v>14</v>
      </c>
      <c r="D343">
        <v>263</v>
      </c>
    </row>
    <row r="344" spans="1:4">
      <c r="A344" t="s">
        <v>20</v>
      </c>
      <c r="B344">
        <v>117</v>
      </c>
      <c r="C344" t="s">
        <v>14</v>
      </c>
      <c r="D344">
        <v>1691</v>
      </c>
    </row>
    <row r="345" spans="1:4">
      <c r="A345" t="s">
        <v>20</v>
      </c>
      <c r="B345">
        <v>6406</v>
      </c>
      <c r="C345" t="s">
        <v>14</v>
      </c>
      <c r="D345">
        <v>181</v>
      </c>
    </row>
    <row r="346" spans="1:4">
      <c r="A346" t="s">
        <v>20</v>
      </c>
      <c r="B346">
        <v>192</v>
      </c>
      <c r="C346" t="s">
        <v>14</v>
      </c>
      <c r="D346">
        <v>13</v>
      </c>
    </row>
    <row r="347" spans="1:4">
      <c r="A347" t="s">
        <v>20</v>
      </c>
      <c r="B347">
        <v>26</v>
      </c>
      <c r="C347" t="s">
        <v>14</v>
      </c>
      <c r="D347">
        <v>1</v>
      </c>
    </row>
    <row r="348" spans="1:4">
      <c r="A348" t="s">
        <v>20</v>
      </c>
      <c r="B348">
        <v>723</v>
      </c>
      <c r="C348" t="s">
        <v>14</v>
      </c>
      <c r="D348">
        <v>21</v>
      </c>
    </row>
    <row r="349" spans="1:4">
      <c r="A349" t="s">
        <v>20</v>
      </c>
      <c r="B349">
        <v>170</v>
      </c>
      <c r="C349" t="s">
        <v>14</v>
      </c>
      <c r="D349">
        <v>830</v>
      </c>
    </row>
    <row r="350" spans="1:4">
      <c r="A350" t="s">
        <v>20</v>
      </c>
      <c r="B350">
        <v>238</v>
      </c>
      <c r="C350" t="s">
        <v>14</v>
      </c>
      <c r="D350">
        <v>130</v>
      </c>
    </row>
    <row r="351" spans="1:4">
      <c r="A351" t="s">
        <v>20</v>
      </c>
      <c r="B351">
        <v>55</v>
      </c>
      <c r="C351" t="s">
        <v>14</v>
      </c>
      <c r="D351">
        <v>55</v>
      </c>
    </row>
    <row r="352" spans="1:4">
      <c r="A352" t="s">
        <v>20</v>
      </c>
      <c r="B352">
        <v>128</v>
      </c>
      <c r="C352" t="s">
        <v>14</v>
      </c>
      <c r="D352">
        <v>114</v>
      </c>
    </row>
    <row r="353" spans="1:4">
      <c r="A353" t="s">
        <v>20</v>
      </c>
      <c r="B353">
        <v>2144</v>
      </c>
      <c r="C353" t="s">
        <v>14</v>
      </c>
      <c r="D353">
        <v>594</v>
      </c>
    </row>
    <row r="354" spans="1:4">
      <c r="A354" t="s">
        <v>20</v>
      </c>
      <c r="B354">
        <v>2693</v>
      </c>
      <c r="C354" t="s">
        <v>14</v>
      </c>
      <c r="D354">
        <v>24</v>
      </c>
    </row>
    <row r="355" spans="1:4">
      <c r="A355" t="s">
        <v>20</v>
      </c>
      <c r="B355">
        <v>432</v>
      </c>
      <c r="C355" t="s">
        <v>14</v>
      </c>
      <c r="D355">
        <v>252</v>
      </c>
    </row>
    <row r="356" spans="1:4">
      <c r="A356" t="s">
        <v>20</v>
      </c>
      <c r="B356">
        <v>189</v>
      </c>
      <c r="C356" t="s">
        <v>14</v>
      </c>
      <c r="D356">
        <v>67</v>
      </c>
    </row>
    <row r="357" spans="1:4">
      <c r="A357" t="s">
        <v>20</v>
      </c>
      <c r="B357">
        <v>154</v>
      </c>
      <c r="C357" t="s">
        <v>14</v>
      </c>
      <c r="D357">
        <v>742</v>
      </c>
    </row>
    <row r="358" spans="1:4">
      <c r="A358" t="s">
        <v>20</v>
      </c>
      <c r="B358">
        <v>96</v>
      </c>
      <c r="C358" t="s">
        <v>14</v>
      </c>
      <c r="D358">
        <v>75</v>
      </c>
    </row>
    <row r="359" spans="1:4">
      <c r="A359" t="s">
        <v>20</v>
      </c>
      <c r="B359">
        <v>3063</v>
      </c>
      <c r="C359" t="s">
        <v>14</v>
      </c>
      <c r="D359">
        <v>4405</v>
      </c>
    </row>
    <row r="360" spans="1:4">
      <c r="A360" t="s">
        <v>20</v>
      </c>
      <c r="B360">
        <v>2266</v>
      </c>
      <c r="C360" t="s">
        <v>14</v>
      </c>
      <c r="D360">
        <v>92</v>
      </c>
    </row>
    <row r="361" spans="1:4">
      <c r="A361" t="s">
        <v>20</v>
      </c>
      <c r="B361">
        <v>194</v>
      </c>
      <c r="C361" t="s">
        <v>14</v>
      </c>
      <c r="D361">
        <v>64</v>
      </c>
    </row>
    <row r="362" spans="1:4">
      <c r="A362" t="s">
        <v>20</v>
      </c>
      <c r="B362">
        <v>129</v>
      </c>
      <c r="C362" t="s">
        <v>14</v>
      </c>
      <c r="D362">
        <v>64</v>
      </c>
    </row>
    <row r="363" spans="1:4">
      <c r="A363" t="s">
        <v>20</v>
      </c>
      <c r="B363">
        <v>375</v>
      </c>
      <c r="C363" t="s">
        <v>14</v>
      </c>
      <c r="D363">
        <v>842</v>
      </c>
    </row>
    <row r="364" spans="1:4">
      <c r="A364" t="s">
        <v>20</v>
      </c>
      <c r="B364">
        <v>409</v>
      </c>
      <c r="C364" t="s">
        <v>14</v>
      </c>
      <c r="D364">
        <v>112</v>
      </c>
    </row>
    <row r="365" spans="1:4">
      <c r="A365" t="s">
        <v>20</v>
      </c>
      <c r="B365">
        <v>234</v>
      </c>
      <c r="C365" t="s">
        <v>14</v>
      </c>
      <c r="D365">
        <v>374</v>
      </c>
    </row>
    <row r="366" spans="1:4">
      <c r="A366" t="s">
        <v>20</v>
      </c>
      <c r="B366">
        <v>3016</v>
      </c>
    </row>
    <row r="367" spans="1:4">
      <c r="A367" t="s">
        <v>20</v>
      </c>
      <c r="B367">
        <v>264</v>
      </c>
    </row>
    <row r="368" spans="1:4">
      <c r="A368" t="s">
        <v>20</v>
      </c>
      <c r="B368">
        <v>272</v>
      </c>
    </row>
    <row r="369" spans="1:2">
      <c r="A369" t="s">
        <v>20</v>
      </c>
      <c r="B369">
        <v>419</v>
      </c>
    </row>
    <row r="370" spans="1:2">
      <c r="A370" t="s">
        <v>20</v>
      </c>
      <c r="B370">
        <v>1621</v>
      </c>
    </row>
    <row r="371" spans="1:2">
      <c r="A371" t="s">
        <v>20</v>
      </c>
      <c r="B371">
        <v>1101</v>
      </c>
    </row>
    <row r="372" spans="1:2">
      <c r="A372" t="s">
        <v>20</v>
      </c>
      <c r="B372">
        <v>1073</v>
      </c>
    </row>
    <row r="373" spans="1:2">
      <c r="A373" t="s">
        <v>20</v>
      </c>
      <c r="B373">
        <v>331</v>
      </c>
    </row>
    <row r="374" spans="1:2">
      <c r="A374" t="s">
        <v>20</v>
      </c>
      <c r="B374">
        <v>1170</v>
      </c>
    </row>
    <row r="375" spans="1:2">
      <c r="A375" t="s">
        <v>20</v>
      </c>
      <c r="B375">
        <v>363</v>
      </c>
    </row>
    <row r="376" spans="1:2">
      <c r="A376" t="s">
        <v>20</v>
      </c>
      <c r="B376">
        <v>103</v>
      </c>
    </row>
    <row r="377" spans="1:2">
      <c r="A377" t="s">
        <v>20</v>
      </c>
      <c r="B377">
        <v>147</v>
      </c>
    </row>
    <row r="378" spans="1:2">
      <c r="A378" t="s">
        <v>20</v>
      </c>
      <c r="B378">
        <v>110</v>
      </c>
    </row>
    <row r="379" spans="1:2">
      <c r="A379" t="s">
        <v>20</v>
      </c>
      <c r="B379">
        <v>134</v>
      </c>
    </row>
    <row r="380" spans="1:2">
      <c r="A380" t="s">
        <v>20</v>
      </c>
      <c r="B380">
        <v>269</v>
      </c>
    </row>
    <row r="381" spans="1:2">
      <c r="A381" t="s">
        <v>20</v>
      </c>
      <c r="B381">
        <v>175</v>
      </c>
    </row>
    <row r="382" spans="1:2">
      <c r="A382" t="s">
        <v>20</v>
      </c>
      <c r="B382">
        <v>69</v>
      </c>
    </row>
    <row r="383" spans="1:2">
      <c r="A383" t="s">
        <v>20</v>
      </c>
      <c r="B383">
        <v>190</v>
      </c>
    </row>
    <row r="384" spans="1:2">
      <c r="A384" t="s">
        <v>20</v>
      </c>
      <c r="B384">
        <v>237</v>
      </c>
    </row>
    <row r="385" spans="1:2">
      <c r="A385" t="s">
        <v>20</v>
      </c>
      <c r="B385">
        <v>196</v>
      </c>
    </row>
    <row r="386" spans="1:2">
      <c r="A386" t="s">
        <v>20</v>
      </c>
      <c r="B386">
        <v>7295</v>
      </c>
    </row>
    <row r="387" spans="1:2">
      <c r="A387" t="s">
        <v>20</v>
      </c>
      <c r="B387">
        <v>2893</v>
      </c>
    </row>
    <row r="388" spans="1:2">
      <c r="A388" t="s">
        <v>20</v>
      </c>
      <c r="B388">
        <v>820</v>
      </c>
    </row>
    <row r="389" spans="1:2">
      <c r="A389" t="s">
        <v>20</v>
      </c>
      <c r="B389">
        <v>2038</v>
      </c>
    </row>
    <row r="390" spans="1:2">
      <c r="A390" t="s">
        <v>20</v>
      </c>
      <c r="B390">
        <v>116</v>
      </c>
    </row>
    <row r="391" spans="1:2">
      <c r="A391" t="s">
        <v>20</v>
      </c>
      <c r="B391">
        <v>1345</v>
      </c>
    </row>
    <row r="392" spans="1:2">
      <c r="A392" t="s">
        <v>20</v>
      </c>
      <c r="B392">
        <v>168</v>
      </c>
    </row>
    <row r="393" spans="1:2">
      <c r="A393" t="s">
        <v>20</v>
      </c>
      <c r="B393">
        <v>137</v>
      </c>
    </row>
    <row r="394" spans="1:2">
      <c r="A394" t="s">
        <v>20</v>
      </c>
      <c r="B394">
        <v>186</v>
      </c>
    </row>
    <row r="395" spans="1:2">
      <c r="A395" t="s">
        <v>20</v>
      </c>
      <c r="B395">
        <v>125</v>
      </c>
    </row>
    <row r="396" spans="1:2">
      <c r="A396" t="s">
        <v>20</v>
      </c>
      <c r="B396">
        <v>202</v>
      </c>
    </row>
    <row r="397" spans="1:2">
      <c r="A397" t="s">
        <v>20</v>
      </c>
      <c r="B397">
        <v>103</v>
      </c>
    </row>
    <row r="398" spans="1:2">
      <c r="A398" t="s">
        <v>20</v>
      </c>
      <c r="B398">
        <v>1785</v>
      </c>
    </row>
    <row r="399" spans="1:2">
      <c r="A399" t="s">
        <v>20</v>
      </c>
      <c r="B399">
        <v>157</v>
      </c>
    </row>
    <row r="400" spans="1:2">
      <c r="A400" t="s">
        <v>20</v>
      </c>
      <c r="B400">
        <v>555</v>
      </c>
    </row>
    <row r="401" spans="1:2">
      <c r="A401" t="s">
        <v>20</v>
      </c>
      <c r="B401">
        <v>297</v>
      </c>
    </row>
    <row r="402" spans="1:2">
      <c r="A402" t="s">
        <v>20</v>
      </c>
      <c r="B402">
        <v>123</v>
      </c>
    </row>
    <row r="403" spans="1:2">
      <c r="A403" t="s">
        <v>20</v>
      </c>
      <c r="B403">
        <v>3036</v>
      </c>
    </row>
    <row r="404" spans="1:2">
      <c r="A404" t="s">
        <v>20</v>
      </c>
      <c r="B404">
        <v>144</v>
      </c>
    </row>
    <row r="405" spans="1:2">
      <c r="A405" t="s">
        <v>20</v>
      </c>
      <c r="B405">
        <v>121</v>
      </c>
    </row>
    <row r="406" spans="1:2">
      <c r="A406" t="s">
        <v>20</v>
      </c>
      <c r="B406">
        <v>181</v>
      </c>
    </row>
    <row r="407" spans="1:2">
      <c r="A407" t="s">
        <v>20</v>
      </c>
      <c r="B407">
        <v>122</v>
      </c>
    </row>
    <row r="408" spans="1:2">
      <c r="A408" t="s">
        <v>20</v>
      </c>
      <c r="B408">
        <v>1071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536</v>
      </c>
    </row>
    <row r="411" spans="1:2">
      <c r="A411" t="s">
        <v>20</v>
      </c>
      <c r="B411">
        <v>1991</v>
      </c>
    </row>
    <row r="412" spans="1:2">
      <c r="A412" t="s">
        <v>20</v>
      </c>
      <c r="B412">
        <v>180</v>
      </c>
    </row>
    <row r="413" spans="1:2">
      <c r="A413" t="s">
        <v>20</v>
      </c>
      <c r="B413">
        <v>130</v>
      </c>
    </row>
    <row r="414" spans="1:2">
      <c r="A414" t="s">
        <v>20</v>
      </c>
      <c r="B414">
        <v>122</v>
      </c>
    </row>
    <row r="415" spans="1:2">
      <c r="A415" t="s">
        <v>20</v>
      </c>
      <c r="B415">
        <v>140</v>
      </c>
    </row>
    <row r="416" spans="1:2">
      <c r="A416" t="s">
        <v>20</v>
      </c>
      <c r="B416">
        <v>3388</v>
      </c>
    </row>
    <row r="417" spans="1:2">
      <c r="A417" t="s">
        <v>20</v>
      </c>
      <c r="B417">
        <v>280</v>
      </c>
    </row>
    <row r="418" spans="1:2">
      <c r="A418" t="s">
        <v>20</v>
      </c>
      <c r="B418">
        <v>366</v>
      </c>
    </row>
    <row r="419" spans="1:2">
      <c r="A419" t="s">
        <v>20</v>
      </c>
      <c r="B419">
        <v>270</v>
      </c>
    </row>
    <row r="420" spans="1:2">
      <c r="A420" t="s">
        <v>20</v>
      </c>
      <c r="B420">
        <v>137</v>
      </c>
    </row>
    <row r="421" spans="1:2">
      <c r="A421" t="s">
        <v>20</v>
      </c>
      <c r="B421">
        <v>3205</v>
      </c>
    </row>
    <row r="422" spans="1:2">
      <c r="A422" t="s">
        <v>20</v>
      </c>
      <c r="B422">
        <v>288</v>
      </c>
    </row>
    <row r="423" spans="1:2">
      <c r="A423" t="s">
        <v>20</v>
      </c>
      <c r="B423">
        <v>148</v>
      </c>
    </row>
    <row r="424" spans="1:2">
      <c r="A424" t="s">
        <v>20</v>
      </c>
      <c r="B424">
        <v>114</v>
      </c>
    </row>
    <row r="425" spans="1:2">
      <c r="A425" t="s">
        <v>20</v>
      </c>
      <c r="B425">
        <v>1518</v>
      </c>
    </row>
    <row r="426" spans="1:2">
      <c r="A426" t="s">
        <v>20</v>
      </c>
      <c r="B426">
        <v>166</v>
      </c>
    </row>
    <row r="427" spans="1:2">
      <c r="A427" t="s">
        <v>20</v>
      </c>
      <c r="B427">
        <v>100</v>
      </c>
    </row>
    <row r="428" spans="1:2">
      <c r="A428" t="s">
        <v>20</v>
      </c>
      <c r="B428">
        <v>235</v>
      </c>
    </row>
    <row r="429" spans="1:2">
      <c r="A429" t="s">
        <v>20</v>
      </c>
      <c r="B429">
        <v>148</v>
      </c>
    </row>
    <row r="430" spans="1:2">
      <c r="A430" t="s">
        <v>20</v>
      </c>
      <c r="B430">
        <v>198</v>
      </c>
    </row>
    <row r="431" spans="1:2">
      <c r="A431" t="s">
        <v>20</v>
      </c>
      <c r="B431">
        <v>150</v>
      </c>
    </row>
    <row r="432" spans="1:2">
      <c r="A432" t="s">
        <v>20</v>
      </c>
      <c r="B432">
        <v>216</v>
      </c>
    </row>
    <row r="433" spans="1:2">
      <c r="A433" t="s">
        <v>20</v>
      </c>
      <c r="B433">
        <v>5139</v>
      </c>
    </row>
    <row r="434" spans="1:2">
      <c r="A434" t="s">
        <v>20</v>
      </c>
      <c r="B434">
        <v>2353</v>
      </c>
    </row>
    <row r="435" spans="1:2">
      <c r="A435" t="s">
        <v>20</v>
      </c>
      <c r="B435">
        <v>78</v>
      </c>
    </row>
    <row r="436" spans="1:2">
      <c r="A436" t="s">
        <v>20</v>
      </c>
      <c r="B436">
        <v>174</v>
      </c>
    </row>
    <row r="437" spans="1:2">
      <c r="A437" t="s">
        <v>20</v>
      </c>
      <c r="B437">
        <v>164</v>
      </c>
    </row>
    <row r="438" spans="1:2">
      <c r="A438" t="s">
        <v>20</v>
      </c>
      <c r="B438">
        <v>161</v>
      </c>
    </row>
    <row r="439" spans="1:2">
      <c r="A439" t="s">
        <v>20</v>
      </c>
      <c r="B439">
        <v>138</v>
      </c>
    </row>
    <row r="440" spans="1:2">
      <c r="A440" t="s">
        <v>20</v>
      </c>
      <c r="B440">
        <v>3308</v>
      </c>
    </row>
    <row r="441" spans="1:2">
      <c r="A441" t="s">
        <v>20</v>
      </c>
      <c r="B441">
        <v>127</v>
      </c>
    </row>
    <row r="442" spans="1:2">
      <c r="A442" t="s">
        <v>20</v>
      </c>
      <c r="B442">
        <v>207</v>
      </c>
    </row>
    <row r="443" spans="1:2">
      <c r="A443" t="s">
        <v>20</v>
      </c>
      <c r="B443">
        <v>181</v>
      </c>
    </row>
    <row r="444" spans="1:2">
      <c r="A444" t="s">
        <v>20</v>
      </c>
      <c r="B444">
        <v>110</v>
      </c>
    </row>
    <row r="445" spans="1:2">
      <c r="A445" t="s">
        <v>20</v>
      </c>
      <c r="B445">
        <v>185</v>
      </c>
    </row>
    <row r="446" spans="1:2">
      <c r="A446" t="s">
        <v>20</v>
      </c>
      <c r="B446">
        <v>121</v>
      </c>
    </row>
    <row r="447" spans="1:2">
      <c r="A447" t="s">
        <v>20</v>
      </c>
      <c r="B447">
        <v>106</v>
      </c>
    </row>
    <row r="448" spans="1:2">
      <c r="A448" t="s">
        <v>20</v>
      </c>
      <c r="B448">
        <v>142</v>
      </c>
    </row>
    <row r="449" spans="1:2">
      <c r="A449" t="s">
        <v>20</v>
      </c>
      <c r="B449">
        <v>233</v>
      </c>
    </row>
    <row r="450" spans="1:2">
      <c r="A450" t="s">
        <v>20</v>
      </c>
      <c r="B450">
        <v>218</v>
      </c>
    </row>
    <row r="451" spans="1:2">
      <c r="A451" t="s">
        <v>20</v>
      </c>
      <c r="B451">
        <v>76</v>
      </c>
    </row>
    <row r="452" spans="1:2">
      <c r="A452" t="s">
        <v>20</v>
      </c>
      <c r="B452">
        <v>43</v>
      </c>
    </row>
    <row r="453" spans="1:2">
      <c r="A453" t="s">
        <v>20</v>
      </c>
      <c r="B453">
        <v>221</v>
      </c>
    </row>
    <row r="454" spans="1:2">
      <c r="A454" t="s">
        <v>20</v>
      </c>
      <c r="B454">
        <v>2805</v>
      </c>
    </row>
    <row r="455" spans="1:2">
      <c r="A455" t="s">
        <v>20</v>
      </c>
      <c r="B455">
        <v>68</v>
      </c>
    </row>
    <row r="456" spans="1:2">
      <c r="A456" t="s">
        <v>20</v>
      </c>
      <c r="B456">
        <v>183</v>
      </c>
    </row>
    <row r="457" spans="1:2">
      <c r="A457" t="s">
        <v>20</v>
      </c>
      <c r="B457">
        <v>133</v>
      </c>
    </row>
    <row r="458" spans="1:2">
      <c r="A458" t="s">
        <v>20</v>
      </c>
      <c r="B458">
        <v>2489</v>
      </c>
    </row>
    <row r="459" spans="1:2">
      <c r="A459" t="s">
        <v>20</v>
      </c>
      <c r="B459">
        <v>69</v>
      </c>
    </row>
    <row r="460" spans="1:2">
      <c r="A460" t="s">
        <v>20</v>
      </c>
      <c r="B460">
        <v>279</v>
      </c>
    </row>
    <row r="461" spans="1:2">
      <c r="A461" t="s">
        <v>20</v>
      </c>
      <c r="B461">
        <v>210</v>
      </c>
    </row>
    <row r="462" spans="1:2">
      <c r="A462" t="s">
        <v>20</v>
      </c>
      <c r="B462">
        <v>2100</v>
      </c>
    </row>
    <row r="463" spans="1:2">
      <c r="A463" t="s">
        <v>20</v>
      </c>
      <c r="B463">
        <v>252</v>
      </c>
    </row>
    <row r="464" spans="1:2">
      <c r="A464" t="s">
        <v>20</v>
      </c>
      <c r="B464">
        <v>1280</v>
      </c>
    </row>
    <row r="465" spans="1:2">
      <c r="A465" t="s">
        <v>20</v>
      </c>
      <c r="B465">
        <v>157</v>
      </c>
    </row>
    <row r="466" spans="1:2">
      <c r="A466" t="s">
        <v>20</v>
      </c>
      <c r="B466">
        <v>194</v>
      </c>
    </row>
    <row r="467" spans="1:2">
      <c r="A467" t="s">
        <v>20</v>
      </c>
      <c r="B467">
        <v>82</v>
      </c>
    </row>
    <row r="468" spans="1:2">
      <c r="A468" t="s">
        <v>20</v>
      </c>
      <c r="B468">
        <v>4233</v>
      </c>
    </row>
    <row r="469" spans="1:2">
      <c r="A469" t="s">
        <v>20</v>
      </c>
      <c r="B469">
        <v>1297</v>
      </c>
    </row>
    <row r="470" spans="1:2">
      <c r="A470" t="s">
        <v>20</v>
      </c>
      <c r="B470">
        <v>165</v>
      </c>
    </row>
    <row r="471" spans="1:2">
      <c r="A471" t="s">
        <v>20</v>
      </c>
      <c r="B471">
        <v>119</v>
      </c>
    </row>
    <row r="472" spans="1:2">
      <c r="A472" t="s">
        <v>20</v>
      </c>
      <c r="B472">
        <v>1797</v>
      </c>
    </row>
    <row r="473" spans="1:2">
      <c r="A473" t="s">
        <v>20</v>
      </c>
      <c r="B473">
        <v>261</v>
      </c>
    </row>
    <row r="474" spans="1:2">
      <c r="A474" t="s">
        <v>20</v>
      </c>
      <c r="B474">
        <v>157</v>
      </c>
    </row>
    <row r="475" spans="1:2">
      <c r="A475" t="s">
        <v>20</v>
      </c>
      <c r="B475">
        <v>3533</v>
      </c>
    </row>
    <row r="476" spans="1:2">
      <c r="A476" t="s">
        <v>20</v>
      </c>
      <c r="B476">
        <v>155</v>
      </c>
    </row>
    <row r="477" spans="1:2">
      <c r="A477" t="s">
        <v>20</v>
      </c>
      <c r="B477">
        <v>132</v>
      </c>
    </row>
    <row r="478" spans="1:2">
      <c r="A478" t="s">
        <v>20</v>
      </c>
      <c r="B478">
        <v>1354</v>
      </c>
    </row>
    <row r="479" spans="1:2">
      <c r="A479" t="s">
        <v>20</v>
      </c>
      <c r="B479">
        <v>48</v>
      </c>
    </row>
    <row r="480" spans="1:2">
      <c r="A480" t="s">
        <v>20</v>
      </c>
      <c r="B480">
        <v>110</v>
      </c>
    </row>
    <row r="481" spans="1:2">
      <c r="A481" t="s">
        <v>20</v>
      </c>
      <c r="B481">
        <v>172</v>
      </c>
    </row>
    <row r="482" spans="1:2">
      <c r="A482" t="s">
        <v>20</v>
      </c>
      <c r="B482">
        <v>307</v>
      </c>
    </row>
    <row r="483" spans="1:2">
      <c r="A483" t="s">
        <v>20</v>
      </c>
      <c r="B483">
        <v>160</v>
      </c>
    </row>
    <row r="484" spans="1:2">
      <c r="A484" t="s">
        <v>20</v>
      </c>
      <c r="B484">
        <v>1467</v>
      </c>
    </row>
    <row r="485" spans="1:2">
      <c r="A485" t="s">
        <v>20</v>
      </c>
      <c r="B485">
        <v>2662</v>
      </c>
    </row>
    <row r="486" spans="1:2">
      <c r="A486" t="s">
        <v>20</v>
      </c>
      <c r="B486">
        <v>452</v>
      </c>
    </row>
    <row r="487" spans="1:2">
      <c r="A487" t="s">
        <v>20</v>
      </c>
      <c r="B487">
        <v>158</v>
      </c>
    </row>
    <row r="488" spans="1:2">
      <c r="A488" t="s">
        <v>20</v>
      </c>
      <c r="B488">
        <v>225</v>
      </c>
    </row>
    <row r="489" spans="1:2">
      <c r="A489" t="s">
        <v>20</v>
      </c>
      <c r="B489">
        <v>65</v>
      </c>
    </row>
    <row r="490" spans="1:2">
      <c r="A490" t="s">
        <v>20</v>
      </c>
      <c r="B490">
        <v>163</v>
      </c>
    </row>
    <row r="491" spans="1:2">
      <c r="A491" t="s">
        <v>20</v>
      </c>
      <c r="B491">
        <v>85</v>
      </c>
    </row>
    <row r="492" spans="1:2">
      <c r="A492" t="s">
        <v>20</v>
      </c>
      <c r="B492">
        <v>217</v>
      </c>
    </row>
    <row r="493" spans="1:2">
      <c r="A493" t="s">
        <v>20</v>
      </c>
      <c r="B493">
        <v>150</v>
      </c>
    </row>
    <row r="494" spans="1:2">
      <c r="A494" t="s">
        <v>20</v>
      </c>
      <c r="B494">
        <v>3272</v>
      </c>
    </row>
    <row r="495" spans="1:2">
      <c r="A495" t="s">
        <v>20</v>
      </c>
      <c r="B495">
        <v>300</v>
      </c>
    </row>
    <row r="496" spans="1:2">
      <c r="A496" t="s">
        <v>20</v>
      </c>
      <c r="B496">
        <v>126</v>
      </c>
    </row>
    <row r="497" spans="1:2">
      <c r="A497" t="s">
        <v>20</v>
      </c>
      <c r="B497">
        <v>2320</v>
      </c>
    </row>
    <row r="498" spans="1:2">
      <c r="A498" t="s">
        <v>20</v>
      </c>
      <c r="B498">
        <v>81</v>
      </c>
    </row>
    <row r="499" spans="1:2">
      <c r="A499" t="s">
        <v>20</v>
      </c>
      <c r="B499">
        <v>1887</v>
      </c>
    </row>
    <row r="500" spans="1:2">
      <c r="A500" t="s">
        <v>20</v>
      </c>
      <c r="B500">
        <v>4358</v>
      </c>
    </row>
    <row r="501" spans="1:2">
      <c r="A501" t="s">
        <v>20</v>
      </c>
      <c r="B501">
        <v>53</v>
      </c>
    </row>
    <row r="502" spans="1:2">
      <c r="A502" t="s">
        <v>20</v>
      </c>
      <c r="B502">
        <v>2414</v>
      </c>
    </row>
    <row r="503" spans="1:2">
      <c r="A503" t="s">
        <v>20</v>
      </c>
      <c r="B503">
        <v>80</v>
      </c>
    </row>
    <row r="504" spans="1:2">
      <c r="A504" t="s">
        <v>20</v>
      </c>
      <c r="B504">
        <v>193</v>
      </c>
    </row>
    <row r="505" spans="1:2">
      <c r="A505" t="s">
        <v>20</v>
      </c>
      <c r="B505">
        <v>52</v>
      </c>
    </row>
    <row r="506" spans="1:2">
      <c r="A506" t="s">
        <v>20</v>
      </c>
      <c r="B506">
        <v>290</v>
      </c>
    </row>
    <row r="507" spans="1:2">
      <c r="A507" t="s">
        <v>20</v>
      </c>
      <c r="B507">
        <v>122</v>
      </c>
    </row>
    <row r="508" spans="1:2">
      <c r="A508" t="s">
        <v>20</v>
      </c>
      <c r="B508">
        <v>1470</v>
      </c>
    </row>
    <row r="509" spans="1:2">
      <c r="A509" t="s">
        <v>20</v>
      </c>
      <c r="B509">
        <v>165</v>
      </c>
    </row>
    <row r="510" spans="1:2">
      <c r="A510" t="s">
        <v>20</v>
      </c>
      <c r="B510">
        <v>182</v>
      </c>
    </row>
    <row r="511" spans="1:2">
      <c r="A511" t="s">
        <v>20</v>
      </c>
      <c r="B511">
        <v>199</v>
      </c>
    </row>
    <row r="512" spans="1:2">
      <c r="A512" t="s">
        <v>20</v>
      </c>
      <c r="B512">
        <v>56</v>
      </c>
    </row>
    <row r="513" spans="1:2">
      <c r="A513" t="s">
        <v>20</v>
      </c>
      <c r="B513">
        <v>1460</v>
      </c>
    </row>
    <row r="514" spans="1:2">
      <c r="A514" t="s">
        <v>20</v>
      </c>
      <c r="B514">
        <v>123</v>
      </c>
    </row>
    <row r="515" spans="1:2">
      <c r="A515" t="s">
        <v>20</v>
      </c>
      <c r="B515">
        <v>159</v>
      </c>
    </row>
    <row r="516" spans="1:2">
      <c r="A516" t="s">
        <v>20</v>
      </c>
      <c r="B516">
        <v>110</v>
      </c>
    </row>
    <row r="517" spans="1:2">
      <c r="A517" t="s">
        <v>20</v>
      </c>
      <c r="B517">
        <v>236</v>
      </c>
    </row>
    <row r="518" spans="1:2">
      <c r="A518" t="s">
        <v>20</v>
      </c>
      <c r="B518">
        <v>191</v>
      </c>
    </row>
    <row r="519" spans="1:2">
      <c r="A519" t="s">
        <v>20</v>
      </c>
      <c r="B519">
        <v>3934</v>
      </c>
    </row>
    <row r="520" spans="1:2">
      <c r="A520" t="s">
        <v>20</v>
      </c>
      <c r="B520">
        <v>80</v>
      </c>
    </row>
    <row r="521" spans="1:2">
      <c r="A521" t="s">
        <v>20</v>
      </c>
      <c r="B521">
        <v>462</v>
      </c>
    </row>
    <row r="522" spans="1:2">
      <c r="A522" t="s">
        <v>20</v>
      </c>
      <c r="B522">
        <v>179</v>
      </c>
    </row>
    <row r="523" spans="1:2">
      <c r="A523" t="s">
        <v>20</v>
      </c>
      <c r="B523">
        <v>1866</v>
      </c>
    </row>
    <row r="524" spans="1:2">
      <c r="A524" t="s">
        <v>20</v>
      </c>
      <c r="B524">
        <v>156</v>
      </c>
    </row>
    <row r="525" spans="1:2">
      <c r="A525" t="s">
        <v>20</v>
      </c>
      <c r="B525">
        <v>255</v>
      </c>
    </row>
    <row r="526" spans="1:2">
      <c r="A526" t="s">
        <v>20</v>
      </c>
      <c r="B526">
        <v>2261</v>
      </c>
    </row>
    <row r="527" spans="1:2">
      <c r="A527" t="s">
        <v>20</v>
      </c>
      <c r="B527">
        <v>40</v>
      </c>
    </row>
    <row r="528" spans="1:2">
      <c r="A528" t="s">
        <v>20</v>
      </c>
      <c r="B528">
        <v>2289</v>
      </c>
    </row>
    <row r="529" spans="1:2">
      <c r="A529" t="s">
        <v>20</v>
      </c>
      <c r="B529">
        <v>65</v>
      </c>
    </row>
    <row r="530" spans="1:2">
      <c r="A530" t="s">
        <v>20</v>
      </c>
      <c r="B530">
        <v>3777</v>
      </c>
    </row>
    <row r="531" spans="1:2">
      <c r="A531" t="s">
        <v>20</v>
      </c>
      <c r="B531">
        <v>184</v>
      </c>
    </row>
    <row r="532" spans="1:2">
      <c r="A532" t="s">
        <v>20</v>
      </c>
      <c r="B532">
        <v>85</v>
      </c>
    </row>
    <row r="533" spans="1:2">
      <c r="A533" t="s">
        <v>20</v>
      </c>
      <c r="B533">
        <v>144</v>
      </c>
    </row>
    <row r="534" spans="1:2">
      <c r="A534" t="s">
        <v>20</v>
      </c>
      <c r="B534">
        <v>1902</v>
      </c>
    </row>
    <row r="535" spans="1:2">
      <c r="A535" t="s">
        <v>20</v>
      </c>
      <c r="B535">
        <v>105</v>
      </c>
    </row>
    <row r="536" spans="1:2">
      <c r="A536" t="s">
        <v>20</v>
      </c>
      <c r="B536">
        <v>132</v>
      </c>
    </row>
    <row r="537" spans="1:2">
      <c r="A537" t="s">
        <v>20</v>
      </c>
      <c r="B537">
        <v>96</v>
      </c>
    </row>
    <row r="538" spans="1:2">
      <c r="A538" t="s">
        <v>20</v>
      </c>
      <c r="B538">
        <v>114</v>
      </c>
    </row>
    <row r="539" spans="1:2">
      <c r="A539" t="s">
        <v>20</v>
      </c>
      <c r="B539">
        <v>203</v>
      </c>
    </row>
    <row r="540" spans="1:2">
      <c r="A540" t="s">
        <v>20</v>
      </c>
      <c r="B540">
        <v>1559</v>
      </c>
    </row>
    <row r="541" spans="1:2">
      <c r="A541" t="s">
        <v>20</v>
      </c>
      <c r="B541">
        <v>1548</v>
      </c>
    </row>
    <row r="542" spans="1:2">
      <c r="A542" t="s">
        <v>20</v>
      </c>
      <c r="B542">
        <v>80</v>
      </c>
    </row>
    <row r="543" spans="1:2">
      <c r="A543" t="s">
        <v>20</v>
      </c>
      <c r="B543">
        <v>131</v>
      </c>
    </row>
    <row r="544" spans="1:2">
      <c r="A544" t="s">
        <v>20</v>
      </c>
      <c r="B544">
        <v>112</v>
      </c>
    </row>
    <row r="545" spans="1:2">
      <c r="A545" t="s">
        <v>20</v>
      </c>
      <c r="B545">
        <v>155</v>
      </c>
    </row>
    <row r="546" spans="1:2">
      <c r="A546" t="s">
        <v>20</v>
      </c>
      <c r="B546">
        <v>266</v>
      </c>
    </row>
    <row r="547" spans="1:2">
      <c r="A547" t="s">
        <v>20</v>
      </c>
      <c r="B547">
        <v>155</v>
      </c>
    </row>
    <row r="548" spans="1:2">
      <c r="A548" t="s">
        <v>20</v>
      </c>
      <c r="B548">
        <v>207</v>
      </c>
    </row>
    <row r="549" spans="1:2">
      <c r="A549" t="s">
        <v>20</v>
      </c>
      <c r="B549">
        <v>245</v>
      </c>
    </row>
    <row r="550" spans="1:2">
      <c r="A550" t="s">
        <v>20</v>
      </c>
      <c r="B550">
        <v>1573</v>
      </c>
    </row>
    <row r="551" spans="1:2">
      <c r="A551" t="s">
        <v>20</v>
      </c>
      <c r="B551">
        <v>114</v>
      </c>
    </row>
    <row r="552" spans="1:2">
      <c r="A552" t="s">
        <v>20</v>
      </c>
      <c r="B552">
        <v>93</v>
      </c>
    </row>
    <row r="553" spans="1:2">
      <c r="A553" t="s">
        <v>20</v>
      </c>
      <c r="B553">
        <v>1681</v>
      </c>
    </row>
    <row r="554" spans="1:2">
      <c r="A554" t="s">
        <v>20</v>
      </c>
      <c r="B554">
        <v>32</v>
      </c>
    </row>
    <row r="555" spans="1:2">
      <c r="A555" t="s">
        <v>20</v>
      </c>
      <c r="B555">
        <v>135</v>
      </c>
    </row>
    <row r="556" spans="1:2">
      <c r="A556" t="s">
        <v>20</v>
      </c>
      <c r="B556">
        <v>140</v>
      </c>
    </row>
    <row r="557" spans="1:2">
      <c r="A557" t="s">
        <v>20</v>
      </c>
      <c r="B557">
        <v>92</v>
      </c>
    </row>
    <row r="558" spans="1:2">
      <c r="A558" t="s">
        <v>20</v>
      </c>
      <c r="B558">
        <v>1015</v>
      </c>
    </row>
    <row r="559" spans="1:2">
      <c r="A559" t="s">
        <v>20</v>
      </c>
      <c r="B559">
        <v>323</v>
      </c>
    </row>
    <row r="560" spans="1:2">
      <c r="A560" t="s">
        <v>20</v>
      </c>
      <c r="B560">
        <v>2326</v>
      </c>
    </row>
    <row r="561" spans="1:2">
      <c r="A561" t="s">
        <v>20</v>
      </c>
      <c r="B561">
        <v>381</v>
      </c>
    </row>
    <row r="562" spans="1:2">
      <c r="A562" t="s">
        <v>20</v>
      </c>
      <c r="B562">
        <v>480</v>
      </c>
    </row>
    <row r="563" spans="1:2">
      <c r="A563" t="s">
        <v>20</v>
      </c>
      <c r="B563">
        <v>226</v>
      </c>
    </row>
    <row r="564" spans="1:2">
      <c r="A564" t="s">
        <v>20</v>
      </c>
      <c r="B564">
        <v>241</v>
      </c>
    </row>
    <row r="565" spans="1:2">
      <c r="A565" t="s">
        <v>20</v>
      </c>
      <c r="B565">
        <v>132</v>
      </c>
    </row>
    <row r="566" spans="1:2">
      <c r="A566" t="s">
        <v>20</v>
      </c>
      <c r="B566">
        <v>2043</v>
      </c>
    </row>
  </sheetData>
  <mergeCells count="4">
    <mergeCell ref="F3:G3"/>
    <mergeCell ref="F11:G11"/>
    <mergeCell ref="J3:K3"/>
    <mergeCell ref="J11:K11"/>
  </mergeCells>
  <conditionalFormatting sqref="A2:A566">
    <cfRule type="containsText" dxfId="11" priority="5" operator="containsText" text="live">
      <formula>NOT(ISERROR(SEARCH("live",A2)))</formula>
    </cfRule>
    <cfRule type="containsText" dxfId="10" priority="6" operator="containsText" text="canceled">
      <formula>NOT(ISERROR(SEARCH("canceled",A2)))</formula>
    </cfRule>
    <cfRule type="containsText" dxfId="9" priority="7" operator="containsText" text="successful">
      <formula>NOT(ISERROR(SEARCH("successful",A2)))</formula>
    </cfRule>
    <cfRule type="containsText" dxfId="8" priority="8" operator="containsText" text="failed">
      <formula>NOT(ISERROR(SEARCH("failed",A2)))</formula>
    </cfRule>
  </conditionalFormatting>
  <conditionalFormatting sqref="C1:C1047940">
    <cfRule type="containsText" dxfId="7" priority="1" operator="containsText" text="live">
      <formula>NOT(ISERROR(SEARCH("live",C1)))</formula>
    </cfRule>
    <cfRule type="containsText" dxfId="6" priority="2" operator="containsText" text="canceled">
      <formula>NOT(ISERROR(SEARCH("canceled",C1)))</formula>
    </cfRule>
    <cfRule type="containsText" dxfId="5" priority="3" operator="containsText" text="successful">
      <formula>NOT(ISERROR(SEARCH("successful",C1)))</formula>
    </cfRule>
    <cfRule type="containsText" dxfId="4" priority="4" operator="containsText" text="failed">
      <formula>NOT(ISERROR(SEARCH("failed",C1)))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 filterMode="1"/>
  <dimension ref="A1:T1001"/>
  <sheetViews>
    <sheetView workbookViewId="0">
      <selection activeCell="F1" sqref="F1:G1048576"/>
    </sheetView>
  </sheetViews>
  <sheetFormatPr baseColWidth="10" defaultRowHeight="16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33203125" customWidth="1"/>
    <col min="16" max="16" width="16" bestFit="1" customWidth="1"/>
    <col min="17" max="17" width="14.33203125" bestFit="1" customWidth="1"/>
    <col min="18" max="18" width="12.1640625" bestFit="1" customWidth="1"/>
    <col min="19" max="19" width="19.83203125" bestFit="1" customWidth="1"/>
  </cols>
  <sheetData>
    <row r="1" spans="1:20" s="1" customFormat="1" ht="17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2075</v>
      </c>
      <c r="T1" s="1" t="s">
        <v>2090</v>
      </c>
    </row>
    <row r="2" spans="1:20" ht="17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5" t="e">
        <f>E2/G2</f>
        <v>#DIV/0!</v>
      </c>
      <c r="Q2" t="str" cm="1">
        <f t="array" ref="Q2:R2">_xlfn.TEXTSPLIT($N2,"/")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ht="17" hidden="1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E3/D3</f>
        <v>10.4</v>
      </c>
      <c r="P3" s="5">
        <f t="shared" ref="P3:P66" si="0">E3/G3</f>
        <v>92.151898734177209</v>
      </c>
      <c r="Q3" t="str" cm="1">
        <f t="array" ref="Q3:R3">_xlfn.TEXTSPLIT($N3,"/")</f>
        <v>music</v>
      </c>
      <c r="R3" t="str">
        <v>rock</v>
      </c>
      <c r="S3" s="9">
        <f t="shared" ref="S3:S66" si="1">(((J3/60)/60)/24)+DATE(1970,1,1)</f>
        <v>41870.208333333336</v>
      </c>
      <c r="T3" s="9">
        <f t="shared" ref="T3:T66" si="2">(((K3/60)/60)/24)+DATE(1970,1,1)</f>
        <v>41872.208333333336</v>
      </c>
    </row>
    <row r="4" spans="1:20" ht="34" hidden="1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ref="O4:O66" si="3">E4/D4</f>
        <v>1.3147878228782288</v>
      </c>
      <c r="P4" s="5">
        <f t="shared" si="0"/>
        <v>100.01614035087719</v>
      </c>
      <c r="Q4" t="str" cm="1">
        <f t="array" ref="Q4:R4">_xlfn.TEXTSPLIT($N4,"/")</f>
        <v>technology</v>
      </c>
      <c r="R4" t="str">
        <v>web</v>
      </c>
      <c r="S4" s="9">
        <f t="shared" si="1"/>
        <v>41595.25</v>
      </c>
      <c r="T4" s="9">
        <f t="shared" si="2"/>
        <v>41597.25</v>
      </c>
    </row>
    <row r="5" spans="1:20" ht="3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3"/>
        <v>0.58976190476190471</v>
      </c>
      <c r="P5" s="5">
        <f t="shared" si="0"/>
        <v>103.20833333333333</v>
      </c>
      <c r="Q5" t="str" cm="1">
        <f t="array" ref="Q5:R5">_xlfn.TEXTSPLIT($N5,"/")</f>
        <v>music</v>
      </c>
      <c r="R5" t="str">
        <v>rock</v>
      </c>
      <c r="S5" s="9">
        <f t="shared" si="1"/>
        <v>43688.208333333328</v>
      </c>
      <c r="T5" s="9">
        <f t="shared" si="2"/>
        <v>43728.208333333328</v>
      </c>
    </row>
    <row r="6" spans="1:20" ht="17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3"/>
        <v>0.69276315789473686</v>
      </c>
      <c r="P6" s="5">
        <f t="shared" si="0"/>
        <v>99.339622641509436</v>
      </c>
      <c r="Q6" t="str" cm="1">
        <f t="array" ref="Q6:R6">_xlfn.TEXTSPLIT($N6,"/")</f>
        <v>theater</v>
      </c>
      <c r="R6" t="str">
        <v>plays</v>
      </c>
      <c r="S6" s="9">
        <f t="shared" si="1"/>
        <v>43485.25</v>
      </c>
      <c r="T6" s="9">
        <f t="shared" si="2"/>
        <v>43489.25</v>
      </c>
    </row>
    <row r="7" spans="1:20" ht="17" hidden="1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3"/>
        <v>1.7361842105263159</v>
      </c>
      <c r="P7" s="5">
        <f t="shared" si="0"/>
        <v>75.833333333333329</v>
      </c>
      <c r="Q7" t="str" cm="1">
        <f t="array" ref="Q7:R7">_xlfn.TEXTSPLIT($N7,"/")</f>
        <v>theater</v>
      </c>
      <c r="R7" t="str">
        <v>plays</v>
      </c>
      <c r="S7" s="9">
        <f t="shared" si="1"/>
        <v>41149.208333333336</v>
      </c>
      <c r="T7" s="9">
        <f t="shared" si="2"/>
        <v>41160.208333333336</v>
      </c>
    </row>
    <row r="8" spans="1:20" ht="17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3"/>
        <v>0.20961538461538462</v>
      </c>
      <c r="P8" s="5">
        <f t="shared" si="0"/>
        <v>60.555555555555557</v>
      </c>
      <c r="Q8" t="str" cm="1">
        <f t="array" ref="Q8:R8">_xlfn.TEXTSPLIT($N8,"/")</f>
        <v>film &amp; video</v>
      </c>
      <c r="R8" t="str">
        <v>documentary</v>
      </c>
      <c r="S8" s="9">
        <f t="shared" si="1"/>
        <v>42991.208333333328</v>
      </c>
      <c r="T8" s="9">
        <f t="shared" si="2"/>
        <v>42992.208333333328</v>
      </c>
    </row>
    <row r="9" spans="1:20" ht="17" hidden="1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3"/>
        <v>3.2757777777777779</v>
      </c>
      <c r="P9" s="5">
        <f t="shared" si="0"/>
        <v>64.93832599118943</v>
      </c>
      <c r="Q9" t="str" cm="1">
        <f t="array" ref="Q9:R9">_xlfn.TEXTSPLIT($N9,"/")</f>
        <v>theater</v>
      </c>
      <c r="R9" t="str">
        <v>plays</v>
      </c>
      <c r="S9" s="9">
        <f t="shared" si="1"/>
        <v>42229.208333333328</v>
      </c>
      <c r="T9" s="9">
        <f t="shared" si="2"/>
        <v>42231.208333333328</v>
      </c>
    </row>
    <row r="10" spans="1:20" ht="17" hidden="1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3"/>
        <v>0.19932788374205268</v>
      </c>
      <c r="P10" s="5">
        <f t="shared" si="0"/>
        <v>30.997175141242938</v>
      </c>
      <c r="Q10" t="str" cm="1">
        <f t="array" ref="Q10:R10">_xlfn.TEXTSPLIT($N10,"/")</f>
        <v>theater</v>
      </c>
      <c r="R10" t="str">
        <v>plays</v>
      </c>
      <c r="S10" s="9">
        <f t="shared" si="1"/>
        <v>40399.208333333336</v>
      </c>
      <c r="T10" s="9">
        <f t="shared" si="2"/>
        <v>40401.208333333336</v>
      </c>
    </row>
    <row r="11" spans="1:20" ht="17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3"/>
        <v>0.51741935483870971</v>
      </c>
      <c r="P11" s="5">
        <f t="shared" si="0"/>
        <v>72.909090909090907</v>
      </c>
      <c r="Q11" t="str" cm="1">
        <f t="array" ref="Q11:R11">_xlfn.TEXTSPLIT($N11,"/")</f>
        <v>music</v>
      </c>
      <c r="R11" t="str">
        <v>electric music</v>
      </c>
      <c r="S11" s="9">
        <f t="shared" si="1"/>
        <v>41536.208333333336</v>
      </c>
      <c r="T11" s="9">
        <f t="shared" si="2"/>
        <v>41585.25</v>
      </c>
    </row>
    <row r="12" spans="1:20" ht="17" hidden="1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3"/>
        <v>2.6611538461538462</v>
      </c>
      <c r="P12" s="5">
        <f t="shared" si="0"/>
        <v>62.9</v>
      </c>
      <c r="Q12" t="str" cm="1">
        <f t="array" ref="Q12:R12">_xlfn.TEXTSPLIT($N12,"/")</f>
        <v>film &amp; video</v>
      </c>
      <c r="R12" t="str">
        <v>drama</v>
      </c>
      <c r="S12" s="9">
        <f t="shared" si="1"/>
        <v>40404.208333333336</v>
      </c>
      <c r="T12" s="9">
        <f t="shared" si="2"/>
        <v>40452.208333333336</v>
      </c>
    </row>
    <row r="13" spans="1:20" ht="3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3"/>
        <v>0.48095238095238096</v>
      </c>
      <c r="P13" s="5">
        <f t="shared" si="0"/>
        <v>112.22222222222223</v>
      </c>
      <c r="Q13" t="str" cm="1">
        <f t="array" ref="Q13:R13">_xlfn.TEXTSPLIT($N13,"/")</f>
        <v>theater</v>
      </c>
      <c r="R13" t="str">
        <v>plays</v>
      </c>
      <c r="S13" s="9">
        <f t="shared" si="1"/>
        <v>40442.208333333336</v>
      </c>
      <c r="T13" s="9">
        <f t="shared" si="2"/>
        <v>40448.208333333336</v>
      </c>
    </row>
    <row r="14" spans="1:20" ht="17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3"/>
        <v>0.89349206349206345</v>
      </c>
      <c r="P14" s="5">
        <f t="shared" si="0"/>
        <v>102.34545454545454</v>
      </c>
      <c r="Q14" t="str" cm="1">
        <f t="array" ref="Q14:R14">_xlfn.TEXTSPLIT($N14,"/")</f>
        <v>film &amp; video</v>
      </c>
      <c r="R14" t="str">
        <v>drama</v>
      </c>
      <c r="S14" s="9">
        <f t="shared" si="1"/>
        <v>43760.208333333328</v>
      </c>
      <c r="T14" s="9">
        <f t="shared" si="2"/>
        <v>43768.208333333328</v>
      </c>
    </row>
    <row r="15" spans="1:20" ht="34" hidden="1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3"/>
        <v>2.4511904761904764</v>
      </c>
      <c r="P15" s="5">
        <f t="shared" si="0"/>
        <v>105.05102040816327</v>
      </c>
      <c r="Q15" t="str" cm="1">
        <f t="array" ref="Q15:R15">_xlfn.TEXTSPLIT($N15,"/")</f>
        <v>music</v>
      </c>
      <c r="R15" t="str">
        <v>indie rock</v>
      </c>
      <c r="S15" s="9">
        <f t="shared" si="1"/>
        <v>42532.208333333328</v>
      </c>
      <c r="T15" s="9">
        <f t="shared" si="2"/>
        <v>42544.208333333328</v>
      </c>
    </row>
    <row r="16" spans="1:20" ht="17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3"/>
        <v>0.66769503546099296</v>
      </c>
      <c r="P16" s="5">
        <f t="shared" si="0"/>
        <v>94.144999999999996</v>
      </c>
      <c r="Q16" t="str" cm="1">
        <f t="array" ref="Q16:R16">_xlfn.TEXTSPLIT($N16,"/")</f>
        <v>music</v>
      </c>
      <c r="R16" t="str">
        <v>indie rock</v>
      </c>
      <c r="S16" s="9">
        <f t="shared" si="1"/>
        <v>40974.25</v>
      </c>
      <c r="T16" s="9">
        <f t="shared" si="2"/>
        <v>41001.208333333336</v>
      </c>
    </row>
    <row r="17" spans="1:20" ht="17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3"/>
        <v>0.47307881773399013</v>
      </c>
      <c r="P17" s="5">
        <f t="shared" si="0"/>
        <v>84.986725663716811</v>
      </c>
      <c r="Q17" t="str" cm="1">
        <f t="array" ref="Q17:R17">_xlfn.TEXTSPLIT($N17,"/")</f>
        <v>technology</v>
      </c>
      <c r="R17" t="str">
        <v>wearables</v>
      </c>
      <c r="S17" s="9">
        <f t="shared" si="1"/>
        <v>43809.25</v>
      </c>
      <c r="T17" s="9">
        <f t="shared" si="2"/>
        <v>43813.25</v>
      </c>
    </row>
    <row r="18" spans="1:20" ht="17" hidden="1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3"/>
        <v>6.4947058823529416</v>
      </c>
      <c r="P18" s="5">
        <f t="shared" si="0"/>
        <v>110.41</v>
      </c>
      <c r="Q18" t="str" cm="1">
        <f t="array" ref="Q18:R18">_xlfn.TEXTSPLIT($N18,"/")</f>
        <v>publishing</v>
      </c>
      <c r="R18" t="str">
        <v>nonfiction</v>
      </c>
      <c r="S18" s="9">
        <f t="shared" si="1"/>
        <v>41661.25</v>
      </c>
      <c r="T18" s="9">
        <f t="shared" si="2"/>
        <v>41683.25</v>
      </c>
    </row>
    <row r="19" spans="1:20" ht="17" hidden="1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3"/>
        <v>1.5939125295508274</v>
      </c>
      <c r="P19" s="5">
        <f t="shared" si="0"/>
        <v>107.96236989591674</v>
      </c>
      <c r="Q19" t="str" cm="1">
        <f t="array" ref="Q19:R19">_xlfn.TEXTSPLIT($N19,"/")</f>
        <v>film &amp; video</v>
      </c>
      <c r="R19" t="str">
        <v>animation</v>
      </c>
      <c r="S19" s="9">
        <f t="shared" si="1"/>
        <v>40555.25</v>
      </c>
      <c r="T19" s="9">
        <f t="shared" si="2"/>
        <v>40556.25</v>
      </c>
    </row>
    <row r="20" spans="1:20" ht="17" hidden="1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3"/>
        <v>0.66912087912087914</v>
      </c>
      <c r="P20" s="5">
        <f t="shared" si="0"/>
        <v>45.103703703703701</v>
      </c>
      <c r="Q20" t="str" cm="1">
        <f t="array" ref="Q20:R20">_xlfn.TEXTSPLIT($N20,"/")</f>
        <v>theater</v>
      </c>
      <c r="R20" t="str">
        <v>plays</v>
      </c>
      <c r="S20" s="9">
        <f t="shared" si="1"/>
        <v>43351.208333333328</v>
      </c>
      <c r="T20" s="9">
        <f t="shared" si="2"/>
        <v>43359.208333333328</v>
      </c>
    </row>
    <row r="21" spans="1:20" ht="17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3"/>
        <v>0.48529600000000001</v>
      </c>
      <c r="P21" s="5">
        <f t="shared" si="0"/>
        <v>45.001483679525222</v>
      </c>
      <c r="Q21" t="str" cm="1">
        <f t="array" ref="Q21:R21">_xlfn.TEXTSPLIT($N21,"/")</f>
        <v>theater</v>
      </c>
      <c r="R21" t="str">
        <v>plays</v>
      </c>
      <c r="S21" s="9">
        <f t="shared" si="1"/>
        <v>43528.25</v>
      </c>
      <c r="T21" s="9">
        <f t="shared" si="2"/>
        <v>43549.208333333328</v>
      </c>
    </row>
    <row r="22" spans="1:20" ht="17" hidden="1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3"/>
        <v>1.1224279210925645</v>
      </c>
      <c r="P22" s="5">
        <f t="shared" si="0"/>
        <v>105.97134670487107</v>
      </c>
      <c r="Q22" t="str" cm="1">
        <f t="array" ref="Q22:R22">_xlfn.TEXTSPLIT($N22,"/")</f>
        <v>film &amp; video</v>
      </c>
      <c r="R22" t="str">
        <v>drama</v>
      </c>
      <c r="S22" s="9">
        <f t="shared" si="1"/>
        <v>41848.208333333336</v>
      </c>
      <c r="T22" s="9">
        <f t="shared" si="2"/>
        <v>41848.208333333336</v>
      </c>
    </row>
    <row r="23" spans="1:20" ht="17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3"/>
        <v>0.40992553191489361</v>
      </c>
      <c r="P23" s="5">
        <f t="shared" si="0"/>
        <v>69.055555555555557</v>
      </c>
      <c r="Q23" t="str" cm="1">
        <f t="array" ref="Q23:R23">_xlfn.TEXTSPLIT($N23,"/")</f>
        <v>theater</v>
      </c>
      <c r="R23" t="str">
        <v>plays</v>
      </c>
      <c r="S23" s="9">
        <f t="shared" si="1"/>
        <v>40770.208333333336</v>
      </c>
      <c r="T23" s="9">
        <f t="shared" si="2"/>
        <v>40804.208333333336</v>
      </c>
    </row>
    <row r="24" spans="1:20" ht="17" hidden="1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3"/>
        <v>1.2807106598984772</v>
      </c>
      <c r="P24" s="5">
        <f t="shared" si="0"/>
        <v>85.044943820224717</v>
      </c>
      <c r="Q24" t="str" cm="1">
        <f t="array" ref="Q24:R24">_xlfn.TEXTSPLIT($N24,"/")</f>
        <v>theater</v>
      </c>
      <c r="R24" t="str">
        <v>plays</v>
      </c>
      <c r="S24" s="9">
        <f t="shared" si="1"/>
        <v>43193.208333333328</v>
      </c>
      <c r="T24" s="9">
        <f t="shared" si="2"/>
        <v>43208.208333333328</v>
      </c>
    </row>
    <row r="25" spans="1:20" ht="17" hidden="1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3"/>
        <v>3.3204444444444445</v>
      </c>
      <c r="P25" s="5">
        <f t="shared" si="0"/>
        <v>105.22535211267606</v>
      </c>
      <c r="Q25" t="str" cm="1">
        <f t="array" ref="Q25:R25">_xlfn.TEXTSPLIT($N25,"/")</f>
        <v>film &amp; video</v>
      </c>
      <c r="R25" t="str">
        <v>documentary</v>
      </c>
      <c r="S25" s="9">
        <f t="shared" si="1"/>
        <v>43510.25</v>
      </c>
      <c r="T25" s="9">
        <f t="shared" si="2"/>
        <v>43563.208333333328</v>
      </c>
    </row>
    <row r="26" spans="1:20" ht="17" hidden="1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3"/>
        <v>1.1283225108225108</v>
      </c>
      <c r="P26" s="5">
        <f t="shared" si="0"/>
        <v>39.003741114852225</v>
      </c>
      <c r="Q26" t="str" cm="1">
        <f t="array" ref="Q26:R26">_xlfn.TEXTSPLIT($N26,"/")</f>
        <v>technology</v>
      </c>
      <c r="R26" t="str">
        <v>wearables</v>
      </c>
      <c r="S26" s="9">
        <f t="shared" si="1"/>
        <v>41811.208333333336</v>
      </c>
      <c r="T26" s="9">
        <f t="shared" si="2"/>
        <v>41813.208333333336</v>
      </c>
    </row>
    <row r="27" spans="1:20" ht="17" hidden="1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3"/>
        <v>2.1643636363636363</v>
      </c>
      <c r="P27" s="5">
        <f t="shared" si="0"/>
        <v>73.030674846625772</v>
      </c>
      <c r="Q27" t="str" cm="1">
        <f t="array" ref="Q27:R27">_xlfn.TEXTSPLIT($N27,"/")</f>
        <v>games</v>
      </c>
      <c r="R27" t="str">
        <v>video games</v>
      </c>
      <c r="S27" s="9">
        <f t="shared" si="1"/>
        <v>40681.208333333336</v>
      </c>
      <c r="T27" s="9">
        <f t="shared" si="2"/>
        <v>40701.208333333336</v>
      </c>
    </row>
    <row r="28" spans="1:20" ht="17" hidden="1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3"/>
        <v>0.4819906976744186</v>
      </c>
      <c r="P28" s="5">
        <f t="shared" si="0"/>
        <v>35.009459459459457</v>
      </c>
      <c r="Q28" t="str" cm="1">
        <f t="array" ref="Q28:R28">_xlfn.TEXTSPLIT($N28,"/")</f>
        <v>theater</v>
      </c>
      <c r="R28" t="str">
        <v>plays</v>
      </c>
      <c r="S28" s="9">
        <f t="shared" si="1"/>
        <v>43312.208333333328</v>
      </c>
      <c r="T28" s="9">
        <f t="shared" si="2"/>
        <v>43339.208333333328</v>
      </c>
    </row>
    <row r="29" spans="1:20" ht="17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3"/>
        <v>0.79949999999999999</v>
      </c>
      <c r="P29" s="5">
        <f t="shared" si="0"/>
        <v>106.6</v>
      </c>
      <c r="Q29" t="str" cm="1">
        <f t="array" ref="Q29:R29">_xlfn.TEXTSPLIT($N29,"/")</f>
        <v>music</v>
      </c>
      <c r="R29" t="str">
        <v>rock</v>
      </c>
      <c r="S29" s="9">
        <f t="shared" si="1"/>
        <v>42280.208333333328</v>
      </c>
      <c r="T29" s="9">
        <f t="shared" si="2"/>
        <v>42288.208333333328</v>
      </c>
    </row>
    <row r="30" spans="1:20" ht="17" hidden="1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3"/>
        <v>1.0522553516819573</v>
      </c>
      <c r="P30" s="5">
        <f t="shared" si="0"/>
        <v>61.997747747747745</v>
      </c>
      <c r="Q30" t="str" cm="1">
        <f t="array" ref="Q30:R30">_xlfn.TEXTSPLIT($N30,"/")</f>
        <v>theater</v>
      </c>
      <c r="R30" t="str">
        <v>plays</v>
      </c>
      <c r="S30" s="9">
        <f t="shared" si="1"/>
        <v>40218.25</v>
      </c>
      <c r="T30" s="9">
        <f t="shared" si="2"/>
        <v>40241.25</v>
      </c>
    </row>
    <row r="31" spans="1:20" ht="17" hidden="1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3"/>
        <v>3.2889978213507627</v>
      </c>
      <c r="P31" s="5">
        <f t="shared" si="0"/>
        <v>94.000622665006233</v>
      </c>
      <c r="Q31" t="str" cm="1">
        <f t="array" ref="Q31:R31">_xlfn.TEXTSPLIT($N31,"/")</f>
        <v>film &amp; video</v>
      </c>
      <c r="R31" t="str">
        <v>shorts</v>
      </c>
      <c r="S31" s="9">
        <f t="shared" si="1"/>
        <v>43301.208333333328</v>
      </c>
      <c r="T31" s="9">
        <f t="shared" si="2"/>
        <v>43341.208333333328</v>
      </c>
    </row>
    <row r="32" spans="1:20" ht="17" hidden="1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3"/>
        <v>1.606111111111111</v>
      </c>
      <c r="P32" s="5">
        <f t="shared" si="0"/>
        <v>112.05426356589147</v>
      </c>
      <c r="Q32" t="str" cm="1">
        <f t="array" ref="Q32:R32">_xlfn.TEXTSPLIT($N32,"/")</f>
        <v>film &amp; video</v>
      </c>
      <c r="R32" t="str">
        <v>animation</v>
      </c>
      <c r="S32" s="9">
        <f t="shared" si="1"/>
        <v>43609.208333333328</v>
      </c>
      <c r="T32" s="9">
        <f t="shared" si="2"/>
        <v>43614.208333333328</v>
      </c>
    </row>
    <row r="33" spans="1:20" ht="17" hidden="1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3"/>
        <v>3.1</v>
      </c>
      <c r="P33" s="5">
        <f t="shared" si="0"/>
        <v>48.008849557522126</v>
      </c>
      <c r="Q33" t="str" cm="1">
        <f t="array" ref="Q33:R33">_xlfn.TEXTSPLIT($N33,"/")</f>
        <v>games</v>
      </c>
      <c r="R33" t="str">
        <v>video games</v>
      </c>
      <c r="S33" s="9">
        <f t="shared" si="1"/>
        <v>42374.25</v>
      </c>
      <c r="T33" s="9">
        <f t="shared" si="2"/>
        <v>42402.25</v>
      </c>
    </row>
    <row r="34" spans="1:20" ht="17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3"/>
        <v>0.86807920792079207</v>
      </c>
      <c r="P34" s="5">
        <f t="shared" si="0"/>
        <v>38.004334633723452</v>
      </c>
      <c r="Q34" t="str" cm="1">
        <f t="array" ref="Q34:R34">_xlfn.TEXTSPLIT($N34,"/")</f>
        <v>film &amp; video</v>
      </c>
      <c r="R34" t="str">
        <v>documentary</v>
      </c>
      <c r="S34" s="9">
        <f>(((J34/60)/60)/24)+DATE(1970,1,1)</f>
        <v>43110.25</v>
      </c>
      <c r="T34" s="9">
        <f t="shared" si="2"/>
        <v>43137.25</v>
      </c>
    </row>
    <row r="35" spans="1:20" ht="17" hidden="1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3"/>
        <v>3.7782071713147412</v>
      </c>
      <c r="P35" s="5">
        <f t="shared" si="0"/>
        <v>35.000184535892231</v>
      </c>
      <c r="Q35" t="str" cm="1">
        <f t="array" ref="Q35:R35">_xlfn.TEXTSPLIT($N35,"/")</f>
        <v>theater</v>
      </c>
      <c r="R35" t="str">
        <v>plays</v>
      </c>
      <c r="S35" s="9">
        <f t="shared" si="1"/>
        <v>41917.208333333336</v>
      </c>
      <c r="T35" s="9">
        <f t="shared" si="2"/>
        <v>41954.25</v>
      </c>
    </row>
    <row r="36" spans="1:20" ht="34" hidden="1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3"/>
        <v>1.5080645161290323</v>
      </c>
      <c r="P36" s="5">
        <f t="shared" si="0"/>
        <v>85</v>
      </c>
      <c r="Q36" t="str" cm="1">
        <f t="array" ref="Q36:R36">_xlfn.TEXTSPLIT($N36,"/")</f>
        <v>film &amp; video</v>
      </c>
      <c r="R36" t="str">
        <v>documentary</v>
      </c>
      <c r="S36" s="9">
        <f t="shared" si="1"/>
        <v>42817.208333333328</v>
      </c>
      <c r="T36" s="9">
        <f t="shared" si="2"/>
        <v>42822.208333333328</v>
      </c>
    </row>
    <row r="37" spans="1:20" ht="17" hidden="1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3"/>
        <v>1.5030119521912351</v>
      </c>
      <c r="P37" s="5">
        <f t="shared" si="0"/>
        <v>95.993893129770996</v>
      </c>
      <c r="Q37" t="str" cm="1">
        <f t="array" ref="Q37:R37">_xlfn.TEXTSPLIT($N37,"/")</f>
        <v>film &amp; video</v>
      </c>
      <c r="R37" t="str">
        <v>drama</v>
      </c>
      <c r="S37" s="9">
        <f t="shared" si="1"/>
        <v>43484.25</v>
      </c>
      <c r="T37" s="9">
        <f t="shared" si="2"/>
        <v>43526.25</v>
      </c>
    </row>
    <row r="38" spans="1:20" ht="17" hidden="1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3"/>
        <v>1.572857142857143</v>
      </c>
      <c r="P38" s="5">
        <f t="shared" si="0"/>
        <v>68.8125</v>
      </c>
      <c r="Q38" t="str" cm="1">
        <f t="array" ref="Q38:R38">_xlfn.TEXTSPLIT($N38,"/")</f>
        <v>theater</v>
      </c>
      <c r="R38" t="str">
        <v>plays</v>
      </c>
      <c r="S38" s="9">
        <f t="shared" si="1"/>
        <v>40600.25</v>
      </c>
      <c r="T38" s="9">
        <f t="shared" si="2"/>
        <v>40625.208333333336</v>
      </c>
    </row>
    <row r="39" spans="1:20" ht="34" hidden="1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3"/>
        <v>1.3998765432098765</v>
      </c>
      <c r="P39" s="5">
        <f t="shared" si="0"/>
        <v>105.97196261682242</v>
      </c>
      <c r="Q39" t="str" cm="1">
        <f t="array" ref="Q39:R39">_xlfn.TEXTSPLIT($N39,"/")</f>
        <v>publishing</v>
      </c>
      <c r="R39" t="str">
        <v>fiction</v>
      </c>
      <c r="S39" s="9">
        <f t="shared" si="1"/>
        <v>43744.208333333328</v>
      </c>
      <c r="T39" s="9">
        <f t="shared" si="2"/>
        <v>43777.25</v>
      </c>
    </row>
    <row r="40" spans="1:20" ht="17" hidden="1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3"/>
        <v>3.2532258064516131</v>
      </c>
      <c r="P40" s="5">
        <f t="shared" si="0"/>
        <v>75.261194029850742</v>
      </c>
      <c r="Q40" t="str" cm="1">
        <f t="array" ref="Q40:R40">_xlfn.TEXTSPLIT($N40,"/")</f>
        <v>photography</v>
      </c>
      <c r="R40" t="str">
        <v>photography books</v>
      </c>
      <c r="S40" s="9">
        <f t="shared" si="1"/>
        <v>40469.208333333336</v>
      </c>
      <c r="T40" s="9">
        <f t="shared" si="2"/>
        <v>40474.208333333336</v>
      </c>
    </row>
    <row r="41" spans="1:20" ht="17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3"/>
        <v>0.50777777777777777</v>
      </c>
      <c r="P41" s="5">
        <f t="shared" si="0"/>
        <v>57.125</v>
      </c>
      <c r="Q41" t="str" cm="1">
        <f t="array" ref="Q41:R41">_xlfn.TEXTSPLIT($N41,"/")</f>
        <v>theater</v>
      </c>
      <c r="R41" t="str">
        <v>plays</v>
      </c>
      <c r="S41" s="9">
        <f t="shared" si="1"/>
        <v>41330.25</v>
      </c>
      <c r="T41" s="9">
        <f t="shared" si="2"/>
        <v>41344.208333333336</v>
      </c>
    </row>
    <row r="42" spans="1:20" ht="17" hidden="1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3"/>
        <v>1.6906818181818182</v>
      </c>
      <c r="P42" s="5">
        <f t="shared" si="0"/>
        <v>75.141414141414145</v>
      </c>
      <c r="Q42" t="str" cm="1">
        <f t="array" ref="Q42:R42">_xlfn.TEXTSPLIT($N42,"/")</f>
        <v>technology</v>
      </c>
      <c r="R42" t="str">
        <v>wearables</v>
      </c>
      <c r="S42" s="9">
        <f t="shared" si="1"/>
        <v>40334.208333333336</v>
      </c>
      <c r="T42" s="9">
        <f t="shared" si="2"/>
        <v>40353.208333333336</v>
      </c>
    </row>
    <row r="43" spans="1:20" ht="17" hidden="1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3"/>
        <v>2.1292857142857144</v>
      </c>
      <c r="P43" s="5">
        <f t="shared" si="0"/>
        <v>107.42342342342343</v>
      </c>
      <c r="Q43" t="str" cm="1">
        <f t="array" ref="Q43:R43">_xlfn.TEXTSPLIT($N43,"/")</f>
        <v>music</v>
      </c>
      <c r="R43" t="str">
        <v>rock</v>
      </c>
      <c r="S43" s="9">
        <f t="shared" si="1"/>
        <v>41156.208333333336</v>
      </c>
      <c r="T43" s="9">
        <f t="shared" si="2"/>
        <v>41182.208333333336</v>
      </c>
    </row>
    <row r="44" spans="1:20" ht="17" hidden="1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3"/>
        <v>4.4394444444444447</v>
      </c>
      <c r="P44" s="5">
        <f t="shared" si="0"/>
        <v>35.995495495495497</v>
      </c>
      <c r="Q44" t="str" cm="1">
        <f t="array" ref="Q44:R44">_xlfn.TEXTSPLIT($N44,"/")</f>
        <v>food</v>
      </c>
      <c r="R44" t="str">
        <v>food trucks</v>
      </c>
      <c r="S44" s="9">
        <f t="shared" si="1"/>
        <v>40728.208333333336</v>
      </c>
      <c r="T44" s="9">
        <f t="shared" si="2"/>
        <v>40737.208333333336</v>
      </c>
    </row>
    <row r="45" spans="1:20" ht="17" hidden="1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3"/>
        <v>1.859390243902439</v>
      </c>
      <c r="P45" s="5">
        <f t="shared" si="0"/>
        <v>26.998873148744366</v>
      </c>
      <c r="Q45" t="str" cm="1">
        <f t="array" ref="Q45:R45">_xlfn.TEXTSPLIT($N45,"/")</f>
        <v>publishing</v>
      </c>
      <c r="R45" t="str">
        <v>radio &amp; podcasts</v>
      </c>
      <c r="S45" s="9">
        <f t="shared" si="1"/>
        <v>41844.208333333336</v>
      </c>
      <c r="T45" s="9">
        <f t="shared" si="2"/>
        <v>41860.208333333336</v>
      </c>
    </row>
    <row r="46" spans="1:20" ht="17" hidden="1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3"/>
        <v>6.5881249999999998</v>
      </c>
      <c r="P46" s="5">
        <f t="shared" si="0"/>
        <v>107.56122448979592</v>
      </c>
      <c r="Q46" t="str" cm="1">
        <f t="array" ref="Q46:R46">_xlfn.TEXTSPLIT($N46,"/")</f>
        <v>publishing</v>
      </c>
      <c r="R46" t="str">
        <v>fiction</v>
      </c>
      <c r="S46" s="9">
        <f t="shared" si="1"/>
        <v>43541.208333333328</v>
      </c>
      <c r="T46" s="9">
        <f t="shared" si="2"/>
        <v>43542.208333333328</v>
      </c>
    </row>
    <row r="47" spans="1:20" ht="3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3"/>
        <v>0.4768421052631579</v>
      </c>
      <c r="P47" s="5">
        <f t="shared" si="0"/>
        <v>94.375</v>
      </c>
      <c r="Q47" t="str" cm="1">
        <f t="array" ref="Q47:R47">_xlfn.TEXTSPLIT($N47,"/")</f>
        <v>theater</v>
      </c>
      <c r="R47" t="str">
        <v>plays</v>
      </c>
      <c r="S47" s="9">
        <f t="shared" si="1"/>
        <v>42676.208333333328</v>
      </c>
      <c r="T47" s="9">
        <f t="shared" si="2"/>
        <v>42691.25</v>
      </c>
    </row>
    <row r="48" spans="1:20" ht="17" hidden="1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3"/>
        <v>1.1478378378378378</v>
      </c>
      <c r="P48" s="5">
        <f t="shared" si="0"/>
        <v>46.163043478260867</v>
      </c>
      <c r="Q48" t="str" cm="1">
        <f t="array" ref="Q48:R48">_xlfn.TEXTSPLIT($N48,"/")</f>
        <v>music</v>
      </c>
      <c r="R48" t="str">
        <v>rock</v>
      </c>
      <c r="S48" s="9">
        <f t="shared" si="1"/>
        <v>40367.208333333336</v>
      </c>
      <c r="T48" s="9">
        <f t="shared" si="2"/>
        <v>40390.208333333336</v>
      </c>
    </row>
    <row r="49" spans="1:20" ht="17" hidden="1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3"/>
        <v>4.7526666666666664</v>
      </c>
      <c r="P49" s="5">
        <f t="shared" si="0"/>
        <v>47.845637583892618</v>
      </c>
      <c r="Q49" t="str" cm="1">
        <f t="array" ref="Q49:R49">_xlfn.TEXTSPLIT($N49,"/")</f>
        <v>theater</v>
      </c>
      <c r="R49" t="str">
        <v>plays</v>
      </c>
      <c r="S49" s="9">
        <f t="shared" si="1"/>
        <v>41727.208333333336</v>
      </c>
      <c r="T49" s="9">
        <f t="shared" si="2"/>
        <v>41757.208333333336</v>
      </c>
    </row>
    <row r="50" spans="1:20" ht="17" hidden="1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3"/>
        <v>3.86972972972973</v>
      </c>
      <c r="P50" s="5">
        <f t="shared" si="0"/>
        <v>53.007815713698065</v>
      </c>
      <c r="Q50" t="str" cm="1">
        <f t="array" ref="Q50:R50">_xlfn.TEXTSPLIT($N50,"/")</f>
        <v>theater</v>
      </c>
      <c r="R50" t="str">
        <v>plays</v>
      </c>
      <c r="S50" s="9">
        <f t="shared" si="1"/>
        <v>42180.208333333328</v>
      </c>
      <c r="T50" s="9">
        <f t="shared" si="2"/>
        <v>42192.208333333328</v>
      </c>
    </row>
    <row r="51" spans="1:20" ht="17" hidden="1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3"/>
        <v>1.89625</v>
      </c>
      <c r="P51" s="5">
        <f t="shared" si="0"/>
        <v>45.059405940594061</v>
      </c>
      <c r="Q51" t="str" cm="1">
        <f t="array" ref="Q51:R51">_xlfn.TEXTSPLIT($N51,"/")</f>
        <v>music</v>
      </c>
      <c r="R51" t="str">
        <v>rock</v>
      </c>
      <c r="S51" s="9">
        <f t="shared" si="1"/>
        <v>43758.208333333328</v>
      </c>
      <c r="T51" s="9">
        <f t="shared" si="2"/>
        <v>43803.25</v>
      </c>
    </row>
    <row r="52" spans="1:20" ht="3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3"/>
        <v>0.02</v>
      </c>
      <c r="P52" s="5">
        <f t="shared" si="0"/>
        <v>2</v>
      </c>
      <c r="Q52" t="str" cm="1">
        <f t="array" ref="Q52:R52">_xlfn.TEXTSPLIT($N52,"/")</f>
        <v>music</v>
      </c>
      <c r="R52" t="str">
        <v>metal</v>
      </c>
      <c r="S52" s="9">
        <f t="shared" si="1"/>
        <v>41487.208333333336</v>
      </c>
      <c r="T52" s="9">
        <f t="shared" si="2"/>
        <v>41515.208333333336</v>
      </c>
    </row>
    <row r="53" spans="1:20" ht="17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3"/>
        <v>0.91867805186590767</v>
      </c>
      <c r="P53" s="5">
        <f t="shared" si="0"/>
        <v>99.006816632583508</v>
      </c>
      <c r="Q53" t="str" cm="1">
        <f t="array" ref="Q53:R53">_xlfn.TEXTSPLIT($N53,"/")</f>
        <v>technology</v>
      </c>
      <c r="R53" t="str">
        <v>wearables</v>
      </c>
      <c r="S53" s="9">
        <f t="shared" si="1"/>
        <v>40995.208333333336</v>
      </c>
      <c r="T53" s="9">
        <f t="shared" si="2"/>
        <v>41011.208333333336</v>
      </c>
    </row>
    <row r="54" spans="1:20" ht="17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3"/>
        <v>0.34152777777777776</v>
      </c>
      <c r="P54" s="5">
        <f t="shared" si="0"/>
        <v>32.786666666666669</v>
      </c>
      <c r="Q54" t="str" cm="1">
        <f t="array" ref="Q54:R54">_xlfn.TEXTSPLIT($N54,"/")</f>
        <v>theater</v>
      </c>
      <c r="R54" t="str">
        <v>plays</v>
      </c>
      <c r="S54" s="9">
        <f t="shared" si="1"/>
        <v>40436.208333333336</v>
      </c>
      <c r="T54" s="9">
        <f t="shared" si="2"/>
        <v>40440.208333333336</v>
      </c>
    </row>
    <row r="55" spans="1:20" ht="17" hidden="1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3"/>
        <v>1.4040909090909091</v>
      </c>
      <c r="P55" s="5">
        <f t="shared" si="0"/>
        <v>59.119617224880386</v>
      </c>
      <c r="Q55" t="str" cm="1">
        <f t="array" ref="Q55:R55">_xlfn.TEXTSPLIT($N55,"/")</f>
        <v>film &amp; video</v>
      </c>
      <c r="R55" t="str">
        <v>drama</v>
      </c>
      <c r="S55" s="9">
        <f t="shared" si="1"/>
        <v>41779.208333333336</v>
      </c>
      <c r="T55" s="9">
        <f t="shared" si="2"/>
        <v>41818.208333333336</v>
      </c>
    </row>
    <row r="56" spans="1:20" ht="3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3"/>
        <v>0.89866666666666661</v>
      </c>
      <c r="P56" s="5">
        <f t="shared" si="0"/>
        <v>44.93333333333333</v>
      </c>
      <c r="Q56" t="str" cm="1">
        <f t="array" ref="Q56:R56">_xlfn.TEXTSPLIT($N56,"/")</f>
        <v>technology</v>
      </c>
      <c r="R56" t="str">
        <v>wearables</v>
      </c>
      <c r="S56" s="9">
        <f t="shared" si="1"/>
        <v>43170.25</v>
      </c>
      <c r="T56" s="9">
        <f t="shared" si="2"/>
        <v>43176.208333333328</v>
      </c>
    </row>
    <row r="57" spans="1:20" ht="34" hidden="1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3"/>
        <v>1.7796969696969698</v>
      </c>
      <c r="P57" s="5">
        <f t="shared" si="0"/>
        <v>89.664122137404576</v>
      </c>
      <c r="Q57" t="str" cm="1">
        <f t="array" ref="Q57:R57">_xlfn.TEXTSPLIT($N57,"/")</f>
        <v>music</v>
      </c>
      <c r="R57" t="str">
        <v>jazz</v>
      </c>
      <c r="S57" s="9">
        <f t="shared" si="1"/>
        <v>43311.208333333328</v>
      </c>
      <c r="T57" s="9">
        <f t="shared" si="2"/>
        <v>43316.208333333328</v>
      </c>
    </row>
    <row r="58" spans="1:20" ht="34" hidden="1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3"/>
        <v>1.436625</v>
      </c>
      <c r="P58" s="5">
        <f t="shared" si="0"/>
        <v>70.079268292682926</v>
      </c>
      <c r="Q58" t="str" cm="1">
        <f t="array" ref="Q58:R58">_xlfn.TEXTSPLIT($N58,"/")</f>
        <v>technology</v>
      </c>
      <c r="R58" t="str">
        <v>wearables</v>
      </c>
      <c r="S58" s="9">
        <f t="shared" si="1"/>
        <v>42014.25</v>
      </c>
      <c r="T58" s="9">
        <f t="shared" si="2"/>
        <v>42021.25</v>
      </c>
    </row>
    <row r="59" spans="1:20" ht="17" hidden="1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3"/>
        <v>2.1527586206896552</v>
      </c>
      <c r="P59" s="5">
        <f t="shared" si="0"/>
        <v>31.059701492537314</v>
      </c>
      <c r="Q59" t="str" cm="1">
        <f t="array" ref="Q59:R59">_xlfn.TEXTSPLIT($N59,"/")</f>
        <v>games</v>
      </c>
      <c r="R59" t="str">
        <v>video games</v>
      </c>
      <c r="S59" s="9">
        <f t="shared" si="1"/>
        <v>42979.208333333328</v>
      </c>
      <c r="T59" s="9">
        <f t="shared" si="2"/>
        <v>42991.208333333328</v>
      </c>
    </row>
    <row r="60" spans="1:20" ht="17" hidden="1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3"/>
        <v>2.2711111111111113</v>
      </c>
      <c r="P60" s="5">
        <f t="shared" si="0"/>
        <v>29.061611374407583</v>
      </c>
      <c r="Q60" t="str" cm="1">
        <f t="array" ref="Q60:R60">_xlfn.TEXTSPLIT($N60,"/")</f>
        <v>theater</v>
      </c>
      <c r="R60" t="str">
        <v>plays</v>
      </c>
      <c r="S60" s="9">
        <f t="shared" si="1"/>
        <v>42268.208333333328</v>
      </c>
      <c r="T60" s="9">
        <f t="shared" si="2"/>
        <v>42281.208333333328</v>
      </c>
    </row>
    <row r="61" spans="1:20" ht="17" hidden="1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3"/>
        <v>2.7507142857142859</v>
      </c>
      <c r="P61" s="5">
        <f t="shared" si="0"/>
        <v>30.0859375</v>
      </c>
      <c r="Q61" t="str" cm="1">
        <f t="array" ref="Q61:R61">_xlfn.TEXTSPLIT($N61,"/")</f>
        <v>theater</v>
      </c>
      <c r="R61" t="str">
        <v>plays</v>
      </c>
      <c r="S61" s="9">
        <f t="shared" si="1"/>
        <v>42898.208333333328</v>
      </c>
      <c r="T61" s="9">
        <f t="shared" si="2"/>
        <v>42913.208333333328</v>
      </c>
    </row>
    <row r="62" spans="1:20" ht="17" hidden="1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3"/>
        <v>1.4437048832271762</v>
      </c>
      <c r="P62" s="5">
        <f t="shared" si="0"/>
        <v>84.998125000000002</v>
      </c>
      <c r="Q62" t="str" cm="1">
        <f t="array" ref="Q62:R62">_xlfn.TEXTSPLIT($N62,"/")</f>
        <v>theater</v>
      </c>
      <c r="R62" t="str">
        <v>plays</v>
      </c>
      <c r="S62" s="9">
        <f t="shared" si="1"/>
        <v>41107.208333333336</v>
      </c>
      <c r="T62" s="9">
        <f t="shared" si="2"/>
        <v>41110.208333333336</v>
      </c>
    </row>
    <row r="63" spans="1:20" ht="3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3"/>
        <v>0.92745983935742971</v>
      </c>
      <c r="P63" s="5">
        <f t="shared" si="0"/>
        <v>82.001775410563695</v>
      </c>
      <c r="Q63" t="str" cm="1">
        <f t="array" ref="Q63:R63">_xlfn.TEXTSPLIT($N63,"/")</f>
        <v>theater</v>
      </c>
      <c r="R63" t="str">
        <v>plays</v>
      </c>
      <c r="S63" s="9">
        <f t="shared" si="1"/>
        <v>40595.25</v>
      </c>
      <c r="T63" s="9">
        <f t="shared" si="2"/>
        <v>40635.208333333336</v>
      </c>
    </row>
    <row r="64" spans="1:20" ht="34" hidden="1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3"/>
        <v>7.226</v>
      </c>
      <c r="P64" s="5">
        <f t="shared" si="0"/>
        <v>58.040160642570278</v>
      </c>
      <c r="Q64" t="str" cm="1">
        <f t="array" ref="Q64:R64">_xlfn.TEXTSPLIT($N64,"/")</f>
        <v>technology</v>
      </c>
      <c r="R64" t="str">
        <v>web</v>
      </c>
      <c r="S64" s="9">
        <f t="shared" si="1"/>
        <v>42160.208333333328</v>
      </c>
      <c r="T64" s="9">
        <f t="shared" si="2"/>
        <v>42161.208333333328</v>
      </c>
    </row>
    <row r="65" spans="1:20" ht="17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3"/>
        <v>0.11851063829787234</v>
      </c>
      <c r="P65" s="5">
        <f t="shared" si="0"/>
        <v>111.4</v>
      </c>
      <c r="Q65" t="str" cm="1">
        <f t="array" ref="Q65:R65">_xlfn.TEXTSPLIT($N65,"/")</f>
        <v>theater</v>
      </c>
      <c r="R65" t="str">
        <v>plays</v>
      </c>
      <c r="S65" s="9">
        <f t="shared" si="1"/>
        <v>42853.208333333328</v>
      </c>
      <c r="T65" s="9">
        <f t="shared" si="2"/>
        <v>42859.208333333328</v>
      </c>
    </row>
    <row r="66" spans="1:20" ht="17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3"/>
        <v>0.97642857142857142</v>
      </c>
      <c r="P66" s="5">
        <f t="shared" si="0"/>
        <v>71.94736842105263</v>
      </c>
      <c r="Q66" t="str" cm="1">
        <f t="array" ref="Q66:R66">_xlfn.TEXTSPLIT($N66,"/")</f>
        <v>technology</v>
      </c>
      <c r="R66" t="str">
        <v>web</v>
      </c>
      <c r="S66" s="9">
        <f t="shared" si="1"/>
        <v>43283.208333333328</v>
      </c>
      <c r="T66" s="9">
        <f t="shared" si="2"/>
        <v>43298.208333333328</v>
      </c>
    </row>
    <row r="67" spans="1:20" ht="17" hidden="1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5">
        <f t="shared" ref="P67:P130" si="5">E67/G67</f>
        <v>61.038135593220339</v>
      </c>
      <c r="Q67" t="str" cm="1">
        <f t="array" ref="Q67:R67">_xlfn.TEXTSPLIT($N67,"/")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ht="17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_xlfn.TEXTSPLIT($N68,"/")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4" hidden="1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_xlfn.TEXTSPLIT($N69,"/")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t="17" hidden="1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_xlfn.TEXTSPLIT($N70,"/")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17" hidden="1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_xlfn.TEXTSPLIT($N71,"/")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t="17" hidden="1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_xlfn.TEXTSPLIT($N72,"/")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4" hidden="1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_xlfn.TEXTSPLIT($N73,"/")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t="17" hidden="1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_xlfn.TEXTSPLIT($N74,"/")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t="17" hidden="1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_xlfn.TEXTSPLIT($N75,"/")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t="17" hidden="1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_xlfn.TEXTSPLIT($N76,"/")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t="17" hidden="1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_xlfn.TEXTSPLIT($N77,"/")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ht="17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_xlfn.TEXTSPLIT($N78,"/")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ht="17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_xlfn.TEXTSPLIT($N79,"/")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34" hidden="1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_xlfn.TEXTSPLIT($N80,"/")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ht="17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_xlfn.TEXTSPLIT($N81,"/")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t="17" hidden="1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_xlfn.TEXTSPLIT($N82,"/")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t="17" hidden="1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_xlfn.TEXTSPLIT($N83,"/")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t="17" hidden="1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_xlfn.TEXTSPLIT($N84,"/")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ht="17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_xlfn.TEXTSPLIT($N85,"/")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17" hidden="1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_xlfn.TEXTSPLIT($N86,"/")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t="17" hidden="1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_xlfn.TEXTSPLIT($N87,"/")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t="17" hidden="1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_xlfn.TEXTSPLIT($N88,"/")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_xlfn.TEXTSPLIT($N89,"/")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t="17" hidden="1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_xlfn.TEXTSPLIT($N90,"/")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t="17" hidden="1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_xlfn.TEXTSPLIT($N91,"/")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ht="17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_xlfn.TEXTSPLIT($N92,"/")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ht="17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_xlfn.TEXTSPLIT($N93,"/")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4" hidden="1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_xlfn.TEXTSPLIT($N94,"/")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t="17" hidden="1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_xlfn.TEXTSPLIT($N95,"/")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t="17" hidden="1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_xlfn.TEXTSPLIT($N96,"/")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4" hidden="1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_xlfn.TEXTSPLIT($N97,"/")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t="17" hidden="1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_xlfn.TEXTSPLIT($N98,"/")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t="17" hidden="1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_xlfn.TEXTSPLIT($N99,"/")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ht="17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_xlfn.TEXTSPLIT($N100,"/")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34" hidden="1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_xlfn.TEXTSPLIT($N101,"/")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ht="17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_xlfn.TEXTSPLIT($N102,"/")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t="17" hidden="1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_xlfn.TEXTSPLIT($N103,"/")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t="17" hidden="1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_xlfn.TEXTSPLIT($N104,"/")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ht="17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_xlfn.TEXTSPLIT($N105,"/")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t="17" hidden="1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_xlfn.TEXTSPLIT($N106,"/")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t="17" hidden="1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_xlfn.TEXTSPLIT($N107,"/")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t="17" hidden="1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_xlfn.TEXTSPLIT($N108,"/")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4" hidden="1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_xlfn.TEXTSPLIT($N109,"/")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4" hidden="1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_xlfn.TEXTSPLIT($N110,"/")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ht="17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_xlfn.TEXTSPLIT($N111,"/")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_xlfn.TEXTSPLIT($N112,"/")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t="17" hidden="1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_xlfn.TEXTSPLIT($N113,"/")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t="17" hidden="1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_xlfn.TEXTSPLIT($N114,"/")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t="17" hidden="1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_xlfn.TEXTSPLIT($N115,"/")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t="17" hidden="1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_xlfn.TEXTSPLIT($N116,"/")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ht="17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_xlfn.TEXTSPLIT($N117,"/")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_xlfn.TEXTSPLIT($N118,"/")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t="17" hidden="1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_xlfn.TEXTSPLIT($N119,"/")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t="17" hidden="1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_xlfn.TEXTSPLIT($N120,"/")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4" hidden="1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_xlfn.TEXTSPLIT($N121,"/")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t="17" hidden="1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_xlfn.TEXTSPLIT($N122,"/")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t="17" hidden="1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_xlfn.TEXTSPLIT($N123,"/")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ht="17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_xlfn.TEXTSPLIT($N124,"/")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ht="17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_xlfn.TEXTSPLIT($N125,"/")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t="17" hidden="1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_xlfn.TEXTSPLIT($N126,"/")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t="17" hidden="1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_xlfn.TEXTSPLIT($N127,"/")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ht="17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_xlfn.TEXTSPLIT($N128,"/")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ht="17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_xlfn.TEXTSPLIT($N129,"/")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t="17" hidden="1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_xlfn.TEXTSPLIT($N130,"/")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t="17" hidden="1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5">
        <f t="shared" ref="P131:P194" si="9">E131/G131</f>
        <v>86.472727272727269</v>
      </c>
      <c r="Q131" t="str" cm="1">
        <f t="array" ref="Q131:R131">_xlfn.TEXTSPLIT($N131,"/")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ht="17" hidden="1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_xlfn.TEXTSPLIT($N132,"/")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4" hidden="1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_xlfn.TEXTSPLIT($N133,"/")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t="17" hidden="1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_xlfn.TEXTSPLIT($N134,"/")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t="17" hidden="1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_xlfn.TEXTSPLIT($N135,"/")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ht="17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_xlfn.TEXTSPLIT($N136,"/")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ht="17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_xlfn.TEXTSPLIT($N137,"/")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17" hidden="1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_xlfn.TEXTSPLIT($N138,"/")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t="17" hidden="1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_xlfn.TEXTSPLIT($N139,"/")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_xlfn.TEXTSPLIT($N140,"/")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ht="17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_xlfn.TEXTSPLIT($N141,"/")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4" hidden="1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_xlfn.TEXTSPLIT($N142,"/")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t="17" hidden="1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_xlfn.TEXTSPLIT($N143,"/")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34" hidden="1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_xlfn.TEXTSPLIT($N144,"/")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t="17" hidden="1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_xlfn.TEXTSPLIT($N145,"/")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t="17" hidden="1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_xlfn.TEXTSPLIT($N146,"/")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t="17" hidden="1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_xlfn.TEXTSPLIT($N147,"/")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4" hidden="1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_xlfn.TEXTSPLIT($N148,"/")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4" hidden="1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_xlfn.TEXTSPLIT($N149,"/")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t="17" hidden="1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_xlfn.TEXTSPLIT($N150,"/")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t="17" hidden="1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_xlfn.TEXTSPLIT($N151,"/")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ht="17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_xlfn.TEXTSPLIT($N152,"/")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ht="17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_xlfn.TEXTSPLIT($N153,"/")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t="17" hidden="1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_xlfn.TEXTSPLIT($N154,"/")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ht="17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_xlfn.TEXTSPLIT($N155,"/")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ht="17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_xlfn.TEXTSPLIT($N156,"/")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ht="17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_xlfn.TEXTSPLIT($N157,"/")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t="17" hidden="1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_xlfn.TEXTSPLIT($N158,"/")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ht="17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_xlfn.TEXTSPLIT($N159,"/")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t="17" hidden="1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_xlfn.TEXTSPLIT($N160,"/")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t="17" hidden="1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_xlfn.TEXTSPLIT($N161,"/")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t="17" hidden="1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_xlfn.TEXTSPLIT($N162,"/")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_xlfn.TEXTSPLIT($N163,"/")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4" hidden="1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_xlfn.TEXTSPLIT($N164,"/")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t="17" hidden="1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_xlfn.TEXTSPLIT($N165,"/")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t="17" hidden="1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_xlfn.TEXTSPLIT($N166,"/")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t="17" hidden="1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_xlfn.TEXTSPLIT($N167,"/")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t="17" hidden="1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_xlfn.TEXTSPLIT($N168,"/")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t="17" hidden="1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_xlfn.TEXTSPLIT($N169,"/")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ht="17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_xlfn.TEXTSPLIT($N170,"/")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t="17" hidden="1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_xlfn.TEXTSPLIT($N171,"/")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ht="17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_xlfn.TEXTSPLIT($N172,"/")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_xlfn.TEXTSPLIT($N173,"/")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ht="17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_xlfn.TEXTSPLIT($N174,"/")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34" hidden="1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_xlfn.TEXTSPLIT($N175,"/")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t="17" hidden="1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_xlfn.TEXTSPLIT($N176,"/")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ht="17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_xlfn.TEXTSPLIT($N177,"/")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_xlfn.TEXTSPLIT($N178,"/")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t="17" hidden="1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_xlfn.TEXTSPLIT($N179,"/")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ht="17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_xlfn.TEXTSPLIT($N180,"/")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4" hidden="1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_xlfn.TEXTSPLIT($N181,"/")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t="17" hidden="1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_xlfn.TEXTSPLIT($N182,"/")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ht="17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_xlfn.TEXTSPLIT($N183,"/")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4" hidden="1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_xlfn.TEXTSPLIT($N184,"/")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_xlfn.TEXTSPLIT($N185,"/")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t="17" hidden="1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_xlfn.TEXTSPLIT($N186,"/")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ht="17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_xlfn.TEXTSPLIT($N187,"/")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ht="17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_xlfn.TEXTSPLIT($N188,"/")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t="17" hidden="1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_xlfn.TEXTSPLIT($N189,"/")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ht="17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_xlfn.TEXTSPLIT($N190,"/")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t="17" hidden="1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_xlfn.TEXTSPLIT($N191,"/")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ht="17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_xlfn.TEXTSPLIT($N192,"/")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ht="17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_xlfn.TEXTSPLIT($N193,"/")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17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_xlfn.TEXTSPLIT($N194,"/")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ht="17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5">
        <f t="shared" ref="P195:P258" si="13">E195/G195</f>
        <v>46.338461538461537</v>
      </c>
      <c r="Q195" t="str" cm="1">
        <f t="array" ref="Q195:R195">_xlfn.TEXTSPLIT($N195,"/")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ht="17" hidden="1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_xlfn.TEXTSPLIT($N196,"/")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ht="17" hidden="1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_xlfn.TEXTSPLIT($N197,"/")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ht="17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_xlfn.TEXTSPLIT($N198,"/")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t="17" hidden="1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_xlfn.TEXTSPLIT($N199,"/")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ht="17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_xlfn.TEXTSPLIT($N200,"/")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ht="17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_xlfn.TEXTSPLIT($N201,"/")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ht="17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_xlfn.TEXTSPLIT($N202,"/")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34" hidden="1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_xlfn.TEXTSPLIT($N203,"/")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t="17" hidden="1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_xlfn.TEXTSPLIT($N204,"/")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4" hidden="1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_xlfn.TEXTSPLIT($N205,"/")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ht="17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_xlfn.TEXTSPLIT($N206,"/")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t="17" hidden="1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_xlfn.TEXTSPLIT($N207,"/")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t="17" hidden="1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_xlfn.TEXTSPLIT($N208,"/")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4" hidden="1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_xlfn.TEXTSPLIT($N209,"/")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t="17" hidden="1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_xlfn.TEXTSPLIT($N210,"/")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17" hidden="1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_xlfn.TEXTSPLIT($N211,"/")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ht="17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_xlfn.TEXTSPLIT($N212,"/")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_xlfn.TEXTSPLIT($N213,"/")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4" hidden="1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_xlfn.TEXTSPLIT($N214,"/")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4" hidden="1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_xlfn.TEXTSPLIT($N215,"/")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t="17" hidden="1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_xlfn.TEXTSPLIT($N216,"/")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ht="17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_xlfn.TEXTSPLIT($N217,"/")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t="17" hidden="1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_xlfn.TEXTSPLIT($N218,"/")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ht="17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_xlfn.TEXTSPLIT($N219,"/")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t="17" hidden="1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_xlfn.TEXTSPLIT($N220,"/")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t="17" hidden="1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_xlfn.TEXTSPLIT($N221,"/")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ht="17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_xlfn.TEXTSPLIT($N222,"/")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_xlfn.TEXTSPLIT($N223,"/")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t="17" hidden="1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_xlfn.TEXTSPLIT($N224,"/")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ht="17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_xlfn.TEXTSPLIT($N225,"/")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t="17" hidden="1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_xlfn.TEXTSPLIT($N226,"/")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t="17" hidden="1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_xlfn.TEXTSPLIT($N227,"/")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t="17" hidden="1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_xlfn.TEXTSPLIT($N228,"/")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17" hidden="1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_xlfn.TEXTSPLIT($N229,"/")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t="17" hidden="1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_xlfn.TEXTSPLIT($N230,"/")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t="17" hidden="1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_xlfn.TEXTSPLIT($N231,"/")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t="17" hidden="1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_xlfn.TEXTSPLIT($N232,"/")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t="17" hidden="1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_xlfn.TEXTSPLIT($N233,"/")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t="17" hidden="1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_xlfn.TEXTSPLIT($N234,"/")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t="17" hidden="1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_xlfn.TEXTSPLIT($N235,"/")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t="17" hidden="1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_xlfn.TEXTSPLIT($N236,"/")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_xlfn.TEXTSPLIT($N237,"/")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ht="17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_xlfn.TEXTSPLIT($N238,"/")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4" hidden="1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_xlfn.TEXTSPLIT($N239,"/")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t="17" hidden="1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_xlfn.TEXTSPLIT($N240,"/")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3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_xlfn.TEXTSPLIT($N241,"/")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t="17" hidden="1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_xlfn.TEXTSPLIT($N242,"/")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17" hidden="1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_xlfn.TEXTSPLIT($N243,"/")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t="17" hidden="1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_xlfn.TEXTSPLIT($N244,"/")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4" hidden="1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_xlfn.TEXTSPLIT($N245,"/")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4" hidden="1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_xlfn.TEXTSPLIT($N246,"/")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t="17" hidden="1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_xlfn.TEXTSPLIT($N247,"/")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17" hidden="1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_xlfn.TEXTSPLIT($N248,"/")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t="17" hidden="1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_xlfn.TEXTSPLIT($N249,"/")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t="17" hidden="1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_xlfn.TEXTSPLIT($N250,"/")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t="17" hidden="1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_xlfn.TEXTSPLIT($N251,"/")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ht="17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_xlfn.TEXTSPLIT($N252,"/")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ht="17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_xlfn.TEXTSPLIT($N253,"/")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4" hidden="1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_xlfn.TEXTSPLIT($N254,"/")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ht="17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_xlfn.TEXTSPLIT($N255,"/")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4" hidden="1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_xlfn.TEXTSPLIT($N256,"/")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4" hidden="1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_xlfn.TEXTSPLIT($N257,"/")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ht="17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_xlfn.TEXTSPLIT($N258,"/")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t="17" hidden="1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5">
        <f t="shared" ref="P259:P322" si="17">E259/G259</f>
        <v>90.456521739130437</v>
      </c>
      <c r="Q259" t="str" cm="1">
        <f t="array" ref="Q259:R259">_xlfn.TEXTSPLIT($N259,"/")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ht="17" hidden="1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_xlfn.TEXTSPLIT($N260,"/")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4" hidden="1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_xlfn.TEXTSPLIT($N261,"/")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t="17" hidden="1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_xlfn.TEXTSPLIT($N262,"/")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_xlfn.TEXTSPLIT($N263,"/")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t="17" hidden="1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_xlfn.TEXTSPLIT($N264,"/")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t="17" hidden="1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_xlfn.TEXTSPLIT($N265,"/")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t="17" hidden="1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_xlfn.TEXTSPLIT($N266,"/")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t="17" hidden="1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_xlfn.TEXTSPLIT($N267,"/")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ht="17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_xlfn.TEXTSPLIT($N268,"/")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t="17" hidden="1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_xlfn.TEXTSPLIT($N269,"/")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t="17" hidden="1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_xlfn.TEXTSPLIT($N270,"/")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t="17" hidden="1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_xlfn.TEXTSPLIT($N271,"/")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t="17" hidden="1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_xlfn.TEXTSPLIT($N272,"/")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4" hidden="1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_xlfn.TEXTSPLIT($N273,"/")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t="17" hidden="1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_xlfn.TEXTSPLIT($N274,"/")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t="17" hidden="1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_xlfn.TEXTSPLIT($N275,"/")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_xlfn.TEXTSPLIT($N276,"/")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4" hidden="1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_xlfn.TEXTSPLIT($N277,"/")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ht="17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_xlfn.TEXTSPLIT($N278,"/")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4" hidden="1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_xlfn.TEXTSPLIT($N279,"/")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t="17" hidden="1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_xlfn.TEXTSPLIT($N280,"/")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17" hidden="1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_xlfn.TEXTSPLIT($N281,"/")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4" hidden="1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_xlfn.TEXTSPLIT($N282,"/")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ht="17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_xlfn.TEXTSPLIT($N283,"/")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t="17" hidden="1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_xlfn.TEXTSPLIT($N284,"/")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_xlfn.TEXTSPLIT($N285,"/")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ht="17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_xlfn.TEXTSPLIT($N286,"/")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t="17" hidden="1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_xlfn.TEXTSPLIT($N287,"/")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t="17" hidden="1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_xlfn.TEXTSPLIT($N288,"/")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t="17" hidden="1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_xlfn.TEXTSPLIT($N289,"/")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ht="17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_xlfn.TEXTSPLIT($N290,"/")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t="17" hidden="1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_xlfn.TEXTSPLIT($N291,"/")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ht="17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_xlfn.TEXTSPLIT($N292,"/")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t="17" hidden="1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_xlfn.TEXTSPLIT($N293,"/")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ht="17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_xlfn.TEXTSPLIT($N294,"/")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t="17" hidden="1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_xlfn.TEXTSPLIT($N295,"/")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t="17" hidden="1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_xlfn.TEXTSPLIT($N296,"/")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_xlfn.TEXTSPLIT($N297,"/")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_xlfn.TEXTSPLIT($N298,"/")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ht="17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_xlfn.TEXTSPLIT($N299,"/")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t="17" hidden="1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_xlfn.TEXTSPLIT($N300,"/")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_xlfn.TEXTSPLIT($N301,"/")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ht="17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_xlfn.TEXTSPLIT($N302,"/")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34" hidden="1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_xlfn.TEXTSPLIT($N303,"/")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ht="17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_xlfn.TEXTSPLIT($N304,"/")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ht="17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_xlfn.TEXTSPLIT($N305,"/")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t="17" hidden="1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_xlfn.TEXTSPLIT($N306,"/")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t="17" hidden="1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_xlfn.TEXTSPLIT($N307,"/")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_xlfn.TEXTSPLIT($N308,"/")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17" hidden="1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_xlfn.TEXTSPLIT($N309,"/")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ht="17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_xlfn.TEXTSPLIT($N310,"/")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t="17" hidden="1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_xlfn.TEXTSPLIT($N311,"/")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ht="17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_xlfn.TEXTSPLIT($N312,"/")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t="17" hidden="1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_xlfn.TEXTSPLIT($N313,"/")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t="17" hidden="1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_xlfn.TEXTSPLIT($N314,"/")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t="17" hidden="1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_xlfn.TEXTSPLIT($N315,"/")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t="17" hidden="1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_xlfn.TEXTSPLIT($N316,"/")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_xlfn.TEXTSPLIT($N317,"/")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ht="17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_xlfn.TEXTSPLIT($N318,"/")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ht="17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_xlfn.TEXTSPLIT($N319,"/")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_xlfn.TEXTSPLIT($N320,"/")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t="17" hidden="1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_xlfn.TEXTSPLIT($N321,"/")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ht="17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_xlfn.TEXTSPLIT($N322,"/")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5">
        <f t="shared" ref="P323:P386" si="21">E323/G323</f>
        <v>65.000810372771468</v>
      </c>
      <c r="Q323" t="str" cm="1">
        <f t="array" ref="Q323:R323">_xlfn.TEXTSPLIT($N323,"/")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4" hidden="1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_xlfn.TEXTSPLIT($N324,"/")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ht="17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_xlfn.TEXTSPLIT($N325,"/")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t="17" hidden="1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_xlfn.TEXTSPLIT($N326,"/")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_xlfn.TEXTSPLIT($N327,"/")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_xlfn.TEXTSPLIT($N328,"/")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ht="17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_xlfn.TEXTSPLIT($N329,"/")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4" hidden="1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_xlfn.TEXTSPLIT($N330,"/")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t="17" hidden="1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_xlfn.TEXTSPLIT($N331,"/")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4" hidden="1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_xlfn.TEXTSPLIT($N332,"/")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t="17" hidden="1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_xlfn.TEXTSPLIT($N333,"/")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4" hidden="1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_xlfn.TEXTSPLIT($N334,"/")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t="17" hidden="1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_xlfn.TEXTSPLIT($N335,"/")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t="17" hidden="1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_xlfn.TEXTSPLIT($N336,"/")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t="17" hidden="1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_xlfn.TEXTSPLIT($N337,"/")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ht="17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_xlfn.TEXTSPLIT($N338,"/")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t="17" hidden="1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_xlfn.TEXTSPLIT($N339,"/")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t="17" hidden="1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_xlfn.TEXTSPLIT($N340,"/")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t="17" hidden="1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_xlfn.TEXTSPLIT($N341,"/")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ht="17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_xlfn.TEXTSPLIT($N342,"/")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3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_xlfn.TEXTSPLIT($N343,"/")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ht="17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_xlfn.TEXTSPLIT($N344,"/")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ht="17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_xlfn.TEXTSPLIT($N345,"/")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ht="17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_xlfn.TEXTSPLIT($N346,"/")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ht="17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_xlfn.TEXTSPLIT($N347,"/")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ht="17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_xlfn.TEXTSPLIT($N348,"/")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t="17" hidden="1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_xlfn.TEXTSPLIT($N349,"/")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ht="17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_xlfn.TEXTSPLIT($N350,"/")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ht="17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_xlfn.TEXTSPLIT($N351,"/")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ht="17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_xlfn.TEXTSPLIT($N352,"/")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t="17" hidden="1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_xlfn.TEXTSPLIT($N353,"/")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ht="17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_xlfn.TEXTSPLIT($N354,"/")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t="17" hidden="1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_xlfn.TEXTSPLIT($N355,"/")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t="17" hidden="1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_xlfn.TEXTSPLIT($N356,"/")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t="17" hidden="1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_xlfn.TEXTSPLIT($N357,"/")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ht="17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_xlfn.TEXTSPLIT($N358,"/")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t="17" hidden="1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_xlfn.TEXTSPLIT($N359,"/")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ht="17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_xlfn.TEXTSPLIT($N360,"/")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t="17" hidden="1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_xlfn.TEXTSPLIT($N361,"/")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t="17" hidden="1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_xlfn.TEXTSPLIT($N362,"/")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t="17" hidden="1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_xlfn.TEXTSPLIT($N363,"/")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t="17" hidden="1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_xlfn.TEXTSPLIT($N364,"/")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t="17" hidden="1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_xlfn.TEXTSPLIT($N365,"/")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t="17" hidden="1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_xlfn.TEXTSPLIT($N366,"/")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t="17" hidden="1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_xlfn.TEXTSPLIT($N367,"/")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t="17" hidden="1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_xlfn.TEXTSPLIT($N368,"/")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ht="17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_xlfn.TEXTSPLIT($N369,"/")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t="17" hidden="1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_xlfn.TEXTSPLIT($N370,"/")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t="17" hidden="1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_xlfn.TEXTSPLIT($N371,"/")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t="17" hidden="1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_xlfn.TEXTSPLIT($N372,"/")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ht="17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_xlfn.TEXTSPLIT($N373,"/")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4" hidden="1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_xlfn.TEXTSPLIT($N374,"/")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t="17" hidden="1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_xlfn.TEXTSPLIT($N375,"/")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_xlfn.TEXTSPLIT($N376,"/")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_xlfn.TEXTSPLIT($N377,"/")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t="17" hidden="1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_xlfn.TEXTSPLIT($N378,"/")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ht="17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_xlfn.TEXTSPLIT($N379,"/")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ht="17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_xlfn.TEXTSPLIT($N380,"/")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ht="17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_xlfn.TEXTSPLIT($N381,"/")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4" hidden="1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_xlfn.TEXTSPLIT($N382,"/")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t="17" hidden="1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_xlfn.TEXTSPLIT($N383,"/")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_xlfn.TEXTSPLIT($N384,"/")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t="17" hidden="1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_xlfn.TEXTSPLIT($N385,"/")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t="17" hidden="1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_xlfn.TEXTSPLIT($N386,"/")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4" hidden="1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5">
        <f t="shared" ref="P387:P450" si="25">E387/G387</f>
        <v>50.007915567282325</v>
      </c>
      <c r="Q387" t="str" cm="1">
        <f t="array" ref="Q387:R387">_xlfn.TEXTSPLIT($N387,"/")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_xlfn.TEXTSPLIT($N388,"/")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ht="17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_xlfn.TEXTSPLIT($N389,"/")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t="17" hidden="1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_xlfn.TEXTSPLIT($N390,"/")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t="17" hidden="1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_xlfn.TEXTSPLIT($N391,"/")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t="17" hidden="1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_xlfn.TEXTSPLIT($N392,"/")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ht="17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_xlfn.TEXTSPLIT($N393,"/")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_xlfn.TEXTSPLIT($N394,"/")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t="17" hidden="1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_xlfn.TEXTSPLIT($N395,"/")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t="17" hidden="1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_xlfn.TEXTSPLIT($N396,"/")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4" hidden="1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_xlfn.TEXTSPLIT($N397,"/")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t="17" hidden="1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_xlfn.TEXTSPLIT($N398,"/")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t="17" hidden="1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_xlfn.TEXTSPLIT($N399,"/")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34" hidden="1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_xlfn.TEXTSPLIT($N400,"/")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ht="17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_xlfn.TEXTSPLIT($N401,"/")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_xlfn.TEXTSPLIT($N402,"/")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t="17" hidden="1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_xlfn.TEXTSPLIT($N403,"/")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ht="17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_xlfn.TEXTSPLIT($N404,"/")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ht="17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_xlfn.TEXTSPLIT($N405,"/")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t="17" hidden="1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_xlfn.TEXTSPLIT($N406,"/")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ht="17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_xlfn.TEXTSPLIT($N407,"/")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17" hidden="1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_xlfn.TEXTSPLIT($N408,"/")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t="17" hidden="1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_xlfn.TEXTSPLIT($N409,"/")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t="17" hidden="1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_xlfn.TEXTSPLIT($N410,"/")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ht="17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_xlfn.TEXTSPLIT($N411,"/")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t="17" hidden="1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_xlfn.TEXTSPLIT($N412,"/")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t="17" hidden="1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_xlfn.TEXTSPLIT($N413,"/")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t="17" hidden="1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_xlfn.TEXTSPLIT($N414,"/")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t="17" hidden="1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_xlfn.TEXTSPLIT($N415,"/")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ht="17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_xlfn.TEXTSPLIT($N416,"/")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ht="17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_xlfn.TEXTSPLIT($N417,"/")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_xlfn.TEXTSPLIT($N418,"/")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ht="17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_xlfn.TEXTSPLIT($N419,"/")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ht="17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_xlfn.TEXTSPLIT($N420,"/")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t="17" hidden="1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_xlfn.TEXTSPLIT($N421,"/")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t="17" hidden="1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_xlfn.TEXTSPLIT($N422,"/")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ht="17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_xlfn.TEXTSPLIT($N423,"/")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4" hidden="1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_xlfn.TEXTSPLIT($N424,"/")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ht="17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_xlfn.TEXTSPLIT($N425,"/")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ht="17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_xlfn.TEXTSPLIT($N426,"/")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t="17" hidden="1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_xlfn.TEXTSPLIT($N427,"/")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t="17" hidden="1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_xlfn.TEXTSPLIT($N428,"/")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t="17" hidden="1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_xlfn.TEXTSPLIT($N429,"/")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ht="17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_xlfn.TEXTSPLIT($N430,"/")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t="17" hidden="1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_xlfn.TEXTSPLIT($N431,"/")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3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_xlfn.TEXTSPLIT($N432,"/")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t="17" hidden="1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_xlfn.TEXTSPLIT($N433,"/")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17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_xlfn.TEXTSPLIT($N434,"/")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ht="17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_xlfn.TEXTSPLIT($N435,"/")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t="17" hidden="1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_xlfn.TEXTSPLIT($N436,"/")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t="17" hidden="1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_xlfn.TEXTSPLIT($N437,"/")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t="17" hidden="1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_xlfn.TEXTSPLIT($N438,"/")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t="17" hidden="1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_xlfn.TEXTSPLIT($N439,"/")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4" hidden="1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_xlfn.TEXTSPLIT($N440,"/")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t="17" hidden="1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_xlfn.TEXTSPLIT($N441,"/")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t="17" hidden="1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_xlfn.TEXTSPLIT($N442,"/")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ht="17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_xlfn.TEXTSPLIT($N443,"/")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t="17" hidden="1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_xlfn.TEXTSPLIT($N444,"/")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t="17" hidden="1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_xlfn.TEXTSPLIT($N445,"/")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t="17" hidden="1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_xlfn.TEXTSPLIT($N446,"/")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4" hidden="1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_xlfn.TEXTSPLIT($N447,"/")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ht="17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_xlfn.TEXTSPLIT($N448,"/")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4" hidden="1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_xlfn.TEXTSPLIT($N449,"/")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ht="17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_xlfn.TEXTSPLIT($N450,"/")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t="17" hidden="1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5">
        <f t="shared" ref="P451:P514" si="29">E451/G451</f>
        <v>101.19767441860465</v>
      </c>
      <c r="Q451" t="str" cm="1">
        <f t="array" ref="Q451:R451">_xlfn.TEXTSPLIT($N451,"/")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ht="17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_xlfn.TEXTSPLIT($N452,"/")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ht="17" hidden="1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_xlfn.TEXTSPLIT($N453,"/")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_xlfn.TEXTSPLIT($N454,"/")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_xlfn.TEXTSPLIT($N455,"/")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ht="17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_xlfn.TEXTSPLIT($N456,"/")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t="17" hidden="1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_xlfn.TEXTSPLIT($N457,"/")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4" hidden="1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_xlfn.TEXTSPLIT($N458,"/")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ht="17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_xlfn.TEXTSPLIT($N459,"/")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t="17" hidden="1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_xlfn.TEXTSPLIT($N460,"/")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ht="17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_xlfn.TEXTSPLIT($N461,"/")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t="17" hidden="1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_xlfn.TEXTSPLIT($N462,"/")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t="17" hidden="1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_xlfn.TEXTSPLIT($N463,"/")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ht="17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_xlfn.TEXTSPLIT($N464,"/")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4" hidden="1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_xlfn.TEXTSPLIT($N465,"/")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t="17" hidden="1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_xlfn.TEXTSPLIT($N466,"/")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t="17" hidden="1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_xlfn.TEXTSPLIT($N467,"/")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t="17" hidden="1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_xlfn.TEXTSPLIT($N468,"/")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4" hidden="1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_xlfn.TEXTSPLIT($N469,"/")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ht="17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_xlfn.TEXTSPLIT($N470,"/")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t="17" hidden="1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_xlfn.TEXTSPLIT($N471,"/")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t="17" hidden="1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_xlfn.TEXTSPLIT($N472,"/")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t="17" hidden="1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_xlfn.TEXTSPLIT($N473,"/")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3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_xlfn.TEXTSPLIT($N474,"/")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t="17" hidden="1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_xlfn.TEXTSPLIT($N475,"/")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t="17" hidden="1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_xlfn.TEXTSPLIT($N476,"/")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4" hidden="1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_xlfn.TEXTSPLIT($N477,"/")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_xlfn.TEXTSPLIT($N478,"/")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ht="17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_xlfn.TEXTSPLIT($N479,"/")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t="17" hidden="1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_xlfn.TEXTSPLIT($N480,"/")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t="17" hidden="1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_xlfn.TEXTSPLIT($N481,"/")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t="17" hidden="1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_xlfn.TEXTSPLIT($N482,"/")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_xlfn.TEXTSPLIT($N483,"/")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_xlfn.TEXTSPLIT($N484,"/")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ht="17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_xlfn.TEXTSPLIT($N485,"/")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t="17" hidden="1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_xlfn.TEXTSPLIT($N486,"/")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_xlfn.TEXTSPLIT($N487,"/")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_xlfn.TEXTSPLIT($N488,"/")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t="17" hidden="1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_xlfn.TEXTSPLIT($N489,"/")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t="17" hidden="1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_xlfn.TEXTSPLIT($N490,"/")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t="17" hidden="1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_xlfn.TEXTSPLIT($N491,"/")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17" hidden="1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_xlfn.TEXTSPLIT($N492,"/")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4" hidden="1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_xlfn.TEXTSPLIT($N493,"/")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t="17" hidden="1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_xlfn.TEXTSPLIT($N494,"/")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t="17" hidden="1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_xlfn.TEXTSPLIT($N495,"/")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17" hidden="1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_xlfn.TEXTSPLIT($N496,"/")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t="17" hidden="1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_xlfn.TEXTSPLIT($N497,"/")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ht="17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_xlfn.TEXTSPLIT($N498,"/")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ht="17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_xlfn.TEXTSPLIT($N499,"/")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ht="17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_xlfn.TEXTSPLIT($N500,"/")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_xlfn.TEXTSPLIT($N501,"/")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ht="17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 t="e">
        <f t="shared" si="29"/>
        <v>#DIV/0!</v>
      </c>
      <c r="Q502" t="str" cm="1">
        <f t="array" ref="Q502:R502">_xlfn.TEXTSPLIT($N502,"/")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ht="17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_xlfn.TEXTSPLIT($N503,"/")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t="17" hidden="1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_xlfn.TEXTSPLIT($N504,"/")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4" hidden="1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_xlfn.TEXTSPLIT($N505,"/")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ht="17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_xlfn.TEXTSPLIT($N506,"/")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ht="17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_xlfn.TEXTSPLIT($N507,"/")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t="17" hidden="1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_xlfn.TEXTSPLIT($N508,"/")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_xlfn.TEXTSPLIT($N509,"/")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t="17" hidden="1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_xlfn.TEXTSPLIT($N510,"/")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ht="17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_xlfn.TEXTSPLIT($N511,"/")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t="17" hidden="1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_xlfn.TEXTSPLIT($N512,"/")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ht="17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_xlfn.TEXTSPLIT($N513,"/")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t="17" hidden="1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_xlfn.TEXTSPLIT($N514,"/")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t="17" hidden="1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5">
        <f t="shared" ref="P515:P578" si="33">E515/G515</f>
        <v>93.142857142857139</v>
      </c>
      <c r="Q515" t="str" cm="1">
        <f t="array" ref="Q515:R515">_xlfn.TEXTSPLIT($N515,"/")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ht="17" hidden="1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_xlfn.TEXTSPLIT($N516,"/")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ht="17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_xlfn.TEXTSPLIT($N517,"/")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ht="17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_xlfn.TEXTSPLIT($N518,"/")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t="17" hidden="1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_xlfn.TEXTSPLIT($N519,"/")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_xlfn.TEXTSPLIT($N520,"/")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t="17" hidden="1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_xlfn.TEXTSPLIT($N521,"/")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t="17" hidden="1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_xlfn.TEXTSPLIT($N522,"/")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t="17" hidden="1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_xlfn.TEXTSPLIT($N523,"/")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_xlfn.TEXTSPLIT($N524,"/")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t="17" hidden="1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_xlfn.TEXTSPLIT($N525,"/")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ht="17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_xlfn.TEXTSPLIT($N526,"/")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3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_xlfn.TEXTSPLIT($N527,"/")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4" hidden="1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_xlfn.TEXTSPLIT($N528,"/")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ht="17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_xlfn.TEXTSPLIT($N529,"/")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ht="17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_xlfn.TEXTSPLIT($N530,"/")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ht="17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_xlfn.TEXTSPLIT($N531,"/")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_xlfn.TEXTSPLIT($N532,"/")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4" hidden="1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_xlfn.TEXTSPLIT($N533,"/")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t="17" hidden="1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_xlfn.TEXTSPLIT($N534,"/")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t="17" hidden="1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_xlfn.TEXTSPLIT($N535,"/")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ht="17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_xlfn.TEXTSPLIT($N536,"/")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t="17" hidden="1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_xlfn.TEXTSPLIT($N537,"/")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t="17" hidden="1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_xlfn.TEXTSPLIT($N538,"/")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t="17" hidden="1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_xlfn.TEXTSPLIT($N539,"/")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ht="17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_xlfn.TEXTSPLIT($N540,"/")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ht="17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_xlfn.TEXTSPLIT($N541,"/")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t="17" hidden="1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_xlfn.TEXTSPLIT($N542,"/")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ht="17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_xlfn.TEXTSPLIT($N543,"/")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ht="17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_xlfn.TEXTSPLIT($N544,"/")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ht="17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_xlfn.TEXTSPLIT($N545,"/")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4" hidden="1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_xlfn.TEXTSPLIT($N546,"/")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ht="17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_xlfn.TEXTSPLIT($N547,"/")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17" hidden="1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_xlfn.TEXTSPLIT($N548,"/")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t="17" hidden="1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_xlfn.TEXTSPLIT($N549,"/")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t="17" hidden="1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_xlfn.TEXTSPLIT($N550,"/")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4" hidden="1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_xlfn.TEXTSPLIT($N551,"/")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4" hidden="1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_xlfn.TEXTSPLIT($N552,"/")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17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_xlfn.TEXTSPLIT($N553,"/")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ht="17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_xlfn.TEXTSPLIT($N554,"/")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_xlfn.TEXTSPLIT($N555,"/")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4" hidden="1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_xlfn.TEXTSPLIT($N556,"/")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t="17" hidden="1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_xlfn.TEXTSPLIT($N557,"/")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t="17" hidden="1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_xlfn.TEXTSPLIT($N558,"/")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t="17" hidden="1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_xlfn.TEXTSPLIT($N559,"/")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t="17" hidden="1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_xlfn.TEXTSPLIT($N560,"/")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t="17" hidden="1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_xlfn.TEXTSPLIT($N561,"/")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t="17" hidden="1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_xlfn.TEXTSPLIT($N562,"/")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t="17" hidden="1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_xlfn.TEXTSPLIT($N563,"/")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_xlfn.TEXTSPLIT($N564,"/")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t="17" hidden="1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_xlfn.TEXTSPLIT($N565,"/")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ht="17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_xlfn.TEXTSPLIT($N566,"/")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t="17" hidden="1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_xlfn.TEXTSPLIT($N567,"/")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ht="17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_xlfn.TEXTSPLIT($N568,"/")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4" hidden="1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_xlfn.TEXTSPLIT($N569,"/")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t="17" hidden="1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_xlfn.TEXTSPLIT($N570,"/")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t="17" hidden="1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_xlfn.TEXTSPLIT($N571,"/")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t="17" hidden="1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_xlfn.TEXTSPLIT($N572,"/")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ht="17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_xlfn.TEXTSPLIT($N573,"/")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t="17" hidden="1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_xlfn.TEXTSPLIT($N574,"/")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t="17" hidden="1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_xlfn.TEXTSPLIT($N575,"/")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t="17" hidden="1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_xlfn.TEXTSPLIT($N576,"/")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ht="17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_xlfn.TEXTSPLIT($N577,"/")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_xlfn.TEXTSPLIT($N578,"/")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t="17" hidden="1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5">
        <f t="shared" ref="P579:P642" si="37">E579/G579</f>
        <v>41.783783783783782</v>
      </c>
      <c r="Q579" t="str" cm="1">
        <f t="array" ref="Q579:R579">_xlfn.TEXTSPLIT($N579,"/")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ht="17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_xlfn.TEXTSPLIT($N580,"/")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ht="17" hidden="1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_xlfn.TEXTSPLIT($N581,"/")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t="17" hidden="1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_xlfn.TEXTSPLIT($N582,"/")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ht="17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_xlfn.TEXTSPLIT($N583,"/")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ht="17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_xlfn.TEXTSPLIT($N584,"/")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4" hidden="1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_xlfn.TEXTSPLIT($N585,"/")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34" hidden="1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_xlfn.TEXTSPLIT($N586,"/")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t="17" hidden="1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_xlfn.TEXTSPLIT($N587,"/")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17" hidden="1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_xlfn.TEXTSPLIT($N588,"/")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ht="17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_xlfn.TEXTSPLIT($N589,"/")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ht="17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_xlfn.TEXTSPLIT($N590,"/")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ht="17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_xlfn.TEXTSPLIT($N591,"/")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_xlfn.TEXTSPLIT($N592,"/")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t="17" hidden="1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_xlfn.TEXTSPLIT($N593,"/")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_xlfn.TEXTSPLIT($N594,"/")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17" hidden="1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_xlfn.TEXTSPLIT($N595,"/")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_xlfn.TEXTSPLIT($N596,"/")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4" hidden="1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_xlfn.TEXTSPLIT($N597,"/")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ht="17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_xlfn.TEXTSPLIT($N598,"/")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t="17" hidden="1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_xlfn.TEXTSPLIT($N599,"/")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t="17" hidden="1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_xlfn.TEXTSPLIT($N600,"/")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_xlfn.TEXTSPLIT($N601,"/")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ht="17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_xlfn.TEXTSPLIT($N602,"/")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t="17" hidden="1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_xlfn.TEXTSPLIT($N603,"/")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34" hidden="1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_xlfn.TEXTSPLIT($N604,"/")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t="17" hidden="1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_xlfn.TEXTSPLIT($N605,"/")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t="17" hidden="1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_xlfn.TEXTSPLIT($N606,"/")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t="17" hidden="1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_xlfn.TEXTSPLIT($N607,"/")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t="17" hidden="1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_xlfn.TEXTSPLIT($N608,"/")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t="17" hidden="1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_xlfn.TEXTSPLIT($N609,"/")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t="17" hidden="1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_xlfn.TEXTSPLIT($N610,"/")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t="17" hidden="1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_xlfn.TEXTSPLIT($N611,"/")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4" hidden="1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_xlfn.TEXTSPLIT($N612,"/")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t="17" hidden="1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_xlfn.TEXTSPLIT($N613,"/")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t="17" hidden="1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_xlfn.TEXTSPLIT($N614,"/")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34" hidden="1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_xlfn.TEXTSPLIT($N615,"/")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4" hidden="1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_xlfn.TEXTSPLIT($N616,"/")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t="17" hidden="1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_xlfn.TEXTSPLIT($N617,"/")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t="17" hidden="1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_xlfn.TEXTSPLIT($N618,"/")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t="17" hidden="1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_xlfn.TEXTSPLIT($N619,"/")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ht="17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_xlfn.TEXTSPLIT($N620,"/")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ht="17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_xlfn.TEXTSPLIT($N621,"/")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t="17" hidden="1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_xlfn.TEXTSPLIT($N622,"/")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t="17" hidden="1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_xlfn.TEXTSPLIT($N623,"/")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ht="17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_xlfn.TEXTSPLIT($N624,"/")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t="17" hidden="1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_xlfn.TEXTSPLIT($N625,"/")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t="17" hidden="1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_xlfn.TEXTSPLIT($N626,"/")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_xlfn.TEXTSPLIT($N627,"/")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4" hidden="1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_xlfn.TEXTSPLIT($N628,"/")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t="17" hidden="1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_xlfn.TEXTSPLIT($N629,"/")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t="17" hidden="1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_xlfn.TEXTSPLIT($N630,"/")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ht="17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_xlfn.TEXTSPLIT($N631,"/")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t="17" hidden="1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_xlfn.TEXTSPLIT($N632,"/")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t="17" hidden="1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_xlfn.TEXTSPLIT($N633,"/")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t="17" hidden="1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_xlfn.TEXTSPLIT($N634,"/")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3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_xlfn.TEXTSPLIT($N635,"/")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t="17" hidden="1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_xlfn.TEXTSPLIT($N636,"/")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t="17" hidden="1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_xlfn.TEXTSPLIT($N637,"/")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ht="17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_xlfn.TEXTSPLIT($N638,"/")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ht="17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_xlfn.TEXTSPLIT($N639,"/")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ht="17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_xlfn.TEXTSPLIT($N640,"/")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t="17" hidden="1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_xlfn.TEXTSPLIT($N641,"/")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ht="17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_xlfn.TEXTSPLIT($N642,"/")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4" hidden="1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5">
        <f t="shared" ref="P643:P706" si="41">E643/G643</f>
        <v>58.128865979381445</v>
      </c>
      <c r="Q643" t="str" cm="1">
        <f t="array" ref="Q643:R643">_xlfn.TEXTSPLIT($N643,"/")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ht="17" hidden="1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_xlfn.TEXTSPLIT($N644,"/")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ht="17" hidden="1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_xlfn.TEXTSPLIT($N645,"/")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ht="17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_xlfn.TEXTSPLIT($N646,"/")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ht="17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_xlfn.TEXTSPLIT($N647,"/")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ht="17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_xlfn.TEXTSPLIT($N648,"/")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ht="17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_xlfn.TEXTSPLIT($N649,"/")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t="17" hidden="1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_xlfn.TEXTSPLIT($N650,"/")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ht="17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_xlfn.TEXTSPLIT($N651,"/")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ht="17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_xlfn.TEXTSPLIT($N652,"/")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ht="17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_xlfn.TEXTSPLIT($N653,"/")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t="17" hidden="1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_xlfn.TEXTSPLIT($N654,"/")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17" hidden="1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_xlfn.TEXTSPLIT($N655,"/")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t="17" hidden="1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_xlfn.TEXTSPLIT($N656,"/")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t="17" hidden="1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_xlfn.TEXTSPLIT($N657,"/")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_xlfn.TEXTSPLIT($N658,"/")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ht="17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_xlfn.TEXTSPLIT($N659,"/")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t="17" hidden="1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_xlfn.TEXTSPLIT($N660,"/")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ht="17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_xlfn.TEXTSPLIT($N661,"/")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ht="17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_xlfn.TEXTSPLIT($N662,"/")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ht="17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_xlfn.TEXTSPLIT($N663,"/")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ht="17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_xlfn.TEXTSPLIT($N664,"/")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ht="17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_xlfn.TEXTSPLIT($N665,"/")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ht="17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_xlfn.TEXTSPLIT($N666,"/")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t="17" hidden="1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_xlfn.TEXTSPLIT($N667,"/")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t="17" hidden="1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_xlfn.TEXTSPLIT($N668,"/")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4" hidden="1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_xlfn.TEXTSPLIT($N669,"/")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_xlfn.TEXTSPLIT($N670,"/")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t="17" hidden="1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_xlfn.TEXTSPLIT($N671,"/")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4" hidden="1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_xlfn.TEXTSPLIT($N672,"/")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4" hidden="1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_xlfn.TEXTSPLIT($N673,"/")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ht="17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_xlfn.TEXTSPLIT($N674,"/")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ht="17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_xlfn.TEXTSPLIT($N675,"/")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t="17" hidden="1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_xlfn.TEXTSPLIT($N676,"/")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t="17" hidden="1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_xlfn.TEXTSPLIT($N677,"/")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t="17" hidden="1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_xlfn.TEXTSPLIT($N678,"/")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ht="17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_xlfn.TEXTSPLIT($N679,"/")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t="17" hidden="1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_xlfn.TEXTSPLIT($N680,"/")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t="17" hidden="1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_xlfn.TEXTSPLIT($N681,"/")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_xlfn.TEXTSPLIT($N682,"/")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_xlfn.TEXTSPLIT($N683,"/")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t="17" hidden="1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_xlfn.TEXTSPLIT($N684,"/")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t="17" hidden="1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_xlfn.TEXTSPLIT($N685,"/")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t="17" hidden="1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_xlfn.TEXTSPLIT($N686,"/")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ht="17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_xlfn.TEXTSPLIT($N687,"/")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t="17" hidden="1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_xlfn.TEXTSPLIT($N688,"/")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t="17" hidden="1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_xlfn.TEXTSPLIT($N689,"/")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t="17" hidden="1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_xlfn.TEXTSPLIT($N690,"/")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t="17" hidden="1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_xlfn.TEXTSPLIT($N691,"/")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t="17" hidden="1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_xlfn.TEXTSPLIT($N692,"/")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t="17" hidden="1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_xlfn.TEXTSPLIT($N693,"/")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17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_xlfn.TEXTSPLIT($N694,"/")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_xlfn.TEXTSPLIT($N695,"/")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ht="17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_xlfn.TEXTSPLIT($N696,"/")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t="17" hidden="1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_xlfn.TEXTSPLIT($N697,"/")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ht="17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_xlfn.TEXTSPLIT($N698,"/")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34" hidden="1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_xlfn.TEXTSPLIT($N699,"/")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t="17" hidden="1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_xlfn.TEXTSPLIT($N700,"/")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ht="17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_xlfn.TEXTSPLIT($N701,"/")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_xlfn.TEXTSPLIT($N702,"/")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4" hidden="1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_xlfn.TEXTSPLIT($N703,"/")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_xlfn.TEXTSPLIT($N704,"/")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t="17" hidden="1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_xlfn.TEXTSPLIT($N705,"/")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4" hidden="1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_xlfn.TEXTSPLIT($N706,"/")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ht="17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5">
        <f t="shared" ref="P707:P770" si="45">E707/G707</f>
        <v>82.986666666666665</v>
      </c>
      <c r="Q707" t="str" cm="1">
        <f t="array" ref="Q707:R707">_xlfn.TEXTSPLIT($N707,"/")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4" hidden="1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_xlfn.TEXTSPLIT($N708,"/")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4" hidden="1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_xlfn.TEXTSPLIT($N709,"/")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t="17" hidden="1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_xlfn.TEXTSPLIT($N710,"/")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t="17" hidden="1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_xlfn.TEXTSPLIT($N711,"/")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4" hidden="1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_xlfn.TEXTSPLIT($N712,"/")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_xlfn.TEXTSPLIT($N713,"/")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4" hidden="1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_xlfn.TEXTSPLIT($N714,"/")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t="17" hidden="1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_xlfn.TEXTSPLIT($N715,"/")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t="17" hidden="1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_xlfn.TEXTSPLIT($N716,"/")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ht="17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_xlfn.TEXTSPLIT($N717,"/")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t="17" hidden="1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_xlfn.TEXTSPLIT($N718,"/")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4" hidden="1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_xlfn.TEXTSPLIT($N719,"/")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t="17" hidden="1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_xlfn.TEXTSPLIT($N720,"/")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t="17" hidden="1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_xlfn.TEXTSPLIT($N721,"/")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4" hidden="1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_xlfn.TEXTSPLIT($N722,"/")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t="17" hidden="1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_xlfn.TEXTSPLIT($N723,"/")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t="17" hidden="1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_xlfn.TEXTSPLIT($N724,"/")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t="17" hidden="1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_xlfn.TEXTSPLIT($N725,"/")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4" hidden="1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_xlfn.TEXTSPLIT($N726,"/")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ht="17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_xlfn.TEXTSPLIT($N727,"/")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17" hidden="1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_xlfn.TEXTSPLIT($N728,"/")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t="17" hidden="1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_xlfn.TEXTSPLIT($N729,"/")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_xlfn.TEXTSPLIT($N730,"/")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4" hidden="1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_xlfn.TEXTSPLIT($N731,"/")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t="17" hidden="1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_xlfn.TEXTSPLIT($N732,"/")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t="17" hidden="1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_xlfn.TEXTSPLIT($N733,"/")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ht="17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_xlfn.TEXTSPLIT($N734,"/")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t="17" hidden="1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_xlfn.TEXTSPLIT($N735,"/")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t="17" hidden="1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_xlfn.TEXTSPLIT($N736,"/")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4" hidden="1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_xlfn.TEXTSPLIT($N737,"/")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t="17" hidden="1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_xlfn.TEXTSPLIT($N738,"/")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4" hidden="1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_xlfn.TEXTSPLIT($N739,"/")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3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_xlfn.TEXTSPLIT($N740,"/")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ht="17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_xlfn.TEXTSPLIT($N741,"/")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3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_xlfn.TEXTSPLIT($N742,"/")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t="17" hidden="1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_xlfn.TEXTSPLIT($N743,"/")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t="17" hidden="1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_xlfn.TEXTSPLIT($N744,"/")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_xlfn.TEXTSPLIT($N745,"/")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t="17" hidden="1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_xlfn.TEXTSPLIT($N746,"/")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_xlfn.TEXTSPLIT($N747,"/")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t="17" hidden="1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_xlfn.TEXTSPLIT($N748,"/")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t="17" hidden="1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_xlfn.TEXTSPLIT($N749,"/")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t="17" hidden="1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_xlfn.TEXTSPLIT($N750,"/")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t="17" hidden="1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_xlfn.TEXTSPLIT($N751,"/")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17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_xlfn.TEXTSPLIT($N752,"/")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t="17" hidden="1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_xlfn.TEXTSPLIT($N753,"/")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t="17" hidden="1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_xlfn.TEXTSPLIT($N754,"/")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t="17" hidden="1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_xlfn.TEXTSPLIT($N755,"/")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t="17" hidden="1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_xlfn.TEXTSPLIT($N756,"/")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t="17" hidden="1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_xlfn.TEXTSPLIT($N757,"/")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34" hidden="1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_xlfn.TEXTSPLIT($N758,"/")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t="17" hidden="1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_xlfn.TEXTSPLIT($N759,"/")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t="17" hidden="1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_xlfn.TEXTSPLIT($N760,"/")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_xlfn.TEXTSPLIT($N761,"/")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ht="17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_xlfn.TEXTSPLIT($N762,"/")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t="17" hidden="1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_xlfn.TEXTSPLIT($N763,"/")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t="17" hidden="1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_xlfn.TEXTSPLIT($N764,"/")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t="17" hidden="1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_xlfn.TEXTSPLIT($N765,"/")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4" hidden="1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_xlfn.TEXTSPLIT($N766,"/")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t="17" hidden="1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_xlfn.TEXTSPLIT($N767,"/")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_xlfn.TEXTSPLIT($N768,"/")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ht="17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_xlfn.TEXTSPLIT($N769,"/")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t="17" hidden="1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_xlfn.TEXTSPLIT($N770,"/")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ht="17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5">
        <f t="shared" ref="P771:P834" si="49">E771/G771</f>
        <v>31.995894428152493</v>
      </c>
      <c r="Q771" t="str" cm="1">
        <f t="array" ref="Q771:R771">_xlfn.TEXTSPLIT($N771,"/")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ht="17" hidden="1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_xlfn.TEXTSPLIT($N772,"/")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ht="17" hidden="1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_xlfn.TEXTSPLIT($N773,"/")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t="17" hidden="1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_xlfn.TEXTSPLIT($N774,"/")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t="17" hidden="1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_xlfn.TEXTSPLIT($N775,"/")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t="17" hidden="1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_xlfn.TEXTSPLIT($N776,"/")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_xlfn.TEXTSPLIT($N777,"/")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ht="17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_xlfn.TEXTSPLIT($N778,"/")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ht="17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_xlfn.TEXTSPLIT($N779,"/")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t="17" hidden="1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_xlfn.TEXTSPLIT($N780,"/")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ht="17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_xlfn.TEXTSPLIT($N781,"/")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34" hidden="1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_xlfn.TEXTSPLIT($N782,"/")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t="17" hidden="1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_xlfn.TEXTSPLIT($N783,"/")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t="17" hidden="1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_xlfn.TEXTSPLIT($N784,"/")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t="17" hidden="1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_xlfn.TEXTSPLIT($N785,"/")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t="17" hidden="1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_xlfn.TEXTSPLIT($N786,"/")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4" hidden="1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_xlfn.TEXTSPLIT($N787,"/")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t="17" hidden="1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_xlfn.TEXTSPLIT($N788,"/")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ht="17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_xlfn.TEXTSPLIT($N789,"/")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t="17" hidden="1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_xlfn.TEXTSPLIT($N790,"/")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ht="17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_xlfn.TEXTSPLIT($N791,"/")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t="17" hidden="1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_xlfn.TEXTSPLIT($N792,"/")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ht="17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_xlfn.TEXTSPLIT($N793,"/")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ht="17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_xlfn.TEXTSPLIT($N794,"/")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t="17" hidden="1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_xlfn.TEXTSPLIT($N795,"/")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t="17" hidden="1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_xlfn.TEXTSPLIT($N796,"/")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_xlfn.TEXTSPLIT($N797,"/")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ht="17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_xlfn.TEXTSPLIT($N798,"/")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t="17" hidden="1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_xlfn.TEXTSPLIT($N799,"/")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t="17" hidden="1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_xlfn.TEXTSPLIT($N800,"/")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ht="17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_xlfn.TEXTSPLIT($N801,"/")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ht="17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_xlfn.TEXTSPLIT($N802,"/")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t="17" hidden="1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_xlfn.TEXTSPLIT($N803,"/")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4" hidden="1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_xlfn.TEXTSPLIT($N804,"/")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4" hidden="1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_xlfn.TEXTSPLIT($N805,"/")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t="17" hidden="1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_xlfn.TEXTSPLIT($N806,"/")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_xlfn.TEXTSPLIT($N807,"/")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t="17" hidden="1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_xlfn.TEXTSPLIT($N808,"/")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t="17" hidden="1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_xlfn.TEXTSPLIT($N809,"/")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ht="17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_xlfn.TEXTSPLIT($N810,"/")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ht="17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_xlfn.TEXTSPLIT($N811,"/")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34" hidden="1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_xlfn.TEXTSPLIT($N812,"/")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ht="17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_xlfn.TEXTSPLIT($N813,"/")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t="17" hidden="1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_xlfn.TEXTSPLIT($N814,"/")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t="17" hidden="1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_xlfn.TEXTSPLIT($N815,"/")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ht="17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_xlfn.TEXTSPLIT($N816,"/")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4" hidden="1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_xlfn.TEXTSPLIT($N817,"/")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34" hidden="1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_xlfn.TEXTSPLIT($N818,"/")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t="17" hidden="1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_xlfn.TEXTSPLIT($N819,"/")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t="17" hidden="1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_xlfn.TEXTSPLIT($N820,"/")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_xlfn.TEXTSPLIT($N821,"/")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t="17" hidden="1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_xlfn.TEXTSPLIT($N822,"/")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t="17" hidden="1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_xlfn.TEXTSPLIT($N823,"/")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t="17" hidden="1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_xlfn.TEXTSPLIT($N824,"/")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34" hidden="1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_xlfn.TEXTSPLIT($N825,"/")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t="17" hidden="1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_xlfn.TEXTSPLIT($N826,"/")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t="17" hidden="1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_xlfn.TEXTSPLIT($N827,"/")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4" hidden="1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_xlfn.TEXTSPLIT($N828,"/")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4" hidden="1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_xlfn.TEXTSPLIT($N829,"/")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_xlfn.TEXTSPLIT($N830,"/")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ht="17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_xlfn.TEXTSPLIT($N831,"/")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_xlfn.TEXTSPLIT($N832,"/")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4" hidden="1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_xlfn.TEXTSPLIT($N833,"/")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t="17" hidden="1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_xlfn.TEXTSPLIT($N834,"/")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t="17" hidden="1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5">
        <f t="shared" ref="P835:P898" si="53">E835/G835</f>
        <v>64.987878787878785</v>
      </c>
      <c r="Q835" t="str" cm="1">
        <f t="array" ref="Q835:R835">_xlfn.TEXTSPLIT($N835,"/")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ht="17" hidden="1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_xlfn.TEXTSPLIT($N836,"/")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ht="17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_xlfn.TEXTSPLIT($N837,"/")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ht="17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_xlfn.TEXTSPLIT($N838,"/")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t="17" hidden="1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_xlfn.TEXTSPLIT($N839,"/")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t="17" hidden="1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_xlfn.TEXTSPLIT($N840,"/")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t="17" hidden="1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_xlfn.TEXTSPLIT($N841,"/")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t="17" hidden="1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_xlfn.TEXTSPLIT($N842,"/")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t="17" hidden="1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_xlfn.TEXTSPLIT($N843,"/")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4" hidden="1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_xlfn.TEXTSPLIT($N844,"/")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_xlfn.TEXTSPLIT($N845,"/")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t="17" hidden="1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_xlfn.TEXTSPLIT($N846,"/")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t="17" hidden="1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_xlfn.TEXTSPLIT($N847,"/")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t="17" hidden="1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_xlfn.TEXTSPLIT($N848,"/")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t="17" hidden="1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_xlfn.TEXTSPLIT($N849,"/")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t="17" hidden="1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_xlfn.TEXTSPLIT($N850,"/")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17" hidden="1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_xlfn.TEXTSPLIT($N851,"/")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3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_xlfn.TEXTSPLIT($N852,"/")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4" hidden="1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_xlfn.TEXTSPLIT($N853,"/")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3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_xlfn.TEXTSPLIT($N854,"/")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t="17" hidden="1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_xlfn.TEXTSPLIT($N855,"/")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34" hidden="1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_xlfn.TEXTSPLIT($N856,"/")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t="17" hidden="1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_xlfn.TEXTSPLIT($N857,"/")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t="17" hidden="1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_xlfn.TEXTSPLIT($N858,"/")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4" hidden="1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_xlfn.TEXTSPLIT($N859,"/")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_xlfn.TEXTSPLIT($N860,"/")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_xlfn.TEXTSPLIT($N861,"/")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4" hidden="1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_xlfn.TEXTSPLIT($N862,"/")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t="17" hidden="1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_xlfn.TEXTSPLIT($N863,"/")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17" hidden="1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_xlfn.TEXTSPLIT($N864,"/")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t="17" hidden="1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_xlfn.TEXTSPLIT($N865,"/")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t="17" hidden="1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_xlfn.TEXTSPLIT($N866,"/")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17" hidden="1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_xlfn.TEXTSPLIT($N867,"/")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t="17" hidden="1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_xlfn.TEXTSPLIT($N868,"/")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4" hidden="1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_xlfn.TEXTSPLIT($N869,"/")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t="17" hidden="1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_xlfn.TEXTSPLIT($N870,"/")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ht="17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_xlfn.TEXTSPLIT($N871,"/")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ht="17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_xlfn.TEXTSPLIT($N872,"/")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4" hidden="1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_xlfn.TEXTSPLIT($N873,"/")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t="17" hidden="1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_xlfn.TEXTSPLIT($N874,"/")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t="17" hidden="1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_xlfn.TEXTSPLIT($N875,"/")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t="17" hidden="1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_xlfn.TEXTSPLIT($N876,"/")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ht="17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_xlfn.TEXTSPLIT($N877,"/")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_xlfn.TEXTSPLIT($N878,"/")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ht="17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_xlfn.TEXTSPLIT($N879,"/")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ht="17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_xlfn.TEXTSPLIT($N880,"/")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t="17" hidden="1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_xlfn.TEXTSPLIT($N881,"/")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17" hidden="1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_xlfn.TEXTSPLIT($N882,"/")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ht="17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_xlfn.TEXTSPLIT($N883,"/")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t="17" hidden="1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_xlfn.TEXTSPLIT($N884,"/")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4" hidden="1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_xlfn.TEXTSPLIT($N885,"/")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ht="17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_xlfn.TEXTSPLIT($N886,"/")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t="17" hidden="1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_xlfn.TEXTSPLIT($N887,"/")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ht="17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_xlfn.TEXTSPLIT($N888,"/")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_xlfn.TEXTSPLIT($N889,"/")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4" hidden="1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_xlfn.TEXTSPLIT($N890,"/")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t="17" hidden="1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_xlfn.TEXTSPLIT($N891,"/")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t="17" hidden="1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_xlfn.TEXTSPLIT($N892,"/")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4" hidden="1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_xlfn.TEXTSPLIT($N893,"/")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t="17" hidden="1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_xlfn.TEXTSPLIT($N894,"/")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t="17" hidden="1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_xlfn.TEXTSPLIT($N895,"/")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t="17" hidden="1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_xlfn.TEXTSPLIT($N896,"/")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_xlfn.TEXTSPLIT($N897,"/")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4" hidden="1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_xlfn.TEXTSPLIT($N898,"/")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ht="17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5">
        <f t="shared" ref="P899:P962" si="57">E899/G899</f>
        <v>90.259259259259252</v>
      </c>
      <c r="Q899" t="str" cm="1">
        <f t="array" ref="Q899:R899">_xlfn.TEXTSPLIT($N899,"/")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ht="17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_xlfn.TEXTSPLIT($N900,"/")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ht="17" hidden="1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_xlfn.TEXTSPLIT($N901,"/")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ht="17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_xlfn.TEXTSPLIT($N902,"/")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t="17" hidden="1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_xlfn.TEXTSPLIT($N903,"/")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t="17" hidden="1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_xlfn.TEXTSPLIT($N904,"/")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4" hidden="1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_xlfn.TEXTSPLIT($N905,"/")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ht="17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_xlfn.TEXTSPLIT($N906,"/")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t="17" hidden="1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_xlfn.TEXTSPLIT($N907,"/")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4" hidden="1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_xlfn.TEXTSPLIT($N908,"/")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ht="17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_xlfn.TEXTSPLIT($N909,"/")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t="17" hidden="1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_xlfn.TEXTSPLIT($N910,"/")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7" hidden="1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_xlfn.TEXTSPLIT($N911,"/")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t="17" hidden="1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_xlfn.TEXTSPLIT($N912,"/")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t="17" hidden="1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_xlfn.TEXTSPLIT($N913,"/")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t="17" hidden="1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_xlfn.TEXTSPLIT($N914,"/")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ht="17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_xlfn.TEXTSPLIT($N915,"/")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ht="17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_xlfn.TEXTSPLIT($N916,"/")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17" hidden="1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_xlfn.TEXTSPLIT($N917,"/")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_xlfn.TEXTSPLIT($N918,"/")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t="17" hidden="1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_xlfn.TEXTSPLIT($N919,"/")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t="17" hidden="1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_xlfn.TEXTSPLIT($N920,"/")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ht="17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_xlfn.TEXTSPLIT($N921,"/")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t="17" hidden="1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_xlfn.TEXTSPLIT($N922,"/")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ht="17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_xlfn.TEXTSPLIT($N923,"/")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t="17" hidden="1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_xlfn.TEXTSPLIT($N924,"/")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t="17" hidden="1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_xlfn.TEXTSPLIT($N925,"/")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t="17" hidden="1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_xlfn.TEXTSPLIT($N926,"/")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4" hidden="1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_xlfn.TEXTSPLIT($N927,"/")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ht="17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_xlfn.TEXTSPLIT($N928,"/")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ht="17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_xlfn.TEXTSPLIT($N929,"/")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t="17" hidden="1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_xlfn.TEXTSPLIT($N930,"/")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t="17" hidden="1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_xlfn.TEXTSPLIT($N931,"/")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t="17" hidden="1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_xlfn.TEXTSPLIT($N932,"/")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ht="17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_xlfn.TEXTSPLIT($N933,"/")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t="17" hidden="1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_xlfn.TEXTSPLIT($N934,"/")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t="17" hidden="1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_xlfn.TEXTSPLIT($N935,"/")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t="17" hidden="1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_xlfn.TEXTSPLIT($N936,"/")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4" hidden="1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_xlfn.TEXTSPLIT($N937,"/")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ht="17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_xlfn.TEXTSPLIT($N938,"/")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t="17" hidden="1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_xlfn.TEXTSPLIT($N939,"/")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t="17" hidden="1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_xlfn.TEXTSPLIT($N940,"/")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_xlfn.TEXTSPLIT($N941,"/")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t="17" hidden="1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_xlfn.TEXTSPLIT($N942,"/")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ht="17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_xlfn.TEXTSPLIT($N943,"/")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ht="17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_xlfn.TEXTSPLIT($N944,"/")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t="17" hidden="1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_xlfn.TEXTSPLIT($N945,"/")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ht="17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_xlfn.TEXTSPLIT($N946,"/")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ht="17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_xlfn.TEXTSPLIT($N947,"/")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_xlfn.TEXTSPLIT($N948,"/")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ht="17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_xlfn.TEXTSPLIT($N949,"/")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t="17" hidden="1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_xlfn.TEXTSPLIT($N950,"/")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4" hidden="1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_xlfn.TEXTSPLIT($N951,"/")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17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_xlfn.TEXTSPLIT($N952,"/")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t="17" hidden="1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_xlfn.TEXTSPLIT($N953,"/")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t="17" hidden="1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_xlfn.TEXTSPLIT($N954,"/")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_xlfn.TEXTSPLIT($N955,"/")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t="17" hidden="1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_xlfn.TEXTSPLIT($N956,"/")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4" hidden="1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_xlfn.TEXTSPLIT($N957,"/")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ht="17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_xlfn.TEXTSPLIT($N958,"/")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t="17" hidden="1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_xlfn.TEXTSPLIT($N959,"/")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4" hidden="1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_xlfn.TEXTSPLIT($N960,"/")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ht="17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_xlfn.TEXTSPLIT($N961,"/")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ht="17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_xlfn.TEXTSPLIT($N962,"/")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34" hidden="1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5">
        <f t="shared" ref="P963:P1001" si="61">E963/G963</f>
        <v>43.87096774193548</v>
      </c>
      <c r="Q963" t="str" cm="1">
        <f t="array" ref="Q963:R963">_xlfn.TEXTSPLIT($N963,"/")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ht="17" hidden="1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_xlfn.TEXTSPLIT($N964,"/")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ht="17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_xlfn.TEXTSPLIT($N965,"/")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t="17" hidden="1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_xlfn.TEXTSPLIT($N966,"/")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t="17" hidden="1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_xlfn.TEXTSPLIT($N967,"/")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t="17" hidden="1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_xlfn.TEXTSPLIT($N968,"/")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t="17" hidden="1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_xlfn.TEXTSPLIT($N969,"/")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4" hidden="1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_xlfn.TEXTSPLIT($N970,"/")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t="17" hidden="1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_xlfn.TEXTSPLIT($N971,"/")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_xlfn.TEXTSPLIT($N972,"/")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ht="17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_xlfn.TEXTSPLIT($N973,"/")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4" hidden="1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_xlfn.TEXTSPLIT($N974,"/")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ht="17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_xlfn.TEXTSPLIT($N975,"/")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t="17" hidden="1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_xlfn.TEXTSPLIT($N976,"/")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t="17" hidden="1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_xlfn.TEXTSPLIT($N977,"/")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4" hidden="1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_xlfn.TEXTSPLIT($N978,"/")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ht="17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_xlfn.TEXTSPLIT($N979,"/")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t="17" hidden="1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_xlfn.TEXTSPLIT($N980,"/")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t="17" hidden="1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_xlfn.TEXTSPLIT($N981,"/")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ht="17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_xlfn.TEXTSPLIT($N982,"/")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t="17" hidden="1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_xlfn.TEXTSPLIT($N983,"/")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ht="17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_xlfn.TEXTSPLIT($N984,"/")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t="17" hidden="1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_xlfn.TEXTSPLIT($N985,"/")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4" hidden="1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_xlfn.TEXTSPLIT($N986,"/")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ht="17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_xlfn.TEXTSPLIT($N987,"/")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3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_xlfn.TEXTSPLIT($N988,"/")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t="17" hidden="1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_xlfn.TEXTSPLIT($N989,"/")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ht="17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_xlfn.TEXTSPLIT($N990,"/")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t="17" hidden="1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_xlfn.TEXTSPLIT($N991,"/")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ht="17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_xlfn.TEXTSPLIT($N992,"/")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t="17" hidden="1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_xlfn.TEXTSPLIT($N993,"/")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t="17" hidden="1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_xlfn.TEXTSPLIT($N994,"/")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t="17" hidden="1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_xlfn.TEXTSPLIT($N995,"/")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ht="17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_xlfn.TEXTSPLIT($N996,"/")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t="17" hidden="1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_xlfn.TEXTSPLIT($N997,"/")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_xlfn.TEXTSPLIT($N998,"/")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t="17" hidden="1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_xlfn.TEXTSPLIT($N999,"/")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ht="17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_xlfn.TEXTSPLIT($N1000,"/")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t="17" hidden="1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_xlfn.TEXTSPLIT($N1001,"/")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canceled">
      <formula>NOT(ISERROR(SEARCH("canceled",F1)))</formula>
    </cfRule>
    <cfRule type="containsText" dxfId="1" priority="5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Pivot table 2</vt:lpstr>
      <vt:lpstr>Pivot table 3</vt:lpstr>
      <vt:lpstr>Crowfunding Goal Analysis</vt:lpstr>
      <vt:lpstr>summary statistics table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jennifer vincent</cp:lastModifiedBy>
  <dcterms:created xsi:type="dcterms:W3CDTF">2021-09-29T18:52:28Z</dcterms:created>
  <dcterms:modified xsi:type="dcterms:W3CDTF">2023-03-06T13:16:20Z</dcterms:modified>
</cp:coreProperties>
</file>