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jwujciak/Desktop/Excel Class/"/>
    </mc:Choice>
  </mc:AlternateContent>
  <bookViews>
    <workbookView xWindow="0" yWindow="460" windowWidth="28800" windowHeight="17460"/>
  </bookViews>
  <sheets>
    <sheet name="Sheet1" sheetId="1" r:id="rId1"/>
    <sheet name="Sheet2" sheetId="2" r:id="rId2"/>
  </sheets>
  <definedNames>
    <definedName name="_xlnm._FilterDatabase" localSheetId="0" hidden="1">Sheet1!$A$1:$G$44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23" i="1"/>
  <c r="K22" i="1"/>
  <c r="K21" i="1"/>
  <c r="K20" i="1"/>
  <c r="K19" i="1"/>
  <c r="K14" i="1"/>
  <c r="G3" i="1"/>
  <c r="G4" i="1"/>
  <c r="G5" i="1"/>
  <c r="G8" i="1"/>
  <c r="G2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K16" i="1"/>
  <c r="K15" i="1"/>
  <c r="I1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K13" i="1"/>
  <c r="K12" i="1"/>
  <c r="K11" i="1"/>
</calcChain>
</file>

<file path=xl/sharedStrings.xml><?xml version="1.0" encoding="utf-8"?>
<sst xmlns="http://schemas.openxmlformats.org/spreadsheetml/2006/main" count="157" uniqueCount="42">
  <si>
    <t>OrderDate</t>
  </si>
  <si>
    <t>Region</t>
  </si>
  <si>
    <t>Rep</t>
  </si>
  <si>
    <t>Item</t>
  </si>
  <si>
    <t>Units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</si>
  <si>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</si>
  <si>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</si>
  <si>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</si>
  <si>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</si>
  <si>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</si>
  <si>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</si>
  <si>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</si>
  <si>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</si>
  <si>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</si>
  <si>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</si>
  <si>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</si>
  <si>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</si>
  <si>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</si>
  <si>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</si>
  <si>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</si>
  <si>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</si>
  <si>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</si>
  <si>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</si>
  <si>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</si>
  <si>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</si>
  <si>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Unit Cost</t>
  </si>
  <si>
    <t>Use the keyboard shortcut to format the cell widths so that all data is visible (alt H will give you a hint!)</t>
  </si>
  <si>
    <t>Navigation practice - DO NOT USE MOUSE!!</t>
  </si>
  <si>
    <t>Select the first column of the dataset. Look on the bottom right-hand side of the worksheet, underneath the scroll bar. There should be a Count, Average, and Sum. Use this to find the number of rows in this dataset.</t>
  </si>
  <si>
    <t>Homework Questions:</t>
  </si>
  <si>
    <t>This is a dataset of sales from a stationary store from 1/16 to 12/17. Fill in the Total column (units * unit cost).</t>
  </si>
  <si>
    <t xml:space="preserve">Write a formula in cell K9 that sums the Total column. </t>
  </si>
  <si>
    <t>How many sales did Smith make?</t>
  </si>
  <si>
    <t>Answers:</t>
  </si>
  <si>
    <t>In what region were most sales made?</t>
  </si>
  <si>
    <t xml:space="preserve">How many sales were larger than 5 units? </t>
  </si>
  <si>
    <r>
      <t xml:space="preserve">BONUS: Type </t>
    </r>
    <r>
      <rPr>
        <b/>
        <sz val="11"/>
        <color rgb="FFFF0000"/>
        <rFont val="Calibri"/>
        <family val="2"/>
        <scheme val="minor"/>
      </rPr>
      <t>=SUMIF(</t>
    </r>
    <r>
      <rPr>
        <sz val="11"/>
        <color theme="1"/>
        <rFont val="Calibri"/>
        <family val="2"/>
        <scheme val="minor"/>
      </rPr>
      <t xml:space="preserve"> in any cell and look at the arguments it takes. Use this formula to find the total revenue gained from the Central region.</t>
    </r>
  </si>
  <si>
    <t>Only the first value in the "OrderDate" column is in the correct date format. Copy cell A2's format and apply it to the rest of the column. (alt E S will give you a hint!)</t>
  </si>
  <si>
    <t>Select the first row of data (only to where it ends) and make the headings bold.</t>
  </si>
  <si>
    <t>How many sales had a unit cost between $10.00 and $50.00? (Think my number line example!)</t>
  </si>
  <si>
    <t>BONUS BONUS: Use the SUMIF formula to find what the item was most popular in terms of units sold.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</si>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</sst>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Arial Narrow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1" applyFont="1" applyFill="1" applyBorder="1" applyAlignment="1" applyProtection="1">
      <alignment horizontal="left" vertical="center"/>
    </xf>
    <xf numFmtId="0" fontId="1" fillId="0" borderId="0" xfId="1" applyFont="1" applyFill="1" applyBorder="1" applyAlignment="1" applyProtection="1">
      <alignment vertical="center"/>
    </xf>
    <xf numFmtId="164" fontId="1" fillId="0" borderId="0" xfId="2" applyNumberFormat="1" applyFont="1" applyFill="1" applyBorder="1" applyAlignment="1" applyProtection="1">
      <alignment horizontal="left" vertical="center"/>
    </xf>
    <xf numFmtId="164" fontId="1" fillId="0" borderId="0" xfId="2" applyNumberFormat="1" applyFont="1" applyFill="1" applyBorder="1" applyAlignment="1" applyProtection="1">
      <alignment vertical="center"/>
    </xf>
    <xf numFmtId="164" fontId="0" fillId="0" borderId="0" xfId="0" applyNumberFormat="1"/>
    <xf numFmtId="1" fontId="1" fillId="0" borderId="0" xfId="1" applyNumberFormat="1" applyFont="1" applyFill="1" applyBorder="1" applyAlignment="1" applyProtection="1">
      <alignment vertical="center"/>
      <protection locked="0"/>
    </xf>
    <xf numFmtId="1" fontId="0" fillId="0" borderId="0" xfId="0" applyNumberFormat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4" fillId="2" borderId="1" xfId="0" applyFont="1" applyFill="1" applyBorder="1"/>
    <xf numFmtId="1" fontId="7" fillId="0" borderId="0" xfId="1" applyNumberFormat="1" applyFont="1" applyFill="1" applyBorder="1" applyAlignment="1" applyProtection="1">
      <alignment horizontal="left" vertical="center"/>
    </xf>
    <xf numFmtId="0" fontId="7" fillId="0" borderId="0" xfId="1" applyFont="1" applyFill="1" applyBorder="1" applyAlignment="1" applyProtection="1">
      <alignment horizontal="left" vertical="center"/>
    </xf>
    <xf numFmtId="1" fontId="7" fillId="0" borderId="0" xfId="1" applyNumberFormat="1" applyFont="1" applyFill="1" applyBorder="1" applyAlignment="1" applyProtection="1">
      <alignment horizontal="left" vertical="center"/>
      <protection locked="0"/>
    </xf>
    <xf numFmtId="164" fontId="7" fillId="0" borderId="0" xfId="1" applyNumberFormat="1" applyFont="1" applyFill="1" applyBorder="1" applyAlignment="1" applyProtection="1">
      <alignment horizontal="left" vertical="center"/>
    </xf>
    <xf numFmtId="14" fontId="1" fillId="0" borderId="0" xfId="1" applyNumberFormat="1" applyFont="1" applyFill="1" applyBorder="1" applyAlignment="1" applyProtection="1">
      <alignment vertical="center"/>
    </xf>
    <xf numFmtId="164" fontId="0" fillId="0" borderId="1" xfId="0" applyNumberFormat="1" applyBorder="1"/>
    <xf numFmtId="165" fontId="0" fillId="0" borderId="1" xfId="4" applyNumberFormat="1" applyFont="1" applyBorder="1"/>
    <xf numFmtId="165" fontId="0" fillId="0" borderId="0" xfId="4" applyNumberFormat="1" applyFont="1"/>
    <xf numFmtId="44" fontId="0" fillId="0" borderId="1" xfId="5" applyFont="1" applyBorder="1"/>
    <xf numFmtId="0" fontId="7" fillId="0" borderId="3" xfId="1" applyFont="1" applyFill="1" applyBorder="1" applyAlignment="1" applyProtection="1">
      <alignment horizontal="center" vertical="center"/>
    </xf>
  </cellXfs>
  <cellStyles count="6">
    <cellStyle name="Comma" xfId="4" builtinId="3"/>
    <cellStyle name="Comma 2" xfId="2"/>
    <cellStyle name="Ctx_Hyperlink" xfId="3"/>
    <cellStyle name="Currency" xfId="5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zoomScale="86" workbookViewId="0">
      <selection activeCell="L28" sqref="L28"/>
    </sheetView>
  </sheetViews>
  <sheetFormatPr baseColWidth="10" defaultColWidth="8.83203125" defaultRowHeight="15" x14ac:dyDescent="0.2"/>
  <cols>
    <col min="1" max="1" width="9.1640625" bestFit="1" customWidth="1"/>
    <col min="2" max="2" width="6.5" bestFit="1" customWidth="1"/>
    <col min="3" max="3" width="9" bestFit="1" customWidth="1"/>
    <col min="4" max="4" width="6.6640625" bestFit="1" customWidth="1"/>
    <col min="5" max="5" width="5" style="7" bestFit="1" customWidth="1"/>
    <col min="6" max="6" width="8.1640625" style="5" bestFit="1" customWidth="1"/>
    <col min="7" max="7" width="9" style="5" customWidth="1"/>
    <col min="10" max="10" width="136.5" bestFit="1" customWidth="1"/>
    <col min="11" max="11" width="10.5" bestFit="1" customWidth="1"/>
  </cols>
  <sheetData>
    <row r="1" spans="1:13" x14ac:dyDescent="0.2">
      <c r="A1" s="23" t="s">
        <v>0</v>
      </c>
      <c r="B1" s="14" t="s">
        <v>1</v>
      </c>
      <c r="C1" s="14" t="s">
        <v>2</v>
      </c>
      <c r="D1" s="15" t="s">
        <v>3</v>
      </c>
      <c r="E1" s="16" t="s">
        <v>4</v>
      </c>
      <c r="F1" s="17" t="s">
        <v>25</v>
      </c>
      <c r="G1" s="17" t="s">
        <v>5</v>
      </c>
      <c r="J1" s="13" t="s">
        <v>27</v>
      </c>
    </row>
    <row r="2" spans="1:13" x14ac:dyDescent="0.2">
      <c r="A2" s="18">
        <v>42375</v>
      </c>
      <c r="B2" s="2" t="s">
        <v>6</v>
      </c>
      <c r="C2" s="2" t="s">
        <v>7</v>
      </c>
      <c r="D2" s="1" t="s">
        <v>8</v>
      </c>
      <c r="E2" s="6">
        <v>95</v>
      </c>
      <c r="F2" s="3">
        <v>1.99</v>
      </c>
      <c r="G2" s="4">
        <f>E2*F2</f>
        <v>189.05</v>
      </c>
      <c r="H2" s="5" t="b">
        <f>F2&gt;10</f>
        <v>0</v>
      </c>
      <c r="I2" t="b">
        <f>F2&gt;=50</f>
        <v>0</v>
      </c>
      <c r="J2" s="11" t="s">
        <v>26</v>
      </c>
      <c r="M2" s="2"/>
    </row>
    <row r="3" spans="1:13" x14ac:dyDescent="0.2">
      <c r="A3" s="18">
        <v>42392</v>
      </c>
      <c r="B3" s="2" t="s">
        <v>9</v>
      </c>
      <c r="C3" s="2" t="s">
        <v>10</v>
      </c>
      <c r="D3" s="1" t="s">
        <v>11</v>
      </c>
      <c r="E3" s="6">
        <v>50</v>
      </c>
      <c r="F3" s="3">
        <v>19.989999999999998</v>
      </c>
      <c r="G3" s="4">
        <f t="shared" ref="G3:G44" si="0">E3*F3</f>
        <v>999.49999999999989</v>
      </c>
      <c r="H3" s="5" t="b">
        <f t="shared" ref="H3:H44" si="1">F3&gt;10</f>
        <v>1</v>
      </c>
      <c r="I3" t="b">
        <f t="shared" ref="I3:I44" si="2">F3&gt;=50</f>
        <v>0</v>
      </c>
      <c r="J3" s="11" t="s">
        <v>38</v>
      </c>
      <c r="M3" s="2"/>
    </row>
    <row r="4" spans="1:13" ht="30" x14ac:dyDescent="0.2">
      <c r="A4" s="18">
        <v>42409</v>
      </c>
      <c r="B4" s="2" t="s">
        <v>9</v>
      </c>
      <c r="C4" s="2" t="s">
        <v>12</v>
      </c>
      <c r="D4" s="1" t="s">
        <v>8</v>
      </c>
      <c r="E4" s="6">
        <v>36</v>
      </c>
      <c r="F4" s="3">
        <v>4.99</v>
      </c>
      <c r="G4" s="4">
        <f t="shared" si="0"/>
        <v>179.64000000000001</v>
      </c>
      <c r="H4" s="5" t="b">
        <f t="shared" si="1"/>
        <v>0</v>
      </c>
      <c r="I4" t="b">
        <f t="shared" si="2"/>
        <v>0</v>
      </c>
      <c r="J4" s="12" t="s">
        <v>28</v>
      </c>
      <c r="K4">
        <v>43</v>
      </c>
      <c r="M4" s="2"/>
    </row>
    <row r="5" spans="1:13" x14ac:dyDescent="0.2">
      <c r="A5" s="18">
        <v>42426</v>
      </c>
      <c r="B5" s="2" t="s">
        <v>9</v>
      </c>
      <c r="C5" s="2" t="s">
        <v>13</v>
      </c>
      <c r="D5" s="1" t="s">
        <v>14</v>
      </c>
      <c r="E5" s="6">
        <v>27</v>
      </c>
      <c r="F5" s="3">
        <v>19.989999999999998</v>
      </c>
      <c r="G5" s="4">
        <f t="shared" si="0"/>
        <v>539.7299999999999</v>
      </c>
      <c r="H5" s="5" t="b">
        <f t="shared" si="1"/>
        <v>1</v>
      </c>
      <c r="I5" t="b">
        <f t="shared" si="2"/>
        <v>0</v>
      </c>
      <c r="J5" s="8" t="s">
        <v>37</v>
      </c>
      <c r="M5" s="2"/>
    </row>
    <row r="6" spans="1:13" x14ac:dyDescent="0.2">
      <c r="A6" s="18">
        <v>42444</v>
      </c>
      <c r="B6" s="2" t="s">
        <v>15</v>
      </c>
      <c r="C6" s="2" t="s">
        <v>16</v>
      </c>
      <c r="D6" s="1" t="s">
        <v>8</v>
      </c>
      <c r="E6" s="6">
        <v>56</v>
      </c>
      <c r="F6" s="3">
        <v>2.99</v>
      </c>
      <c r="G6" s="4">
        <f t="shared" si="0"/>
        <v>167.44</v>
      </c>
      <c r="H6" s="5" t="b">
        <f t="shared" si="1"/>
        <v>0</v>
      </c>
      <c r="I6" t="b">
        <f t="shared" si="2"/>
        <v>0</v>
      </c>
      <c r="M6" s="2"/>
    </row>
    <row r="7" spans="1:13" x14ac:dyDescent="0.2">
      <c r="A7" s="18">
        <v>42461</v>
      </c>
      <c r="B7" s="2" t="s">
        <v>6</v>
      </c>
      <c r="C7" s="2" t="s">
        <v>7</v>
      </c>
      <c r="D7" s="1" t="s">
        <v>11</v>
      </c>
      <c r="E7" s="6">
        <v>60</v>
      </c>
      <c r="F7" s="3">
        <v>4.99</v>
      </c>
      <c r="G7" s="4">
        <f t="shared" si="0"/>
        <v>299.40000000000003</v>
      </c>
      <c r="H7" s="5" t="b">
        <f t="shared" si="1"/>
        <v>0</v>
      </c>
      <c r="I7" t="b">
        <f t="shared" si="2"/>
        <v>0</v>
      </c>
      <c r="M7" s="2"/>
    </row>
    <row r="8" spans="1:13" x14ac:dyDescent="0.2">
      <c r="A8" s="18">
        <v>42478</v>
      </c>
      <c r="B8" s="2" t="s">
        <v>9</v>
      </c>
      <c r="C8" s="2" t="s">
        <v>17</v>
      </c>
      <c r="D8" s="1" t="s">
        <v>8</v>
      </c>
      <c r="E8" s="6">
        <v>75</v>
      </c>
      <c r="F8" s="3">
        <v>1.99</v>
      </c>
      <c r="G8" s="4">
        <f t="shared" si="0"/>
        <v>149.25</v>
      </c>
      <c r="H8" s="5" t="b">
        <f t="shared" si="1"/>
        <v>0</v>
      </c>
      <c r="I8" t="b">
        <f t="shared" si="2"/>
        <v>0</v>
      </c>
      <c r="M8" s="2"/>
    </row>
    <row r="9" spans="1:13" x14ac:dyDescent="0.2">
      <c r="A9" s="18">
        <v>42495</v>
      </c>
      <c r="B9" s="2" t="s">
        <v>9</v>
      </c>
      <c r="C9" s="2" t="s">
        <v>12</v>
      </c>
      <c r="D9" s="1" t="s">
        <v>8</v>
      </c>
      <c r="E9" s="6">
        <v>90</v>
      </c>
      <c r="F9" s="3">
        <v>4.99</v>
      </c>
      <c r="G9" s="4">
        <f t="shared" si="0"/>
        <v>449.1</v>
      </c>
      <c r="H9" s="5" t="b">
        <f t="shared" si="1"/>
        <v>0</v>
      </c>
      <c r="I9" t="b">
        <f t="shared" si="2"/>
        <v>0</v>
      </c>
      <c r="J9" s="13" t="s">
        <v>29</v>
      </c>
      <c r="K9" s="13" t="s">
        <v>33</v>
      </c>
      <c r="M9" s="2"/>
    </row>
    <row r="10" spans="1:13" x14ac:dyDescent="0.2">
      <c r="A10" s="18">
        <v>42512</v>
      </c>
      <c r="B10" s="2" t="s">
        <v>15</v>
      </c>
      <c r="C10" s="2" t="s">
        <v>18</v>
      </c>
      <c r="D10" s="1" t="s">
        <v>8</v>
      </c>
      <c r="E10" s="6">
        <v>32</v>
      </c>
      <c r="F10" s="3">
        <v>1.99</v>
      </c>
      <c r="G10" s="4">
        <f t="shared" si="0"/>
        <v>63.68</v>
      </c>
      <c r="H10" s="5" t="b">
        <f t="shared" si="1"/>
        <v>0</v>
      </c>
      <c r="I10" t="b">
        <f t="shared" si="2"/>
        <v>0</v>
      </c>
      <c r="J10" s="8" t="s">
        <v>30</v>
      </c>
      <c r="K10" s="8" t="s">
        <v>41</v>
      </c>
      <c r="M10" s="2"/>
    </row>
    <row r="11" spans="1:13" x14ac:dyDescent="0.2">
      <c r="A11" s="18">
        <v>42529</v>
      </c>
      <c r="B11" s="2" t="s">
        <v>6</v>
      </c>
      <c r="C11" s="2" t="s">
        <v>7</v>
      </c>
      <c r="D11" s="1" t="s">
        <v>11</v>
      </c>
      <c r="E11" s="6">
        <v>60</v>
      </c>
      <c r="F11" s="3">
        <v>8.99</v>
      </c>
      <c r="G11" s="4">
        <f t="shared" si="0"/>
        <v>539.4</v>
      </c>
      <c r="H11" s="5" t="b">
        <f t="shared" si="1"/>
        <v>0</v>
      </c>
      <c r="I11" t="b">
        <f t="shared" si="2"/>
        <v>0</v>
      </c>
      <c r="J11" s="8" t="s">
        <v>31</v>
      </c>
      <c r="K11" s="19">
        <f>SUM(G2:G44)</f>
        <v>19627.880000000008</v>
      </c>
      <c r="M11" s="2"/>
    </row>
    <row r="12" spans="1:13" x14ac:dyDescent="0.2">
      <c r="A12" s="18">
        <v>42546</v>
      </c>
      <c r="B12" s="2" t="s">
        <v>9</v>
      </c>
      <c r="C12" s="2" t="s">
        <v>19</v>
      </c>
      <c r="D12" s="1" t="s">
        <v>8</v>
      </c>
      <c r="E12" s="6">
        <v>90</v>
      </c>
      <c r="F12" s="3">
        <v>4.99</v>
      </c>
      <c r="G12" s="4">
        <f t="shared" si="0"/>
        <v>449.1</v>
      </c>
      <c r="H12" s="5" t="b">
        <f t="shared" si="1"/>
        <v>0</v>
      </c>
      <c r="I12" t="b">
        <f t="shared" si="2"/>
        <v>0</v>
      </c>
      <c r="J12" s="8" t="s">
        <v>32</v>
      </c>
      <c r="K12" s="8">
        <f>COUNTIF(C2:C44,C16)</f>
        <v>3</v>
      </c>
      <c r="M12" s="2"/>
    </row>
    <row r="13" spans="1:13" x14ac:dyDescent="0.2">
      <c r="A13" s="18">
        <v>42563</v>
      </c>
      <c r="B13" s="2" t="s">
        <v>6</v>
      </c>
      <c r="C13" s="2" t="s">
        <v>20</v>
      </c>
      <c r="D13" s="1" t="s">
        <v>11</v>
      </c>
      <c r="E13" s="6">
        <v>29</v>
      </c>
      <c r="F13" s="3">
        <v>1.99</v>
      </c>
      <c r="G13" s="4">
        <f t="shared" si="0"/>
        <v>57.71</v>
      </c>
      <c r="H13" s="5" t="b">
        <f t="shared" si="1"/>
        <v>0</v>
      </c>
      <c r="I13" t="b">
        <f t="shared" si="2"/>
        <v>0</v>
      </c>
      <c r="J13" s="8" t="s">
        <v>35</v>
      </c>
      <c r="K13" s="8">
        <f>COUNTIF(E2:E44,"&gt;5")</f>
        <v>39</v>
      </c>
    </row>
    <row r="14" spans="1:13" x14ac:dyDescent="0.2">
      <c r="A14" s="18">
        <v>42580</v>
      </c>
      <c r="B14" s="2" t="s">
        <v>6</v>
      </c>
      <c r="C14" s="2" t="s">
        <v>21</v>
      </c>
      <c r="D14" s="1" t="s">
        <v>11</v>
      </c>
      <c r="E14" s="6">
        <v>81</v>
      </c>
      <c r="F14" s="3">
        <v>19.989999999999998</v>
      </c>
      <c r="G14" s="4">
        <f t="shared" si="0"/>
        <v>1619.1899999999998</v>
      </c>
      <c r="H14" s="5" t="b">
        <f t="shared" si="1"/>
        <v>1</v>
      </c>
      <c r="I14" t="b">
        <f t="shared" si="2"/>
        <v>0</v>
      </c>
      <c r="J14" s="9" t="s">
        <v>39</v>
      </c>
      <c r="K14" s="20">
        <f>COUNTIF(F2:F44,"&gt;$10")-COUNTIF(F2:F44,"&gt;=$50")</f>
        <v>12</v>
      </c>
    </row>
    <row r="15" spans="1:13" x14ac:dyDescent="0.2">
      <c r="A15" s="18">
        <v>42597</v>
      </c>
      <c r="B15" s="2" t="s">
        <v>6</v>
      </c>
      <c r="C15" s="2" t="s">
        <v>7</v>
      </c>
      <c r="D15" s="1" t="s">
        <v>8</v>
      </c>
      <c r="E15" s="6">
        <v>35</v>
      </c>
      <c r="F15" s="3">
        <v>4.99</v>
      </c>
      <c r="G15" s="4">
        <f t="shared" si="0"/>
        <v>174.65</v>
      </c>
      <c r="H15" s="5" t="b">
        <f t="shared" si="1"/>
        <v>0</v>
      </c>
      <c r="I15" t="b">
        <f t="shared" si="2"/>
        <v>0</v>
      </c>
      <c r="J15" s="8" t="s">
        <v>34</v>
      </c>
      <c r="K15" s="8" t="str">
        <f>INDEX(B2:B44,MODE(MATCH(B2:B44,B2:B44,0)))</f>
        <v>Central</v>
      </c>
    </row>
    <row r="16" spans="1:13" x14ac:dyDescent="0.2">
      <c r="A16" s="18">
        <v>42614</v>
      </c>
      <c r="B16" s="2" t="s">
        <v>9</v>
      </c>
      <c r="C16" s="2" t="s">
        <v>22</v>
      </c>
      <c r="D16" s="1" t="s">
        <v>23</v>
      </c>
      <c r="E16" s="6">
        <v>2</v>
      </c>
      <c r="F16" s="3">
        <v>125</v>
      </c>
      <c r="G16" s="4">
        <f t="shared" si="0"/>
        <v>250</v>
      </c>
      <c r="H16" s="5" t="b">
        <f t="shared" si="1"/>
        <v>1</v>
      </c>
      <c r="I16" t="b">
        <f t="shared" si="2"/>
        <v>1</v>
      </c>
      <c r="J16" s="10" t="s">
        <v>36</v>
      </c>
      <c r="K16" s="22">
        <f>SUMIF(B2:B44,B4,G2:G44)</f>
        <v>11139.069999999998</v>
      </c>
    </row>
    <row r="17" spans="1:12" x14ac:dyDescent="0.2">
      <c r="A17" s="18">
        <v>42631</v>
      </c>
      <c r="B17" s="2" t="s">
        <v>6</v>
      </c>
      <c r="C17" s="2" t="s">
        <v>7</v>
      </c>
      <c r="D17" s="1" t="s">
        <v>24</v>
      </c>
      <c r="E17" s="6">
        <v>16</v>
      </c>
      <c r="F17" s="3">
        <v>15.99</v>
      </c>
      <c r="G17" s="4">
        <f t="shared" si="0"/>
        <v>255.84</v>
      </c>
      <c r="H17" s="5" t="b">
        <f t="shared" si="1"/>
        <v>1</v>
      </c>
      <c r="I17" t="b">
        <f t="shared" si="2"/>
        <v>0</v>
      </c>
      <c r="J17" s="10" t="s">
        <v>40</v>
      </c>
      <c r="K17" s="8" t="str">
        <f>IF(SUMIF(D:D,"Pencil",E:E)=MAX(SUMIF(D1:D44,"Pencil",E1:E44),SUMIF(D1:D44,"Binder",E1:E44),SUMIF(D1:D44,"Pen",E1:E44),SUMIF(D1:D44,"Desk",E1:E44),SUMIF(D1:D44,"Pen Set",E1:E44)),"Pencil",IF(SUMIF(D:D,"Binder",E:E)=MAX(SUMIF(D1:D44,"Pencil",E1:E44),SUMIF(D1:D44,"Binder",E1:E44),SUMIF(D1:D44,"Pen",E1:E44),SUMIF(D1:D44,"Desk",E1:E44),SUMIF(D1:D44,"Pen Set",E1:E44)),"Binder",IF(SUMIF(D:D,"Pen",E:E)=MAX(SUMIF(D1:D44,"Pencil",E1:E44),SUMIF(D1:D44,"Binder",E1:E44),SUMIF(D1:D44,"Pen",E1:E44),SUMIF(D1:D44,"Desk",E1:E44),SUMIF(D1:D44,"Pen Set",E1:E44)),"Pen",IF(SUMIF(D:D,"Desk",E:E)=MAX(SUMIF(D1:D44,"Pencil",E1:E44),SUMIF(D1:D44,"Binder",E1:E44),SUMIF(D1:D44,"Pen",E1:E44),SUMIF(D1:D44,"Desk",E1:E44),SUMIF(D1:D44,"Pen Set",E1:E44)),"Desk",IF(SUMIF(D:D,"Pen Set",E:E)=MAX(SUMIF(D1:D44,"Pencil",E1:E44),SUMIF(D1:D44,"Binder",E1:E44),SUMIF(D1:D44,"Pen",E1:E44),SUMIF(D1:D44,"Desk",E1:E44),SUMIF(D1:D44,"Pen Set",E1:E44)),"Pen Set")))))</f>
        <v>Binder</v>
      </c>
      <c r="L17" s="7"/>
    </row>
    <row r="18" spans="1:12" x14ac:dyDescent="0.2">
      <c r="A18" s="18">
        <v>42648</v>
      </c>
      <c r="B18" s="2" t="s">
        <v>9</v>
      </c>
      <c r="C18" s="2" t="s">
        <v>19</v>
      </c>
      <c r="D18" s="1" t="s">
        <v>11</v>
      </c>
      <c r="E18" s="6">
        <v>28</v>
      </c>
      <c r="F18" s="3">
        <v>8.99</v>
      </c>
      <c r="G18" s="4">
        <f t="shared" si="0"/>
        <v>251.72</v>
      </c>
      <c r="H18" s="5" t="b">
        <f t="shared" si="1"/>
        <v>0</v>
      </c>
      <c r="I18" t="b">
        <f t="shared" si="2"/>
        <v>0</v>
      </c>
    </row>
    <row r="19" spans="1:12" x14ac:dyDescent="0.2">
      <c r="A19" s="18">
        <v>42665</v>
      </c>
      <c r="B19" s="2" t="s">
        <v>6</v>
      </c>
      <c r="C19" s="2" t="s">
        <v>7</v>
      </c>
      <c r="D19" s="1" t="s">
        <v>14</v>
      </c>
      <c r="E19" s="6">
        <v>64</v>
      </c>
      <c r="F19" s="3">
        <v>8.99</v>
      </c>
      <c r="G19" s="4">
        <f t="shared" si="0"/>
        <v>575.36</v>
      </c>
      <c r="H19" s="5" t="b">
        <f t="shared" si="1"/>
        <v>0</v>
      </c>
      <c r="I19" t="b">
        <f t="shared" si="2"/>
        <v>0</v>
      </c>
      <c r="J19" s="1" t="s">
        <v>8</v>
      </c>
      <c r="K19">
        <f>SUMIF(D1:D44,"Pencil",E1:E44)</f>
        <v>716</v>
      </c>
    </row>
    <row r="20" spans="1:12" x14ac:dyDescent="0.2">
      <c r="A20" s="18">
        <v>42682</v>
      </c>
      <c r="B20" s="2" t="s">
        <v>6</v>
      </c>
      <c r="C20" s="2" t="s">
        <v>21</v>
      </c>
      <c r="D20" s="1" t="s">
        <v>14</v>
      </c>
      <c r="E20" s="6">
        <v>15</v>
      </c>
      <c r="F20" s="3">
        <v>19.989999999999998</v>
      </c>
      <c r="G20" s="4">
        <f t="shared" si="0"/>
        <v>299.84999999999997</v>
      </c>
      <c r="H20" s="5" t="b">
        <f t="shared" si="1"/>
        <v>1</v>
      </c>
      <c r="I20" t="b">
        <f t="shared" si="2"/>
        <v>0</v>
      </c>
      <c r="J20" s="1" t="s">
        <v>11</v>
      </c>
      <c r="K20">
        <f>SUMIF(D2:D44,"Binder",E2:E44)</f>
        <v>722</v>
      </c>
    </row>
    <row r="21" spans="1:12" x14ac:dyDescent="0.2">
      <c r="A21" s="18">
        <v>42699</v>
      </c>
      <c r="B21" s="2" t="s">
        <v>9</v>
      </c>
      <c r="C21" s="2" t="s">
        <v>10</v>
      </c>
      <c r="D21" s="1" t="s">
        <v>24</v>
      </c>
      <c r="E21" s="6">
        <v>96</v>
      </c>
      <c r="F21" s="3">
        <v>4.99</v>
      </c>
      <c r="G21" s="4">
        <f t="shared" si="0"/>
        <v>479.04</v>
      </c>
      <c r="H21" s="5" t="b">
        <f t="shared" si="1"/>
        <v>0</v>
      </c>
      <c r="I21" t="b">
        <f t="shared" si="2"/>
        <v>0</v>
      </c>
      <c r="J21" s="1" t="s">
        <v>14</v>
      </c>
      <c r="K21">
        <f>SUMIF(D1:D44,"Pen",E1:E44)</f>
        <v>278</v>
      </c>
    </row>
    <row r="22" spans="1:12" x14ac:dyDescent="0.2">
      <c r="A22" s="18">
        <v>42716</v>
      </c>
      <c r="B22" s="2" t="s">
        <v>9</v>
      </c>
      <c r="C22" s="2" t="s">
        <v>22</v>
      </c>
      <c r="D22" s="1" t="s">
        <v>8</v>
      </c>
      <c r="E22" s="6">
        <v>67</v>
      </c>
      <c r="F22" s="3">
        <v>1.29</v>
      </c>
      <c r="G22" s="4">
        <f t="shared" si="0"/>
        <v>86.43</v>
      </c>
      <c r="H22" s="5" t="b">
        <f t="shared" si="1"/>
        <v>0</v>
      </c>
      <c r="I22" t="b">
        <f t="shared" si="2"/>
        <v>0</v>
      </c>
      <c r="J22" s="1" t="s">
        <v>23</v>
      </c>
      <c r="K22">
        <f>SUMIF(D1:D44,"Desk",E1:E44)</f>
        <v>10</v>
      </c>
    </row>
    <row r="23" spans="1:12" x14ac:dyDescent="0.2">
      <c r="A23" s="18">
        <v>42733</v>
      </c>
      <c r="B23" s="2" t="s">
        <v>6</v>
      </c>
      <c r="C23" s="2" t="s">
        <v>21</v>
      </c>
      <c r="D23" s="1" t="s">
        <v>24</v>
      </c>
      <c r="E23" s="6">
        <v>74</v>
      </c>
      <c r="F23" s="3">
        <v>15.99</v>
      </c>
      <c r="G23" s="4">
        <f t="shared" si="0"/>
        <v>1183.26</v>
      </c>
      <c r="H23" s="5" t="b">
        <f t="shared" si="1"/>
        <v>1</v>
      </c>
      <c r="I23" t="b">
        <f t="shared" si="2"/>
        <v>0</v>
      </c>
      <c r="J23" s="1" t="s">
        <v>24</v>
      </c>
      <c r="K23">
        <f>SUMIF(D1:D44,"Pen Set",E1:E44)</f>
        <v>395</v>
      </c>
    </row>
    <row r="24" spans="1:12" x14ac:dyDescent="0.2">
      <c r="A24" s="18">
        <v>42750</v>
      </c>
      <c r="B24" s="2" t="s">
        <v>9</v>
      </c>
      <c r="C24" s="2" t="s">
        <v>13</v>
      </c>
      <c r="D24" s="1" t="s">
        <v>11</v>
      </c>
      <c r="E24" s="6">
        <v>46</v>
      </c>
      <c r="F24" s="3">
        <v>8.99</v>
      </c>
      <c r="G24" s="4">
        <f t="shared" si="0"/>
        <v>413.54</v>
      </c>
      <c r="H24" s="5" t="b">
        <f t="shared" si="1"/>
        <v>0</v>
      </c>
      <c r="I24" t="b">
        <f t="shared" si="2"/>
        <v>0</v>
      </c>
    </row>
    <row r="25" spans="1:12" x14ac:dyDescent="0.2">
      <c r="A25" s="18">
        <v>42767</v>
      </c>
      <c r="B25" s="2" t="s">
        <v>9</v>
      </c>
      <c r="C25" s="2" t="s">
        <v>22</v>
      </c>
      <c r="D25" s="1" t="s">
        <v>11</v>
      </c>
      <c r="E25" s="6">
        <v>87</v>
      </c>
      <c r="F25" s="3">
        <v>15</v>
      </c>
      <c r="G25" s="4">
        <f t="shared" si="0"/>
        <v>1305</v>
      </c>
      <c r="H25" s="5" t="b">
        <f t="shared" si="1"/>
        <v>1</v>
      </c>
      <c r="I25" t="b">
        <f t="shared" si="2"/>
        <v>0</v>
      </c>
    </row>
    <row r="26" spans="1:12" x14ac:dyDescent="0.2">
      <c r="A26" s="18">
        <v>42784</v>
      </c>
      <c r="B26" s="2" t="s">
        <v>6</v>
      </c>
      <c r="C26" s="2" t="s">
        <v>7</v>
      </c>
      <c r="D26" s="1" t="s">
        <v>11</v>
      </c>
      <c r="E26" s="6">
        <v>4</v>
      </c>
      <c r="F26" s="3">
        <v>4.99</v>
      </c>
      <c r="G26" s="4">
        <f t="shared" si="0"/>
        <v>19.96</v>
      </c>
      <c r="H26" s="5" t="b">
        <f t="shared" si="1"/>
        <v>0</v>
      </c>
      <c r="I26" t="b">
        <f t="shared" si="2"/>
        <v>0</v>
      </c>
    </row>
    <row r="27" spans="1:12" x14ac:dyDescent="0.2">
      <c r="A27" s="18">
        <v>42801</v>
      </c>
      <c r="B27" s="2" t="s">
        <v>15</v>
      </c>
      <c r="C27" s="2" t="s">
        <v>16</v>
      </c>
      <c r="D27" s="1" t="s">
        <v>11</v>
      </c>
      <c r="E27" s="6">
        <v>7</v>
      </c>
      <c r="F27" s="3">
        <v>19.989999999999998</v>
      </c>
      <c r="G27" s="4">
        <f t="shared" si="0"/>
        <v>139.92999999999998</v>
      </c>
      <c r="H27" s="5" t="b">
        <f t="shared" si="1"/>
        <v>1</v>
      </c>
      <c r="I27" t="b">
        <f t="shared" si="2"/>
        <v>0</v>
      </c>
    </row>
    <row r="28" spans="1:12" x14ac:dyDescent="0.2">
      <c r="A28" s="18">
        <v>42818</v>
      </c>
      <c r="B28" s="2" t="s">
        <v>9</v>
      </c>
      <c r="C28" s="2" t="s">
        <v>12</v>
      </c>
      <c r="D28" s="1" t="s">
        <v>24</v>
      </c>
      <c r="E28" s="6">
        <v>50</v>
      </c>
      <c r="F28" s="3">
        <v>4.99</v>
      </c>
      <c r="G28" s="4">
        <f t="shared" si="0"/>
        <v>249.5</v>
      </c>
      <c r="H28" s="5" t="b">
        <f t="shared" si="1"/>
        <v>0</v>
      </c>
      <c r="I28" t="b">
        <f t="shared" si="2"/>
        <v>0</v>
      </c>
    </row>
    <row r="29" spans="1:12" x14ac:dyDescent="0.2">
      <c r="A29" s="18">
        <v>42835</v>
      </c>
      <c r="B29" s="2" t="s">
        <v>9</v>
      </c>
      <c r="C29" s="2" t="s">
        <v>17</v>
      </c>
      <c r="D29" s="1" t="s">
        <v>8</v>
      </c>
      <c r="E29" s="6">
        <v>66</v>
      </c>
      <c r="F29" s="3">
        <v>1.99</v>
      </c>
      <c r="G29" s="4">
        <f t="shared" si="0"/>
        <v>131.34</v>
      </c>
      <c r="H29" s="5" t="b">
        <f t="shared" si="1"/>
        <v>0</v>
      </c>
      <c r="I29" t="b">
        <f t="shared" si="2"/>
        <v>0</v>
      </c>
    </row>
    <row r="30" spans="1:12" x14ac:dyDescent="0.2">
      <c r="A30" s="18">
        <v>42852</v>
      </c>
      <c r="B30" s="2" t="s">
        <v>6</v>
      </c>
      <c r="C30" s="2" t="s">
        <v>20</v>
      </c>
      <c r="D30" s="1" t="s">
        <v>14</v>
      </c>
      <c r="E30" s="6">
        <v>96</v>
      </c>
      <c r="F30" s="3">
        <v>4.99</v>
      </c>
      <c r="G30" s="4">
        <f t="shared" si="0"/>
        <v>479.04</v>
      </c>
      <c r="H30" s="5" t="b">
        <f t="shared" si="1"/>
        <v>0</v>
      </c>
      <c r="I30" t="b">
        <f t="shared" si="2"/>
        <v>0</v>
      </c>
    </row>
    <row r="31" spans="1:12" x14ac:dyDescent="0.2">
      <c r="A31" s="18">
        <v>42869</v>
      </c>
      <c r="B31" s="2" t="s">
        <v>9</v>
      </c>
      <c r="C31" s="2" t="s">
        <v>13</v>
      </c>
      <c r="D31" s="1" t="s">
        <v>8</v>
      </c>
      <c r="E31" s="6">
        <v>53</v>
      </c>
      <c r="F31" s="3">
        <v>1.29</v>
      </c>
      <c r="G31" s="4">
        <f t="shared" si="0"/>
        <v>68.37</v>
      </c>
      <c r="H31" s="5" t="b">
        <f t="shared" si="1"/>
        <v>0</v>
      </c>
      <c r="I31" t="b">
        <f t="shared" si="2"/>
        <v>0</v>
      </c>
    </row>
    <row r="32" spans="1:12" x14ac:dyDescent="0.2">
      <c r="A32" s="18">
        <v>42886</v>
      </c>
      <c r="B32" s="2" t="s">
        <v>9</v>
      </c>
      <c r="C32" s="2" t="s">
        <v>13</v>
      </c>
      <c r="D32" s="1" t="s">
        <v>11</v>
      </c>
      <c r="E32" s="6">
        <v>80</v>
      </c>
      <c r="F32" s="3">
        <v>8.99</v>
      </c>
      <c r="G32" s="4">
        <f t="shared" si="0"/>
        <v>719.2</v>
      </c>
      <c r="H32" s="5" t="b">
        <f t="shared" si="1"/>
        <v>0</v>
      </c>
      <c r="I32" t="b">
        <f t="shared" si="2"/>
        <v>0</v>
      </c>
    </row>
    <row r="33" spans="1:9" x14ac:dyDescent="0.2">
      <c r="A33" s="18">
        <v>42903</v>
      </c>
      <c r="B33" s="2" t="s">
        <v>9</v>
      </c>
      <c r="C33" s="2" t="s">
        <v>10</v>
      </c>
      <c r="D33" s="1" t="s">
        <v>23</v>
      </c>
      <c r="E33" s="6">
        <v>5</v>
      </c>
      <c r="F33" s="3">
        <v>125</v>
      </c>
      <c r="G33" s="4">
        <f t="shared" si="0"/>
        <v>625</v>
      </c>
      <c r="H33" s="5" t="b">
        <f t="shared" si="1"/>
        <v>1</v>
      </c>
      <c r="I33" t="b">
        <f t="shared" si="2"/>
        <v>1</v>
      </c>
    </row>
    <row r="34" spans="1:9" x14ac:dyDescent="0.2">
      <c r="A34" s="18">
        <v>42920</v>
      </c>
      <c r="B34" s="2" t="s">
        <v>6</v>
      </c>
      <c r="C34" s="2" t="s">
        <v>7</v>
      </c>
      <c r="D34" s="1" t="s">
        <v>24</v>
      </c>
      <c r="E34" s="6">
        <v>62</v>
      </c>
      <c r="F34" s="3">
        <v>4.99</v>
      </c>
      <c r="G34" s="4">
        <f t="shared" si="0"/>
        <v>309.38</v>
      </c>
      <c r="H34" s="5" t="b">
        <f t="shared" si="1"/>
        <v>0</v>
      </c>
      <c r="I34" t="b">
        <f t="shared" si="2"/>
        <v>0</v>
      </c>
    </row>
    <row r="35" spans="1:9" x14ac:dyDescent="0.2">
      <c r="A35" s="18">
        <v>42937</v>
      </c>
      <c r="B35" s="2" t="s">
        <v>9</v>
      </c>
      <c r="C35" s="2" t="s">
        <v>19</v>
      </c>
      <c r="D35" s="1" t="s">
        <v>24</v>
      </c>
      <c r="E35" s="6">
        <v>55</v>
      </c>
      <c r="F35" s="3">
        <v>12.49</v>
      </c>
      <c r="G35" s="4">
        <f t="shared" si="0"/>
        <v>686.95</v>
      </c>
      <c r="H35" s="5" t="b">
        <f t="shared" si="1"/>
        <v>1</v>
      </c>
      <c r="I35" t="b">
        <f t="shared" si="2"/>
        <v>0</v>
      </c>
    </row>
    <row r="36" spans="1:9" x14ac:dyDescent="0.2">
      <c r="A36" s="18">
        <v>42954</v>
      </c>
      <c r="B36" s="2" t="s">
        <v>9</v>
      </c>
      <c r="C36" s="2" t="s">
        <v>10</v>
      </c>
      <c r="D36" s="1" t="s">
        <v>24</v>
      </c>
      <c r="E36" s="6">
        <v>42</v>
      </c>
      <c r="F36" s="3">
        <v>23.95</v>
      </c>
      <c r="G36" s="4">
        <f t="shared" si="0"/>
        <v>1005.9</v>
      </c>
      <c r="H36" s="5" t="b">
        <f t="shared" si="1"/>
        <v>1</v>
      </c>
      <c r="I36" t="b">
        <f t="shared" si="2"/>
        <v>0</v>
      </c>
    </row>
    <row r="37" spans="1:9" x14ac:dyDescent="0.2">
      <c r="A37" s="18">
        <v>42971</v>
      </c>
      <c r="B37" s="2" t="s">
        <v>15</v>
      </c>
      <c r="C37" s="2" t="s">
        <v>16</v>
      </c>
      <c r="D37" s="1" t="s">
        <v>23</v>
      </c>
      <c r="E37" s="6">
        <v>3</v>
      </c>
      <c r="F37" s="3">
        <v>275</v>
      </c>
      <c r="G37" s="4">
        <f t="shared" si="0"/>
        <v>825</v>
      </c>
      <c r="H37" s="5" t="b">
        <f t="shared" si="1"/>
        <v>1</v>
      </c>
      <c r="I37" t="b">
        <f t="shared" si="2"/>
        <v>1</v>
      </c>
    </row>
    <row r="38" spans="1:9" x14ac:dyDescent="0.2">
      <c r="A38" s="18">
        <v>42988</v>
      </c>
      <c r="B38" s="2" t="s">
        <v>9</v>
      </c>
      <c r="C38" s="2" t="s">
        <v>13</v>
      </c>
      <c r="D38" s="1" t="s">
        <v>8</v>
      </c>
      <c r="E38" s="6">
        <v>7</v>
      </c>
      <c r="F38" s="3">
        <v>1.29</v>
      </c>
      <c r="G38" s="4">
        <f t="shared" si="0"/>
        <v>9.0300000000000011</v>
      </c>
      <c r="H38" s="5" t="b">
        <f t="shared" si="1"/>
        <v>0</v>
      </c>
      <c r="I38" t="b">
        <f t="shared" si="2"/>
        <v>0</v>
      </c>
    </row>
    <row r="39" spans="1:9" x14ac:dyDescent="0.2">
      <c r="A39" s="18">
        <v>43005</v>
      </c>
      <c r="B39" s="2" t="s">
        <v>15</v>
      </c>
      <c r="C39" s="2" t="s">
        <v>16</v>
      </c>
      <c r="D39" s="1" t="s">
        <v>14</v>
      </c>
      <c r="E39" s="6">
        <v>76</v>
      </c>
      <c r="F39" s="3">
        <v>1.99</v>
      </c>
      <c r="G39" s="4">
        <f t="shared" si="0"/>
        <v>151.24</v>
      </c>
      <c r="H39" s="5" t="b">
        <f t="shared" si="1"/>
        <v>0</v>
      </c>
      <c r="I39" t="b">
        <f t="shared" si="2"/>
        <v>0</v>
      </c>
    </row>
    <row r="40" spans="1:9" x14ac:dyDescent="0.2">
      <c r="A40" s="18">
        <v>43022</v>
      </c>
      <c r="B40" s="2" t="s">
        <v>15</v>
      </c>
      <c r="C40" s="2" t="s">
        <v>18</v>
      </c>
      <c r="D40" s="1" t="s">
        <v>11</v>
      </c>
      <c r="E40" s="6">
        <v>57</v>
      </c>
      <c r="F40" s="3">
        <v>19.989999999999998</v>
      </c>
      <c r="G40" s="4">
        <f t="shared" si="0"/>
        <v>1139.4299999999998</v>
      </c>
      <c r="H40" s="5" t="b">
        <f t="shared" si="1"/>
        <v>1</v>
      </c>
      <c r="I40" t="b">
        <f t="shared" si="2"/>
        <v>0</v>
      </c>
    </row>
    <row r="41" spans="1:9" x14ac:dyDescent="0.2">
      <c r="A41" s="18">
        <v>43039</v>
      </c>
      <c r="B41" s="2" t="s">
        <v>9</v>
      </c>
      <c r="C41" s="2" t="s">
        <v>17</v>
      </c>
      <c r="D41" s="1" t="s">
        <v>8</v>
      </c>
      <c r="E41" s="6">
        <v>14</v>
      </c>
      <c r="F41" s="3">
        <v>1.29</v>
      </c>
      <c r="G41" s="4">
        <f t="shared" si="0"/>
        <v>18.060000000000002</v>
      </c>
      <c r="H41" s="5" t="b">
        <f t="shared" si="1"/>
        <v>0</v>
      </c>
      <c r="I41" t="b">
        <f t="shared" si="2"/>
        <v>0</v>
      </c>
    </row>
    <row r="42" spans="1:9" x14ac:dyDescent="0.2">
      <c r="A42" s="18">
        <v>43056</v>
      </c>
      <c r="B42" s="2" t="s">
        <v>9</v>
      </c>
      <c r="C42" s="2" t="s">
        <v>12</v>
      </c>
      <c r="D42" s="1" t="s">
        <v>11</v>
      </c>
      <c r="E42" s="6">
        <v>11</v>
      </c>
      <c r="F42" s="3">
        <v>4.99</v>
      </c>
      <c r="G42" s="4">
        <f t="shared" si="0"/>
        <v>54.89</v>
      </c>
      <c r="H42" s="5" t="b">
        <f t="shared" si="1"/>
        <v>0</v>
      </c>
      <c r="I42" t="b">
        <f t="shared" si="2"/>
        <v>0</v>
      </c>
    </row>
    <row r="43" spans="1:9" x14ac:dyDescent="0.2">
      <c r="A43" s="18">
        <v>43073</v>
      </c>
      <c r="B43" s="2" t="s">
        <v>9</v>
      </c>
      <c r="C43" s="2" t="s">
        <v>12</v>
      </c>
      <c r="D43" s="1" t="s">
        <v>11</v>
      </c>
      <c r="E43" s="6">
        <v>94</v>
      </c>
      <c r="F43" s="3">
        <v>19.989999999999998</v>
      </c>
      <c r="G43" s="4">
        <f t="shared" si="0"/>
        <v>1879.06</v>
      </c>
      <c r="H43" s="5" t="b">
        <f t="shared" si="1"/>
        <v>1</v>
      </c>
      <c r="I43" t="b">
        <f t="shared" si="2"/>
        <v>0</v>
      </c>
    </row>
    <row r="44" spans="1:9" x14ac:dyDescent="0.2">
      <c r="A44" s="18">
        <v>43090</v>
      </c>
      <c r="B44" s="2" t="s">
        <v>9</v>
      </c>
      <c r="C44" s="2" t="s">
        <v>17</v>
      </c>
      <c r="D44" s="1" t="s">
        <v>11</v>
      </c>
      <c r="E44" s="6">
        <v>28</v>
      </c>
      <c r="F44" s="3">
        <v>4.99</v>
      </c>
      <c r="G44" s="4">
        <f t="shared" si="0"/>
        <v>139.72</v>
      </c>
      <c r="H44" s="5" t="b">
        <f t="shared" si="1"/>
        <v>0</v>
      </c>
      <c r="I44" t="b">
        <f t="shared" si="2"/>
        <v>0</v>
      </c>
    </row>
    <row r="45" spans="1:9" x14ac:dyDescent="0.2">
      <c r="H45" s="21">
        <f>COUNTIF(H2:H44,H36)</f>
        <v>15</v>
      </c>
      <c r="I45">
        <f>COUNTIF(I2:I44,I16)</f>
        <v>3</v>
      </c>
    </row>
  </sheetData>
  <sortState ref="A2:G44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kestrella</dc:creator>
  <cp:lastModifiedBy>Microsoft Office User</cp:lastModifiedBy>
  <dcterms:created xsi:type="dcterms:W3CDTF">2017-07-05T14:59:09Z</dcterms:created>
  <dcterms:modified xsi:type="dcterms:W3CDTF">2017-07-11T22:01:27Z</dcterms:modified>
</cp:coreProperties>
</file>