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jwujciak/Desktop/"/>
    </mc:Choice>
  </mc:AlternateContent>
  <bookViews>
    <workbookView xWindow="-28840" yWindow="-8800" windowWidth="28840" windowHeight="21060"/>
  </bookViews>
  <sheets>
    <sheet name="Sheet1" sheetId="1" r:id="rId1"/>
  </sheets>
  <definedNames>
    <definedName name="_xlnm._FilterDatabase" localSheetId="0" hidden="1">Sheet1!$A$1:$N$44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8" i="1"/>
  <c r="L46" i="1"/>
  <c r="L4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2" i="1"/>
  <c r="J45" i="1"/>
  <c r="K45" i="1"/>
  <c r="I2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<sst xmlns="http://schemas.openxmlformats.org/spreadsheetml/2006/main" count="273" uniqueCount="110">
  <si>
    <t>OrderDate</t>
  </si>
  <si>
    <t>Item</t>
  </si>
  <si>
    <t>Units</t>
  </si>
  <si>
    <t>Unit Cost</t>
  </si>
  <si>
    <t>Total</t>
  </si>
  <si>
    <t>Pencil</t>
  </si>
  <si>
    <t>Binder</t>
  </si>
  <si>
    <t>Pen</t>
  </si>
  <si>
    <t>Howard</t>
  </si>
  <si>
    <t>Desk</t>
  </si>
  <si>
    <t>Pen Set</t>
  </si>
  <si>
    <t>state</t>
  </si>
  <si>
    <t>zip</t>
  </si>
  <si>
    <t>AK</t>
  </si>
  <si>
    <t>NY</t>
  </si>
  <si>
    <t>NH</t>
  </si>
  <si>
    <t>MO</t>
  </si>
  <si>
    <t>NJ</t>
  </si>
  <si>
    <t>CA</t>
  </si>
  <si>
    <t>IL</t>
  </si>
  <si>
    <t>PA</t>
  </si>
  <si>
    <t>TX</t>
  </si>
  <si>
    <t>WA</t>
  </si>
  <si>
    <t>NV</t>
  </si>
  <si>
    <t>CT</t>
  </si>
  <si>
    <t>CO</t>
  </si>
  <si>
    <t>OR</t>
  </si>
  <si>
    <t>MA</t>
  </si>
  <si>
    <t>firstname</t>
  </si>
  <si>
    <t>lastname</t>
  </si>
  <si>
    <t>Brent</t>
  </si>
  <si>
    <t>Metz</t>
  </si>
  <si>
    <t>Lerman</t>
  </si>
  <si>
    <t>Bryan</t>
  </si>
  <si>
    <t>Rutcofsky</t>
  </si>
  <si>
    <t>Brian</t>
  </si>
  <si>
    <t>Distelburger</t>
  </si>
  <si>
    <t>Steve</t>
  </si>
  <si>
    <t>Marshall</t>
  </si>
  <si>
    <t>Kate</t>
  </si>
  <si>
    <t>Butwin</t>
  </si>
  <si>
    <t>Ed</t>
  </si>
  <si>
    <t>Cheely</t>
  </si>
  <si>
    <t>Kevin</t>
  </si>
  <si>
    <t>Caffrey</t>
  </si>
  <si>
    <t>Computer</t>
  </si>
  <si>
    <t>Technology</t>
  </si>
  <si>
    <t>Rick</t>
  </si>
  <si>
    <t>Caro</t>
  </si>
  <si>
    <t>Daring</t>
  </si>
  <si>
    <t>Kaul</t>
  </si>
  <si>
    <t>Kabeer</t>
  </si>
  <si>
    <t>Aziz</t>
  </si>
  <si>
    <t>Pearl</t>
  </si>
  <si>
    <t>Tam</t>
  </si>
  <si>
    <t>Andy</t>
  </si>
  <si>
    <t>Sheehan</t>
  </si>
  <si>
    <t>Claire</t>
  </si>
  <si>
    <t>McCarthy</t>
  </si>
  <si>
    <t>Lindsay</t>
  </si>
  <si>
    <t>Toth</t>
  </si>
  <si>
    <t>Jesse</t>
  </si>
  <si>
    <t>Kortuem</t>
  </si>
  <si>
    <t>Adam</t>
  </si>
  <si>
    <t>Rodriguez</t>
  </si>
  <si>
    <t>Mirkin</t>
  </si>
  <si>
    <t>Todd</t>
  </si>
  <si>
    <t>Albright</t>
  </si>
  <si>
    <t>Dave</t>
  </si>
  <si>
    <t>Greenberger</t>
  </si>
  <si>
    <t>Jimmy</t>
  </si>
  <si>
    <t>Lyons</t>
  </si>
  <si>
    <t>Jason</t>
  </si>
  <si>
    <t>Flanzer</t>
  </si>
  <si>
    <t>Stephanie</t>
  </si>
  <si>
    <t>Foley</t>
  </si>
  <si>
    <t>Zach</t>
  </si>
  <si>
    <t>Rosenblatt</t>
  </si>
  <si>
    <t>Wang</t>
  </si>
  <si>
    <t>d'Angelo</t>
  </si>
  <si>
    <t>Danielle</t>
  </si>
  <si>
    <t>George</t>
  </si>
  <si>
    <t>Eric</t>
  </si>
  <si>
    <t>Martin</t>
  </si>
  <si>
    <t>Corey</t>
  </si>
  <si>
    <t>Edness</t>
  </si>
  <si>
    <t>Asian</t>
  </si>
  <si>
    <t>Helpdesk</t>
  </si>
  <si>
    <t>Now</t>
  </si>
  <si>
    <t>Tyler</t>
  </si>
  <si>
    <t>Profilet</t>
  </si>
  <si>
    <t>Lauren</t>
  </si>
  <si>
    <t>Gress</t>
  </si>
  <si>
    <t>Count of sales &gt; $100:</t>
  </si>
  <si>
    <t>Count of wholesales:</t>
  </si>
  <si>
    <t>Count of sales made by Tyler Wang:</t>
  </si>
  <si>
    <t>Count of sales made by Adam Martin:</t>
  </si>
  <si>
    <t>Above or Below $100</t>
  </si>
  <si>
    <t>Wholesale/Not Wholesale</t>
  </si>
  <si>
    <t>Sales by AM or TW</t>
  </si>
  <si>
    <t>Make a new column that indicates whether each sale was above or below $100 (total). Below, count the number of sales above $100 using this new column.</t>
  </si>
  <si>
    <t>Make a new column that indicates whether each sale was "wholesale" (&gt;20 items) or "not wholesale" (&lt;20 items). Below, count the number of wholesale sales.</t>
  </si>
  <si>
    <t>Make a new column that indicates whether a sale was made by "Tyler Wang", "Adam Martin", or "Neither". Below, count the number of sales each of them made using this new column.</t>
  </si>
  <si>
    <t>Homework Problems: ** I've named these columns for you already!</t>
  </si>
  <si>
    <t>Above</t>
  </si>
  <si>
    <t>Below</t>
  </si>
  <si>
    <t>Wholesale</t>
  </si>
  <si>
    <t>TW Sales</t>
  </si>
  <si>
    <t>AM Sales</t>
  </si>
  <si>
    <t>✔️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</si>
</sst>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.00"/>
    <numFmt numFmtId="165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name val="Arial Narrow"/>
      <family val="2"/>
    </font>
    <font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1" applyFont="1" applyFill="1" applyBorder="1" applyAlignment="1" applyProtection="1">
      <alignment horizontal="center" vertical="center"/>
    </xf>
    <xf numFmtId="1" fontId="3" fillId="0" borderId="0" xfId="1" applyNumberFormat="1" applyFont="1" applyFill="1" applyBorder="1" applyAlignment="1" applyProtection="1">
      <alignment horizontal="left" vertical="center"/>
    </xf>
    <xf numFmtId="0" fontId="3" fillId="0" borderId="0" xfId="1" applyFont="1" applyFill="1" applyBorder="1" applyAlignment="1" applyProtection="1">
      <alignment horizontal="left" vertical="center"/>
    </xf>
    <xf numFmtId="1" fontId="3" fillId="0" borderId="0" xfId="1" applyNumberFormat="1" applyFont="1" applyFill="1" applyBorder="1" applyAlignment="1" applyProtection="1">
      <alignment horizontal="left" vertical="center"/>
      <protection locked="0"/>
    </xf>
    <xf numFmtId="164" fontId="3" fillId="0" borderId="0" xfId="1" applyNumberFormat="1" applyFont="1" applyFill="1" applyBorder="1" applyAlignment="1" applyProtection="1">
      <alignment horizontal="left" vertical="center"/>
    </xf>
    <xf numFmtId="165" fontId="2" fillId="0" borderId="0" xfId="1" applyNumberFormat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horizontal="left" vertical="center"/>
    </xf>
    <xf numFmtId="1" fontId="2" fillId="0" borderId="0" xfId="1" applyNumberFormat="1" applyFont="1" applyFill="1" applyBorder="1" applyAlignment="1" applyProtection="1">
      <alignment vertical="center"/>
      <protection locked="0"/>
    </xf>
    <xf numFmtId="164" fontId="2" fillId="0" borderId="0" xfId="2" applyNumberFormat="1" applyFont="1" applyFill="1" applyBorder="1" applyAlignment="1" applyProtection="1">
      <alignment horizontal="left" vertical="center"/>
    </xf>
    <xf numFmtId="164" fontId="2" fillId="0" borderId="0" xfId="2" applyNumberFormat="1" applyFont="1" applyFill="1" applyBorder="1" applyAlignment="1" applyProtection="1">
      <alignment vertical="center"/>
    </xf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2" fontId="0" fillId="0" borderId="0" xfId="0" applyNumberFormat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topLeftCell="B1" workbookViewId="0">
      <selection activeCell="N28" sqref="N28"/>
    </sheetView>
  </sheetViews>
  <sheetFormatPr baseColWidth="10" defaultColWidth="8.83203125" defaultRowHeight="15" x14ac:dyDescent="0.2"/>
  <cols>
    <col min="1" max="2" width="9.5" customWidth="1"/>
    <col min="3" max="3" width="9.5" style="15" customWidth="1"/>
    <col min="4" max="4" width="9.5" customWidth="1"/>
    <col min="5" max="5" width="11.1640625" bestFit="1" customWidth="1"/>
    <col min="6" max="6" width="7" customWidth="1"/>
    <col min="7" max="7" width="5.1640625" style="13" customWidth="1"/>
    <col min="8" max="8" width="8.5" style="12" customWidth="1"/>
    <col min="9" max="9" width="9" style="12" customWidth="1"/>
    <col min="10" max="10" width="17.33203125" bestFit="1" customWidth="1"/>
    <col min="11" max="12" width="23.1640625" style="15" customWidth="1"/>
    <col min="13" max="13" width="26.5" bestFit="1" customWidth="1"/>
    <col min="14" max="14" width="59.1640625" customWidth="1"/>
    <col min="15" max="15" width="11.33203125" bestFit="1" customWidth="1"/>
  </cols>
  <sheetData>
    <row r="1" spans="1:17" x14ac:dyDescent="0.2">
      <c r="A1" s="1" t="s">
        <v>0</v>
      </c>
      <c r="B1" s="14" t="s">
        <v>11</v>
      </c>
      <c r="C1" s="16" t="s">
        <v>12</v>
      </c>
      <c r="D1" s="2" t="s">
        <v>28</v>
      </c>
      <c r="E1" s="2" t="s">
        <v>29</v>
      </c>
      <c r="F1" s="3" t="s">
        <v>1</v>
      </c>
      <c r="G1" s="4" t="s">
        <v>2</v>
      </c>
      <c r="H1" s="5" t="s">
        <v>3</v>
      </c>
      <c r="I1" s="5" t="s">
        <v>4</v>
      </c>
      <c r="J1" s="14" t="s">
        <v>97</v>
      </c>
      <c r="K1" s="16" t="s">
        <v>98</v>
      </c>
      <c r="L1" s="16" t="s">
        <v>99</v>
      </c>
      <c r="M1" s="14"/>
      <c r="N1" s="17" t="s">
        <v>103</v>
      </c>
      <c r="O1" s="15"/>
      <c r="P1" s="15"/>
      <c r="Q1" s="15"/>
    </row>
    <row r="2" spans="1:17" ht="45" x14ac:dyDescent="0.2">
      <c r="A2" s="6">
        <v>42375</v>
      </c>
      <c r="B2" t="s">
        <v>13</v>
      </c>
      <c r="C2" s="15" t="e">
        <v>#N/A</v>
      </c>
      <c r="D2" s="7" t="s">
        <v>30</v>
      </c>
      <c r="E2" s="7" t="s">
        <v>31</v>
      </c>
      <c r="F2" s="8" t="s">
        <v>5</v>
      </c>
      <c r="G2" s="9">
        <v>95</v>
      </c>
      <c r="H2" s="10">
        <v>1.99</v>
      </c>
      <c r="I2" s="11">
        <f t="shared" ref="I2:I44" si="0">G2*H2</f>
        <v>189.05</v>
      </c>
      <c r="J2" t="s">
        <v>104</v>
      </c>
      <c r="K2" s="20" t="s">
        <v>106</v>
      </c>
      <c r="L2" s="15" t="str">
        <f>IF(_xlfn.CONCAT(D2,E2)="TylerWang","Tyler Wang",IF(_xlfn.CONCAT(D2,E2)="AdamMartin","Adam Martin","Neither"))</f>
        <v>Neither</v>
      </c>
      <c r="N2" s="18" t="s">
        <v>100</v>
      </c>
      <c r="O2" s="21" t="s">
        <v>109</v>
      </c>
      <c r="Q2" s="15"/>
    </row>
    <row r="3" spans="1:17" ht="45" x14ac:dyDescent="0.2">
      <c r="A3" s="6">
        <v>42392</v>
      </c>
      <c r="B3" t="s">
        <v>13</v>
      </c>
      <c r="C3" s="15" t="e">
        <v>#N/A</v>
      </c>
      <c r="D3" s="7" t="s">
        <v>8</v>
      </c>
      <c r="E3" s="7" t="s">
        <v>32</v>
      </c>
      <c r="F3" s="8" t="s">
        <v>6</v>
      </c>
      <c r="G3" s="9">
        <v>50</v>
      </c>
      <c r="H3" s="10">
        <v>19.989999999999998</v>
      </c>
      <c r="I3" s="11">
        <f t="shared" si="0"/>
        <v>999.49999999999989</v>
      </c>
      <c r="J3" s="15" t="s">
        <v>104</v>
      </c>
      <c r="K3" s="20" t="s">
        <v>106</v>
      </c>
      <c r="L3" s="15" t="str">
        <f t="shared" ref="L3:L44" si="1">IF(_xlfn.CONCAT(D3,E3)="TylerWang","Tyler Wang",IF(_xlfn.CONCAT(D3,E3)="AdamMartin","Adam Martin","Neither"))</f>
        <v>Neither</v>
      </c>
      <c r="N3" s="18" t="s">
        <v>101</v>
      </c>
      <c r="O3" s="21" t="s">
        <v>109</v>
      </c>
      <c r="P3" s="15"/>
      <c r="Q3" s="15"/>
    </row>
    <row r="4" spans="1:17" ht="45" x14ac:dyDescent="0.2">
      <c r="A4" s="6">
        <v>42409</v>
      </c>
      <c r="B4" t="s">
        <v>14</v>
      </c>
      <c r="C4" s="15">
        <v>10003</v>
      </c>
      <c r="D4" s="7" t="s">
        <v>63</v>
      </c>
      <c r="E4" s="7" t="s">
        <v>83</v>
      </c>
      <c r="F4" s="8" t="s">
        <v>5</v>
      </c>
      <c r="G4" s="9">
        <v>36</v>
      </c>
      <c r="H4" s="10">
        <v>4.99</v>
      </c>
      <c r="I4" s="11">
        <f t="shared" si="0"/>
        <v>179.64000000000001</v>
      </c>
      <c r="J4" s="15" t="s">
        <v>104</v>
      </c>
      <c r="K4" s="20" t="s">
        <v>106</v>
      </c>
      <c r="L4" s="15" t="str">
        <f t="shared" si="1"/>
        <v>Adam Martin</v>
      </c>
      <c r="N4" s="18" t="s">
        <v>102</v>
      </c>
      <c r="O4" s="21" t="s">
        <v>109</v>
      </c>
      <c r="P4" s="15"/>
      <c r="Q4" s="15"/>
    </row>
    <row r="5" spans="1:17" x14ac:dyDescent="0.2">
      <c r="A5" s="6">
        <v>42426</v>
      </c>
      <c r="B5" t="s">
        <v>14</v>
      </c>
      <c r="C5" s="15">
        <v>10018</v>
      </c>
      <c r="D5" s="7" t="s">
        <v>63</v>
      </c>
      <c r="E5" s="7" t="s">
        <v>83</v>
      </c>
      <c r="F5" s="8" t="s">
        <v>7</v>
      </c>
      <c r="G5" s="9">
        <v>27</v>
      </c>
      <c r="H5" s="10">
        <v>19.989999999999998</v>
      </c>
      <c r="I5" s="11">
        <f t="shared" si="0"/>
        <v>539.7299999999999</v>
      </c>
      <c r="J5" s="15" t="s">
        <v>104</v>
      </c>
      <c r="K5" s="20" t="s">
        <v>106</v>
      </c>
      <c r="L5" s="15" t="str">
        <f t="shared" si="1"/>
        <v>Adam Martin</v>
      </c>
    </row>
    <row r="6" spans="1:17" x14ac:dyDescent="0.2">
      <c r="A6" s="6">
        <v>42444</v>
      </c>
      <c r="B6" t="s">
        <v>14</v>
      </c>
      <c r="C6" s="15" t="e">
        <v>#N/A</v>
      </c>
      <c r="D6" s="7" t="s">
        <v>89</v>
      </c>
      <c r="E6" s="7" t="s">
        <v>78</v>
      </c>
      <c r="F6" s="8" t="s">
        <v>5</v>
      </c>
      <c r="G6" s="9">
        <v>56</v>
      </c>
      <c r="H6" s="10">
        <v>2.99</v>
      </c>
      <c r="I6" s="11">
        <f t="shared" si="0"/>
        <v>167.44</v>
      </c>
      <c r="J6" s="15" t="s">
        <v>104</v>
      </c>
      <c r="K6" s="20" t="s">
        <v>106</v>
      </c>
      <c r="L6" s="15" t="str">
        <f t="shared" si="1"/>
        <v>Tyler Wang</v>
      </c>
      <c r="N6" s="19" t="s">
        <v>93</v>
      </c>
      <c r="O6" s="22">
        <v>35</v>
      </c>
    </row>
    <row r="7" spans="1:17" x14ac:dyDescent="0.2">
      <c r="A7" s="6">
        <v>42461</v>
      </c>
      <c r="B7" t="s">
        <v>14</v>
      </c>
      <c r="C7" s="15" t="e">
        <v>#N/A</v>
      </c>
      <c r="D7" s="7" t="s">
        <v>33</v>
      </c>
      <c r="E7" s="7" t="s">
        <v>34</v>
      </c>
      <c r="F7" s="8" t="s">
        <v>6</v>
      </c>
      <c r="G7" s="9">
        <v>60</v>
      </c>
      <c r="H7" s="10">
        <v>4.99</v>
      </c>
      <c r="I7" s="11">
        <f t="shared" si="0"/>
        <v>299.40000000000003</v>
      </c>
      <c r="J7" s="15" t="s">
        <v>104</v>
      </c>
      <c r="K7" s="20" t="s">
        <v>106</v>
      </c>
      <c r="L7" s="15" t="str">
        <f t="shared" si="1"/>
        <v>Neither</v>
      </c>
      <c r="N7" s="19" t="s">
        <v>94</v>
      </c>
      <c r="O7" s="22">
        <v>33</v>
      </c>
    </row>
    <row r="8" spans="1:17" x14ac:dyDescent="0.2">
      <c r="A8" s="6">
        <v>42478</v>
      </c>
      <c r="B8" t="s">
        <v>15</v>
      </c>
      <c r="C8" s="15" t="e">
        <v>#N/A</v>
      </c>
      <c r="D8" s="7" t="s">
        <v>35</v>
      </c>
      <c r="E8" s="7" t="s">
        <v>36</v>
      </c>
      <c r="F8" s="8" t="s">
        <v>5</v>
      </c>
      <c r="G8" s="9">
        <v>75</v>
      </c>
      <c r="H8" s="10">
        <v>1.99</v>
      </c>
      <c r="I8" s="11">
        <f t="shared" si="0"/>
        <v>149.25</v>
      </c>
      <c r="J8" s="15" t="s">
        <v>104</v>
      </c>
      <c r="K8" s="20" t="s">
        <v>106</v>
      </c>
      <c r="L8" s="15" t="str">
        <f t="shared" si="1"/>
        <v>Neither</v>
      </c>
      <c r="N8" s="19" t="s">
        <v>95</v>
      </c>
      <c r="O8" s="23">
        <f>COUNTIF($L2:$L44,"Tyler Wang")</f>
        <v>6</v>
      </c>
    </row>
    <row r="9" spans="1:17" x14ac:dyDescent="0.2">
      <c r="A9" s="6">
        <v>42495</v>
      </c>
      <c r="B9" t="s">
        <v>14</v>
      </c>
      <c r="C9" s="15" t="e">
        <v>#N/A</v>
      </c>
      <c r="D9" s="7" t="s">
        <v>37</v>
      </c>
      <c r="E9" s="7" t="s">
        <v>38</v>
      </c>
      <c r="F9" s="8" t="s">
        <v>5</v>
      </c>
      <c r="G9" s="9">
        <v>90</v>
      </c>
      <c r="H9" s="10">
        <v>4.99</v>
      </c>
      <c r="I9" s="11">
        <f t="shared" si="0"/>
        <v>449.1</v>
      </c>
      <c r="J9" s="15" t="s">
        <v>104</v>
      </c>
      <c r="K9" s="20" t="s">
        <v>106</v>
      </c>
      <c r="L9" s="15" t="str">
        <f t="shared" si="1"/>
        <v>Neither</v>
      </c>
      <c r="N9" s="19" t="s">
        <v>96</v>
      </c>
      <c r="O9" s="23">
        <f>COUNTIF($L3:$L45,"Adam Martin")</f>
        <v>4</v>
      </c>
    </row>
    <row r="10" spans="1:17" x14ac:dyDescent="0.2">
      <c r="A10" s="6">
        <v>42512</v>
      </c>
      <c r="B10" t="s">
        <v>16</v>
      </c>
      <c r="C10" s="15">
        <v>63103</v>
      </c>
      <c r="D10" s="7" t="s">
        <v>39</v>
      </c>
      <c r="E10" s="7" t="s">
        <v>40</v>
      </c>
      <c r="F10" s="8" t="s">
        <v>5</v>
      </c>
      <c r="G10" s="9">
        <v>32</v>
      </c>
      <c r="H10" s="10">
        <v>1.99</v>
      </c>
      <c r="I10" s="11">
        <f t="shared" si="0"/>
        <v>63.68</v>
      </c>
      <c r="J10" s="15" t="s">
        <v>105</v>
      </c>
      <c r="K10" s="20" t="s">
        <v>106</v>
      </c>
      <c r="L10" s="15" t="str">
        <f t="shared" si="1"/>
        <v>Neither</v>
      </c>
    </row>
    <row r="11" spans="1:17" x14ac:dyDescent="0.2">
      <c r="A11" s="6">
        <v>42529</v>
      </c>
      <c r="B11" t="s">
        <v>14</v>
      </c>
      <c r="C11" s="15" t="e">
        <v>#N/A</v>
      </c>
      <c r="D11" s="7" t="s">
        <v>41</v>
      </c>
      <c r="E11" s="7" t="s">
        <v>42</v>
      </c>
      <c r="F11" s="8" t="s">
        <v>6</v>
      </c>
      <c r="G11" s="9">
        <v>60</v>
      </c>
      <c r="H11" s="10">
        <v>8.99</v>
      </c>
      <c r="I11" s="11">
        <f t="shared" si="0"/>
        <v>539.4</v>
      </c>
      <c r="J11" s="15" t="s">
        <v>104</v>
      </c>
      <c r="K11" s="20" t="s">
        <v>106</v>
      </c>
      <c r="L11" s="15" t="str">
        <f t="shared" si="1"/>
        <v>Neither</v>
      </c>
    </row>
    <row r="12" spans="1:17" x14ac:dyDescent="0.2">
      <c r="A12" s="6">
        <v>42546</v>
      </c>
      <c r="B12" t="s">
        <v>14</v>
      </c>
      <c r="C12" s="15" t="e">
        <v>#N/A</v>
      </c>
      <c r="D12" s="7" t="s">
        <v>43</v>
      </c>
      <c r="E12" s="7" t="s">
        <v>44</v>
      </c>
      <c r="F12" s="8" t="s">
        <v>5</v>
      </c>
      <c r="G12" s="9">
        <v>90</v>
      </c>
      <c r="H12" s="10">
        <v>4.99</v>
      </c>
      <c r="I12" s="11">
        <f t="shared" si="0"/>
        <v>449.1</v>
      </c>
      <c r="J12" s="15" t="s">
        <v>104</v>
      </c>
      <c r="K12" s="20" t="s">
        <v>106</v>
      </c>
      <c r="L12" s="15" t="str">
        <f t="shared" si="1"/>
        <v>Neither</v>
      </c>
    </row>
    <row r="13" spans="1:17" x14ac:dyDescent="0.2">
      <c r="A13" s="6">
        <v>42563</v>
      </c>
      <c r="B13" t="s">
        <v>17</v>
      </c>
      <c r="C13" s="15">
        <v>7901</v>
      </c>
      <c r="D13" s="7" t="s">
        <v>45</v>
      </c>
      <c r="E13" s="7" t="s">
        <v>46</v>
      </c>
      <c r="F13" s="8" t="s">
        <v>6</v>
      </c>
      <c r="G13" s="9">
        <v>29</v>
      </c>
      <c r="H13" s="10">
        <v>1.99</v>
      </c>
      <c r="I13" s="11">
        <f t="shared" si="0"/>
        <v>57.71</v>
      </c>
      <c r="J13" s="15" t="s">
        <v>105</v>
      </c>
      <c r="K13" s="20" t="s">
        <v>106</v>
      </c>
      <c r="L13" s="15" t="str">
        <f t="shared" si="1"/>
        <v>Neither</v>
      </c>
    </row>
    <row r="14" spans="1:17" x14ac:dyDescent="0.2">
      <c r="A14" s="6">
        <v>42580</v>
      </c>
      <c r="B14" t="s">
        <v>17</v>
      </c>
      <c r="C14" s="15" t="e">
        <v>#N/A</v>
      </c>
      <c r="D14" s="7" t="s">
        <v>47</v>
      </c>
      <c r="E14" s="7" t="s">
        <v>48</v>
      </c>
      <c r="F14" s="8" t="s">
        <v>6</v>
      </c>
      <c r="G14" s="9">
        <v>81</v>
      </c>
      <c r="H14" s="10">
        <v>19.989999999999998</v>
      </c>
      <c r="I14" s="11">
        <f t="shared" si="0"/>
        <v>1619.1899999999998</v>
      </c>
      <c r="J14" s="15" t="s">
        <v>104</v>
      </c>
      <c r="K14" s="20" t="s">
        <v>106</v>
      </c>
      <c r="L14" s="15" t="str">
        <f t="shared" si="1"/>
        <v>Neither</v>
      </c>
    </row>
    <row r="15" spans="1:17" x14ac:dyDescent="0.2">
      <c r="A15" s="6">
        <v>42597</v>
      </c>
      <c r="B15" t="s">
        <v>14</v>
      </c>
      <c r="C15" s="15">
        <v>10011</v>
      </c>
      <c r="D15" s="7" t="s">
        <v>49</v>
      </c>
      <c r="E15" s="7" t="s">
        <v>50</v>
      </c>
      <c r="F15" s="8" t="s">
        <v>5</v>
      </c>
      <c r="G15" s="9">
        <v>35</v>
      </c>
      <c r="H15" s="10">
        <v>4.99</v>
      </c>
      <c r="I15" s="11">
        <f t="shared" si="0"/>
        <v>174.65</v>
      </c>
      <c r="J15" s="15" t="s">
        <v>104</v>
      </c>
      <c r="K15" s="20" t="s">
        <v>106</v>
      </c>
      <c r="L15" s="15" t="str">
        <f t="shared" si="1"/>
        <v>Neither</v>
      </c>
    </row>
    <row r="16" spans="1:17" x14ac:dyDescent="0.2">
      <c r="A16" s="6">
        <v>42614</v>
      </c>
      <c r="B16" t="s">
        <v>14</v>
      </c>
      <c r="C16" s="15">
        <v>10003</v>
      </c>
      <c r="D16" s="7" t="s">
        <v>51</v>
      </c>
      <c r="E16" s="7" t="s">
        <v>52</v>
      </c>
      <c r="F16" s="8" t="s">
        <v>9</v>
      </c>
      <c r="G16" s="9">
        <v>2</v>
      </c>
      <c r="H16" s="10">
        <v>125</v>
      </c>
      <c r="I16" s="11">
        <f t="shared" si="0"/>
        <v>250</v>
      </c>
      <c r="J16" s="15" t="s">
        <v>104</v>
      </c>
      <c r="K16" s="20"/>
      <c r="L16" s="15" t="str">
        <f t="shared" si="1"/>
        <v>Neither</v>
      </c>
    </row>
    <row r="17" spans="1:12" x14ac:dyDescent="0.2">
      <c r="A17" s="6">
        <v>42631</v>
      </c>
      <c r="B17" t="s">
        <v>14</v>
      </c>
      <c r="C17" s="15">
        <v>10011</v>
      </c>
      <c r="D17" s="7" t="s">
        <v>63</v>
      </c>
      <c r="E17" s="7" t="s">
        <v>83</v>
      </c>
      <c r="F17" s="8" t="s">
        <v>10</v>
      </c>
      <c r="G17" s="9">
        <v>16</v>
      </c>
      <c r="H17" s="10">
        <v>15.99</v>
      </c>
      <c r="I17" s="11">
        <f t="shared" si="0"/>
        <v>255.84</v>
      </c>
      <c r="J17" s="15" t="s">
        <v>104</v>
      </c>
      <c r="K17" s="20"/>
      <c r="L17" s="15" t="str">
        <f t="shared" si="1"/>
        <v>Adam Martin</v>
      </c>
    </row>
    <row r="18" spans="1:12" x14ac:dyDescent="0.2">
      <c r="A18" s="6">
        <v>42648</v>
      </c>
      <c r="B18" t="s">
        <v>14</v>
      </c>
      <c r="C18" s="15">
        <v>10001</v>
      </c>
      <c r="D18" s="7" t="s">
        <v>53</v>
      </c>
      <c r="E18" s="7" t="s">
        <v>54</v>
      </c>
      <c r="F18" s="8" t="s">
        <v>6</v>
      </c>
      <c r="G18" s="9">
        <v>28</v>
      </c>
      <c r="H18" s="10">
        <v>8.99</v>
      </c>
      <c r="I18" s="11">
        <f t="shared" si="0"/>
        <v>251.72</v>
      </c>
      <c r="J18" s="15" t="s">
        <v>104</v>
      </c>
      <c r="K18" s="20" t="s">
        <v>106</v>
      </c>
      <c r="L18" s="15" t="str">
        <f t="shared" si="1"/>
        <v>Neither</v>
      </c>
    </row>
    <row r="19" spans="1:12" x14ac:dyDescent="0.2">
      <c r="A19" s="6">
        <v>42665</v>
      </c>
      <c r="B19" t="s">
        <v>14</v>
      </c>
      <c r="C19" s="15" t="e">
        <v>#N/A</v>
      </c>
      <c r="D19" s="7" t="s">
        <v>55</v>
      </c>
      <c r="E19" s="7" t="s">
        <v>56</v>
      </c>
      <c r="F19" s="8" t="s">
        <v>7</v>
      </c>
      <c r="G19" s="9">
        <v>64</v>
      </c>
      <c r="H19" s="10">
        <v>8.99</v>
      </c>
      <c r="I19" s="11">
        <f t="shared" si="0"/>
        <v>575.36</v>
      </c>
      <c r="J19" s="15" t="s">
        <v>104</v>
      </c>
      <c r="K19" s="20" t="s">
        <v>106</v>
      </c>
      <c r="L19" s="15" t="str">
        <f t="shared" si="1"/>
        <v>Neither</v>
      </c>
    </row>
    <row r="20" spans="1:12" x14ac:dyDescent="0.2">
      <c r="A20" s="6">
        <v>42682</v>
      </c>
      <c r="B20" t="s">
        <v>18</v>
      </c>
      <c r="C20" s="15">
        <v>90064</v>
      </c>
      <c r="D20" s="7" t="s">
        <v>57</v>
      </c>
      <c r="E20" s="7" t="s">
        <v>58</v>
      </c>
      <c r="F20" s="8" t="s">
        <v>7</v>
      </c>
      <c r="G20" s="9">
        <v>15</v>
      </c>
      <c r="H20" s="10">
        <v>19.989999999999998</v>
      </c>
      <c r="I20" s="11">
        <f t="shared" si="0"/>
        <v>299.84999999999997</v>
      </c>
      <c r="J20" s="15" t="s">
        <v>104</v>
      </c>
      <c r="K20" s="20"/>
      <c r="L20" s="15" t="str">
        <f t="shared" si="1"/>
        <v>Neither</v>
      </c>
    </row>
    <row r="21" spans="1:12" x14ac:dyDescent="0.2">
      <c r="A21" s="6">
        <v>42699</v>
      </c>
      <c r="B21" t="s">
        <v>19</v>
      </c>
      <c r="C21" s="15" t="e">
        <v>#N/A</v>
      </c>
      <c r="D21" s="7" t="s">
        <v>59</v>
      </c>
      <c r="E21" s="7" t="s">
        <v>60</v>
      </c>
      <c r="F21" s="8" t="s">
        <v>10</v>
      </c>
      <c r="G21" s="9">
        <v>96</v>
      </c>
      <c r="H21" s="10">
        <v>4.99</v>
      </c>
      <c r="I21" s="11">
        <f t="shared" si="0"/>
        <v>479.04</v>
      </c>
      <c r="J21" s="15" t="s">
        <v>104</v>
      </c>
      <c r="K21" s="20" t="s">
        <v>106</v>
      </c>
      <c r="L21" s="15" t="str">
        <f t="shared" si="1"/>
        <v>Neither</v>
      </c>
    </row>
    <row r="22" spans="1:12" x14ac:dyDescent="0.2">
      <c r="A22" s="6">
        <v>42716</v>
      </c>
      <c r="B22" t="s">
        <v>14</v>
      </c>
      <c r="C22" s="15" t="e">
        <v>#N/A</v>
      </c>
      <c r="D22" s="7" t="s">
        <v>61</v>
      </c>
      <c r="E22" s="7" t="s">
        <v>62</v>
      </c>
      <c r="F22" s="8" t="s">
        <v>5</v>
      </c>
      <c r="G22" s="9">
        <v>67</v>
      </c>
      <c r="H22" s="10">
        <v>1.29</v>
      </c>
      <c r="I22" s="11">
        <f t="shared" si="0"/>
        <v>86.43</v>
      </c>
      <c r="J22" s="15" t="s">
        <v>105</v>
      </c>
      <c r="K22" s="20" t="s">
        <v>106</v>
      </c>
      <c r="L22" s="15" t="str">
        <f t="shared" si="1"/>
        <v>Neither</v>
      </c>
    </row>
    <row r="23" spans="1:12" x14ac:dyDescent="0.2">
      <c r="A23" s="6">
        <v>42733</v>
      </c>
      <c r="B23" t="s">
        <v>18</v>
      </c>
      <c r="C23" s="15" t="e">
        <v>#N/A</v>
      </c>
      <c r="D23" s="7" t="s">
        <v>89</v>
      </c>
      <c r="E23" s="7" t="s">
        <v>78</v>
      </c>
      <c r="F23" s="8" t="s">
        <v>10</v>
      </c>
      <c r="G23" s="9">
        <v>74</v>
      </c>
      <c r="H23" s="10">
        <v>15.99</v>
      </c>
      <c r="I23" s="11">
        <f t="shared" si="0"/>
        <v>1183.26</v>
      </c>
      <c r="J23" s="15" t="s">
        <v>104</v>
      </c>
      <c r="K23" s="20" t="s">
        <v>106</v>
      </c>
      <c r="L23" s="15" t="str">
        <f t="shared" si="1"/>
        <v>Tyler Wang</v>
      </c>
    </row>
    <row r="24" spans="1:12" x14ac:dyDescent="0.2">
      <c r="A24" s="6">
        <v>42750</v>
      </c>
      <c r="B24" t="s">
        <v>20</v>
      </c>
      <c r="C24" s="15">
        <v>19406</v>
      </c>
      <c r="D24" s="7" t="s">
        <v>33</v>
      </c>
      <c r="E24" s="7" t="s">
        <v>64</v>
      </c>
      <c r="F24" s="8" t="s">
        <v>6</v>
      </c>
      <c r="G24" s="9">
        <v>46</v>
      </c>
      <c r="H24" s="10">
        <v>8.99</v>
      </c>
      <c r="I24" s="11">
        <f t="shared" si="0"/>
        <v>413.54</v>
      </c>
      <c r="J24" s="15" t="s">
        <v>104</v>
      </c>
      <c r="K24" s="20" t="s">
        <v>106</v>
      </c>
      <c r="L24" s="15" t="str">
        <f t="shared" si="1"/>
        <v>Neither</v>
      </c>
    </row>
    <row r="25" spans="1:12" x14ac:dyDescent="0.2">
      <c r="A25" s="6">
        <v>42767</v>
      </c>
      <c r="B25" t="s">
        <v>21</v>
      </c>
      <c r="C25" s="15" t="e">
        <v>#N/A</v>
      </c>
      <c r="D25" s="7" t="s">
        <v>89</v>
      </c>
      <c r="E25" s="7" t="s">
        <v>65</v>
      </c>
      <c r="F25" s="8" t="s">
        <v>6</v>
      </c>
      <c r="G25" s="9">
        <v>87</v>
      </c>
      <c r="H25" s="10">
        <v>15</v>
      </c>
      <c r="I25" s="11">
        <f t="shared" si="0"/>
        <v>1305</v>
      </c>
      <c r="J25" s="15" t="s">
        <v>104</v>
      </c>
      <c r="K25" s="20" t="s">
        <v>106</v>
      </c>
      <c r="L25" s="15" t="str">
        <f t="shared" si="1"/>
        <v>Neither</v>
      </c>
    </row>
    <row r="26" spans="1:12" x14ac:dyDescent="0.2">
      <c r="A26" s="6">
        <v>42784</v>
      </c>
      <c r="B26" t="s">
        <v>14</v>
      </c>
      <c r="C26" s="15">
        <v>10023</v>
      </c>
      <c r="D26" s="7" t="s">
        <v>66</v>
      </c>
      <c r="E26" s="7" t="s">
        <v>67</v>
      </c>
      <c r="F26" s="8" t="s">
        <v>6</v>
      </c>
      <c r="G26" s="9">
        <v>4</v>
      </c>
      <c r="H26" s="10">
        <v>4.99</v>
      </c>
      <c r="I26" s="11">
        <f t="shared" si="0"/>
        <v>19.96</v>
      </c>
      <c r="J26" s="15" t="s">
        <v>105</v>
      </c>
      <c r="K26" s="20"/>
      <c r="L26" s="15" t="str">
        <f t="shared" si="1"/>
        <v>Neither</v>
      </c>
    </row>
    <row r="27" spans="1:12" x14ac:dyDescent="0.2">
      <c r="A27" s="6">
        <v>42801</v>
      </c>
      <c r="B27" t="s">
        <v>21</v>
      </c>
      <c r="C27" s="15">
        <v>75093</v>
      </c>
      <c r="D27" s="7" t="s">
        <v>68</v>
      </c>
      <c r="E27" s="7" t="s">
        <v>69</v>
      </c>
      <c r="F27" s="8" t="s">
        <v>6</v>
      </c>
      <c r="G27" s="9">
        <v>7</v>
      </c>
      <c r="H27" s="10">
        <v>19.989999999999998</v>
      </c>
      <c r="I27" s="11">
        <f t="shared" si="0"/>
        <v>139.92999999999998</v>
      </c>
      <c r="J27" s="15" t="s">
        <v>104</v>
      </c>
      <c r="K27" s="20"/>
      <c r="L27" s="15" t="str">
        <f t="shared" si="1"/>
        <v>Neither</v>
      </c>
    </row>
    <row r="28" spans="1:12" x14ac:dyDescent="0.2">
      <c r="A28" s="6">
        <v>42818</v>
      </c>
      <c r="B28" t="s">
        <v>14</v>
      </c>
      <c r="C28" s="15" t="e">
        <v>#N/A</v>
      </c>
      <c r="D28" s="7" t="s">
        <v>70</v>
      </c>
      <c r="E28" s="7" t="s">
        <v>71</v>
      </c>
      <c r="F28" s="8" t="s">
        <v>10</v>
      </c>
      <c r="G28" s="9">
        <v>50</v>
      </c>
      <c r="H28" s="10">
        <v>4.99</v>
      </c>
      <c r="I28" s="11">
        <f t="shared" si="0"/>
        <v>249.5</v>
      </c>
      <c r="J28" s="15" t="s">
        <v>104</v>
      </c>
      <c r="K28" s="20" t="s">
        <v>106</v>
      </c>
      <c r="L28" s="15" t="str">
        <f t="shared" si="1"/>
        <v>Neither</v>
      </c>
    </row>
    <row r="29" spans="1:12" x14ac:dyDescent="0.2">
      <c r="A29" s="6">
        <v>42835</v>
      </c>
      <c r="B29" t="s">
        <v>22</v>
      </c>
      <c r="C29" s="15" t="e">
        <v>#N/A</v>
      </c>
      <c r="D29" s="7" t="s">
        <v>72</v>
      </c>
      <c r="E29" s="7" t="s">
        <v>73</v>
      </c>
      <c r="F29" s="8" t="s">
        <v>5</v>
      </c>
      <c r="G29" s="9">
        <v>66</v>
      </c>
      <c r="H29" s="10">
        <v>1.99</v>
      </c>
      <c r="I29" s="11">
        <f t="shared" si="0"/>
        <v>131.34</v>
      </c>
      <c r="J29" s="15" t="s">
        <v>104</v>
      </c>
      <c r="K29" s="20" t="s">
        <v>106</v>
      </c>
      <c r="L29" s="15" t="str">
        <f t="shared" si="1"/>
        <v>Neither</v>
      </c>
    </row>
    <row r="30" spans="1:12" x14ac:dyDescent="0.2">
      <c r="A30" s="6">
        <v>42852</v>
      </c>
      <c r="B30" t="s">
        <v>23</v>
      </c>
      <c r="C30" s="15" t="e">
        <v>#N/A</v>
      </c>
      <c r="D30" s="7" t="s">
        <v>74</v>
      </c>
      <c r="E30" s="7" t="s">
        <v>75</v>
      </c>
      <c r="F30" s="8" t="s">
        <v>7</v>
      </c>
      <c r="G30" s="9">
        <v>96</v>
      </c>
      <c r="H30" s="10">
        <v>4.99</v>
      </c>
      <c r="I30" s="11">
        <f t="shared" si="0"/>
        <v>479.04</v>
      </c>
      <c r="J30" s="15" t="s">
        <v>104</v>
      </c>
      <c r="K30" s="20" t="s">
        <v>106</v>
      </c>
      <c r="L30" s="15" t="str">
        <f t="shared" si="1"/>
        <v>Neither</v>
      </c>
    </row>
    <row r="31" spans="1:12" x14ac:dyDescent="0.2">
      <c r="A31" s="6">
        <v>42869</v>
      </c>
      <c r="B31" t="s">
        <v>17</v>
      </c>
      <c r="C31" s="15" t="e">
        <v>#N/A</v>
      </c>
      <c r="D31" s="7" t="s">
        <v>76</v>
      </c>
      <c r="E31" s="7" t="s">
        <v>77</v>
      </c>
      <c r="F31" s="8" t="s">
        <v>5</v>
      </c>
      <c r="G31" s="9">
        <v>53</v>
      </c>
      <c r="H31" s="10">
        <v>1.29</v>
      </c>
      <c r="I31" s="11">
        <f t="shared" si="0"/>
        <v>68.37</v>
      </c>
      <c r="J31" s="15" t="s">
        <v>105</v>
      </c>
      <c r="K31" s="20" t="s">
        <v>106</v>
      </c>
      <c r="L31" s="15" t="str">
        <f t="shared" si="1"/>
        <v>Neither</v>
      </c>
    </row>
    <row r="32" spans="1:12" x14ac:dyDescent="0.2">
      <c r="A32" s="6">
        <v>42886</v>
      </c>
      <c r="B32" t="s">
        <v>21</v>
      </c>
      <c r="C32" s="15" t="e">
        <v>#N/A</v>
      </c>
      <c r="D32" s="7" t="s">
        <v>89</v>
      </c>
      <c r="E32" s="7" t="s">
        <v>78</v>
      </c>
      <c r="F32" s="8" t="s">
        <v>6</v>
      </c>
      <c r="G32" s="9">
        <v>80</v>
      </c>
      <c r="H32" s="10">
        <v>8.99</v>
      </c>
      <c r="I32" s="11">
        <f t="shared" si="0"/>
        <v>719.2</v>
      </c>
      <c r="J32" s="15" t="s">
        <v>104</v>
      </c>
      <c r="K32" s="20" t="s">
        <v>106</v>
      </c>
      <c r="L32" s="15" t="str">
        <f t="shared" si="1"/>
        <v>Tyler Wang</v>
      </c>
    </row>
    <row r="33" spans="1:13" x14ac:dyDescent="0.2">
      <c r="A33" s="6">
        <v>42903</v>
      </c>
      <c r="B33" t="s">
        <v>21</v>
      </c>
      <c r="C33" s="15">
        <v>75077</v>
      </c>
      <c r="D33" s="7" t="s">
        <v>89</v>
      </c>
      <c r="E33" s="7" t="s">
        <v>79</v>
      </c>
      <c r="F33" s="8" t="s">
        <v>9</v>
      </c>
      <c r="G33" s="9">
        <v>5</v>
      </c>
      <c r="H33" s="10">
        <v>125</v>
      </c>
      <c r="I33" s="11">
        <f t="shared" si="0"/>
        <v>625</v>
      </c>
      <c r="J33" s="15" t="s">
        <v>104</v>
      </c>
      <c r="K33" s="20"/>
      <c r="L33" s="15" t="str">
        <f t="shared" si="1"/>
        <v>Neither</v>
      </c>
    </row>
    <row r="34" spans="1:13" x14ac:dyDescent="0.2">
      <c r="A34" s="6">
        <v>42920</v>
      </c>
      <c r="B34" t="s">
        <v>24</v>
      </c>
      <c r="C34" s="15" t="e">
        <v>#N/A</v>
      </c>
      <c r="D34" s="7" t="s">
        <v>89</v>
      </c>
      <c r="E34" s="7" t="s">
        <v>78</v>
      </c>
      <c r="F34" s="8" t="s">
        <v>10</v>
      </c>
      <c r="G34" s="9">
        <v>62</v>
      </c>
      <c r="H34" s="10">
        <v>4.99</v>
      </c>
      <c r="I34" s="11">
        <f t="shared" si="0"/>
        <v>309.38</v>
      </c>
      <c r="J34" s="15" t="s">
        <v>104</v>
      </c>
      <c r="K34" s="20" t="s">
        <v>106</v>
      </c>
      <c r="L34" s="15" t="str">
        <f t="shared" si="1"/>
        <v>Tyler Wang</v>
      </c>
    </row>
    <row r="35" spans="1:13" x14ac:dyDescent="0.2">
      <c r="A35" s="6">
        <v>42937</v>
      </c>
      <c r="B35" t="s">
        <v>15</v>
      </c>
      <c r="C35" s="15" t="e">
        <v>#N/A</v>
      </c>
      <c r="D35" s="7" t="s">
        <v>89</v>
      </c>
      <c r="E35" s="7" t="s">
        <v>78</v>
      </c>
      <c r="F35" s="8" t="s">
        <v>10</v>
      </c>
      <c r="G35" s="9">
        <v>55</v>
      </c>
      <c r="H35" s="10">
        <v>12.49</v>
      </c>
      <c r="I35" s="11">
        <f t="shared" si="0"/>
        <v>686.95</v>
      </c>
      <c r="J35" s="15" t="s">
        <v>104</v>
      </c>
      <c r="K35" s="20" t="s">
        <v>106</v>
      </c>
      <c r="L35" s="15" t="str">
        <f t="shared" si="1"/>
        <v>Tyler Wang</v>
      </c>
    </row>
    <row r="36" spans="1:13" x14ac:dyDescent="0.2">
      <c r="A36" s="6">
        <v>42954</v>
      </c>
      <c r="B36" t="s">
        <v>25</v>
      </c>
      <c r="C36" s="15">
        <v>80202</v>
      </c>
      <c r="D36" s="7" t="s">
        <v>80</v>
      </c>
      <c r="E36" s="7" t="s">
        <v>81</v>
      </c>
      <c r="F36" s="8" t="s">
        <v>10</v>
      </c>
      <c r="G36" s="9">
        <v>42</v>
      </c>
      <c r="H36" s="10">
        <v>23.95</v>
      </c>
      <c r="I36" s="11">
        <f t="shared" si="0"/>
        <v>1005.9</v>
      </c>
      <c r="J36" s="15" t="s">
        <v>104</v>
      </c>
      <c r="K36" s="20" t="s">
        <v>106</v>
      </c>
      <c r="L36" s="15" t="str">
        <f t="shared" si="1"/>
        <v>Neither</v>
      </c>
    </row>
    <row r="37" spans="1:13" x14ac:dyDescent="0.2">
      <c r="A37" s="6">
        <v>42971</v>
      </c>
      <c r="B37" t="s">
        <v>14</v>
      </c>
      <c r="C37" s="15">
        <v>11218</v>
      </c>
      <c r="D37" s="7" t="s">
        <v>89</v>
      </c>
      <c r="E37" s="7" t="s">
        <v>78</v>
      </c>
      <c r="F37" s="8" t="s">
        <v>9</v>
      </c>
      <c r="G37" s="9">
        <v>3</v>
      </c>
      <c r="H37" s="10">
        <v>275</v>
      </c>
      <c r="I37" s="11">
        <f t="shared" si="0"/>
        <v>825</v>
      </c>
      <c r="J37" s="15" t="s">
        <v>104</v>
      </c>
      <c r="K37" s="20"/>
      <c r="L37" s="15" t="str">
        <f t="shared" si="1"/>
        <v>Tyler Wang</v>
      </c>
    </row>
    <row r="38" spans="1:13" x14ac:dyDescent="0.2">
      <c r="A38" s="6">
        <v>42988</v>
      </c>
      <c r="B38" t="s">
        <v>22</v>
      </c>
      <c r="C38" s="15">
        <v>98105</v>
      </c>
      <c r="D38" s="7" t="s">
        <v>63</v>
      </c>
      <c r="E38" s="7" t="s">
        <v>83</v>
      </c>
      <c r="F38" s="8" t="s">
        <v>5</v>
      </c>
      <c r="G38" s="9">
        <v>7</v>
      </c>
      <c r="H38" s="10">
        <v>1.29</v>
      </c>
      <c r="I38" s="11">
        <f t="shared" si="0"/>
        <v>9.0300000000000011</v>
      </c>
      <c r="J38" s="15" t="s">
        <v>105</v>
      </c>
      <c r="K38" s="20"/>
      <c r="L38" s="15" t="str">
        <f t="shared" si="1"/>
        <v>Adam Martin</v>
      </c>
    </row>
    <row r="39" spans="1:13" x14ac:dyDescent="0.2">
      <c r="A39" s="6">
        <v>43005</v>
      </c>
      <c r="B39" t="s">
        <v>26</v>
      </c>
      <c r="C39" s="15" t="e">
        <v>#N/A</v>
      </c>
      <c r="D39" s="7" t="s">
        <v>82</v>
      </c>
      <c r="E39" s="7" t="s">
        <v>83</v>
      </c>
      <c r="F39" s="8" t="s">
        <v>7</v>
      </c>
      <c r="G39" s="9">
        <v>76</v>
      </c>
      <c r="H39" s="10">
        <v>1.99</v>
      </c>
      <c r="I39" s="11">
        <f t="shared" si="0"/>
        <v>151.24</v>
      </c>
      <c r="J39" s="15" t="s">
        <v>104</v>
      </c>
      <c r="K39" s="20" t="s">
        <v>106</v>
      </c>
      <c r="L39" s="15" t="str">
        <f t="shared" si="1"/>
        <v>Neither</v>
      </c>
    </row>
    <row r="40" spans="1:13" x14ac:dyDescent="0.2">
      <c r="A40" s="6">
        <v>43022</v>
      </c>
      <c r="B40" t="s">
        <v>27</v>
      </c>
      <c r="C40" s="15" t="e">
        <v>#N/A</v>
      </c>
      <c r="D40" s="7" t="s">
        <v>84</v>
      </c>
      <c r="E40" s="7" t="s">
        <v>85</v>
      </c>
      <c r="F40" s="8" t="s">
        <v>6</v>
      </c>
      <c r="G40" s="9">
        <v>57</v>
      </c>
      <c r="H40" s="10">
        <v>19.989999999999998</v>
      </c>
      <c r="I40" s="11">
        <f t="shared" si="0"/>
        <v>1139.4299999999998</v>
      </c>
      <c r="J40" s="15" t="s">
        <v>104</v>
      </c>
      <c r="K40" s="20" t="s">
        <v>106</v>
      </c>
      <c r="L40" s="15" t="str">
        <f t="shared" si="1"/>
        <v>Neither</v>
      </c>
    </row>
    <row r="41" spans="1:13" x14ac:dyDescent="0.2">
      <c r="A41" s="6">
        <v>43039</v>
      </c>
      <c r="B41" t="s">
        <v>14</v>
      </c>
      <c r="C41" s="15">
        <v>10012</v>
      </c>
      <c r="D41" s="7" t="s">
        <v>81</v>
      </c>
      <c r="E41" s="7" t="s">
        <v>86</v>
      </c>
      <c r="F41" s="8" t="s">
        <v>5</v>
      </c>
      <c r="G41" s="9">
        <v>14</v>
      </c>
      <c r="H41" s="10">
        <v>1.29</v>
      </c>
      <c r="I41" s="11">
        <f t="shared" si="0"/>
        <v>18.060000000000002</v>
      </c>
      <c r="J41" s="15" t="s">
        <v>105</v>
      </c>
      <c r="K41" s="20"/>
      <c r="L41" s="15" t="str">
        <f t="shared" si="1"/>
        <v>Neither</v>
      </c>
    </row>
    <row r="42" spans="1:13" x14ac:dyDescent="0.2">
      <c r="A42" s="6">
        <v>43056</v>
      </c>
      <c r="B42" t="s">
        <v>14</v>
      </c>
      <c r="C42" s="15">
        <v>10011</v>
      </c>
      <c r="D42" s="7" t="s">
        <v>87</v>
      </c>
      <c r="E42" s="7" t="s">
        <v>88</v>
      </c>
      <c r="F42" s="8" t="s">
        <v>6</v>
      </c>
      <c r="G42" s="9">
        <v>11</v>
      </c>
      <c r="H42" s="10">
        <v>4.99</v>
      </c>
      <c r="I42" s="11">
        <f t="shared" si="0"/>
        <v>54.89</v>
      </c>
      <c r="J42" s="15" t="s">
        <v>105</v>
      </c>
      <c r="K42" s="20"/>
      <c r="L42" s="15" t="str">
        <f t="shared" si="1"/>
        <v>Neither</v>
      </c>
    </row>
    <row r="43" spans="1:13" x14ac:dyDescent="0.2">
      <c r="A43" s="6">
        <v>43073</v>
      </c>
      <c r="B43" t="s">
        <v>18</v>
      </c>
      <c r="C43" s="15" t="e">
        <v>#N/A</v>
      </c>
      <c r="D43" s="7" t="s">
        <v>89</v>
      </c>
      <c r="E43" s="7" t="s">
        <v>90</v>
      </c>
      <c r="F43" s="8" t="s">
        <v>6</v>
      </c>
      <c r="G43" s="9">
        <v>94</v>
      </c>
      <c r="H43" s="10">
        <v>19.989999999999998</v>
      </c>
      <c r="I43" s="11">
        <f t="shared" si="0"/>
        <v>1879.06</v>
      </c>
      <c r="J43" s="15" t="s">
        <v>104</v>
      </c>
      <c r="K43" s="20" t="s">
        <v>106</v>
      </c>
      <c r="L43" s="15" t="str">
        <f t="shared" si="1"/>
        <v>Neither</v>
      </c>
    </row>
    <row r="44" spans="1:13" x14ac:dyDescent="0.2">
      <c r="A44" s="6">
        <v>43090</v>
      </c>
      <c r="B44" t="s">
        <v>18</v>
      </c>
      <c r="C44" s="15">
        <v>95621</v>
      </c>
      <c r="D44" s="7" t="s">
        <v>91</v>
      </c>
      <c r="E44" s="7" t="s">
        <v>92</v>
      </c>
      <c r="F44" s="8" t="s">
        <v>6</v>
      </c>
      <c r="G44" s="9">
        <v>28</v>
      </c>
      <c r="H44" s="10">
        <v>4.99</v>
      </c>
      <c r="I44" s="11">
        <f t="shared" si="0"/>
        <v>139.72</v>
      </c>
      <c r="J44" s="15" t="s">
        <v>104</v>
      </c>
      <c r="K44" s="20" t="s">
        <v>106</v>
      </c>
      <c r="L44" s="15" t="str">
        <f t="shared" si="1"/>
        <v>Neither</v>
      </c>
    </row>
    <row r="45" spans="1:13" x14ac:dyDescent="0.2">
      <c r="J45">
        <f>COUNTIF(J2:J44,"Above")</f>
        <v>35</v>
      </c>
      <c r="K45" s="15">
        <f>COUNTIF(K2:K44,"Wholesale")</f>
        <v>33</v>
      </c>
      <c r="L45" s="15">
        <f>COUNTIF($L2:$L44,"Tyler Wang")</f>
        <v>6</v>
      </c>
      <c r="M45" t="s">
        <v>107</v>
      </c>
    </row>
    <row r="46" spans="1:13" x14ac:dyDescent="0.2">
      <c r="L46" s="15">
        <f>COUNTIF($L3:$L45,"Adam Martin")</f>
        <v>4</v>
      </c>
      <c r="M46" t="s">
        <v>108</v>
      </c>
    </row>
  </sheetData>
  <sortState ref="A2:I44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kestrella</dc:creator>
  <cp:lastModifiedBy>Microsoft Office User</cp:lastModifiedBy>
  <dcterms:created xsi:type="dcterms:W3CDTF">2017-07-10T20:18:02Z</dcterms:created>
  <dcterms:modified xsi:type="dcterms:W3CDTF">2017-07-21T22:37:19Z</dcterms:modified>
</cp:coreProperties>
</file>