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zappia\Documents\00 - Documentación SysAdmin\01 - Documenración Inicial 11-12-2022\"/>
    </mc:Choice>
  </mc:AlternateContent>
  <xr:revisionPtr revIDLastSave="0" documentId="8_{66897268-5A77-44D9-97EB-3DAD9F7E882E}" xr6:coauthVersionLast="47" xr6:coauthVersionMax="47" xr10:uidLastSave="{00000000-0000-0000-0000-000000000000}"/>
  <bookViews>
    <workbookView xWindow="-120" yWindow="-120" windowWidth="20730" windowHeight="11160" firstSheet="1" activeTab="1" xr2:uid="{F5114093-12FF-41FE-B342-745E0DB05F32}"/>
  </bookViews>
  <sheets>
    <sheet name="Fisicos" sheetId="1" r:id="rId1"/>
    <sheet name="Virtual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 s="1"/>
  <c r="E6" i="1"/>
  <c r="F6" i="1" s="1"/>
  <c r="E3" i="1"/>
  <c r="F3" i="1" s="1"/>
  <c r="L2" i="2"/>
  <c r="J2" i="2"/>
  <c r="K2" i="2" l="1"/>
</calcChain>
</file>

<file path=xl/sharedStrings.xml><?xml version="1.0" encoding="utf-8"?>
<sst xmlns="http://schemas.openxmlformats.org/spreadsheetml/2006/main" count="198" uniqueCount="116">
  <si>
    <t>Fisicos</t>
  </si>
  <si>
    <t>Procesadores</t>
  </si>
  <si>
    <t>Modelo</t>
  </si>
  <si>
    <t>Memoria (GB)</t>
  </si>
  <si>
    <t>Memoria Asignada</t>
  </si>
  <si>
    <t>Memoria Disponible</t>
  </si>
  <si>
    <t>Disco</t>
  </si>
  <si>
    <t>TB</t>
  </si>
  <si>
    <t>Free TB</t>
  </si>
  <si>
    <t>Virtuales</t>
  </si>
  <si>
    <t>5w10</t>
  </si>
  <si>
    <t>VMWARE</t>
  </si>
  <si>
    <t>16CPU Xeon E5-2620 v4 @2.10GHZ</t>
  </si>
  <si>
    <t>PowerEdge R730</t>
  </si>
  <si>
    <t>Datastore-02-RAID1</t>
  </si>
  <si>
    <t>6 wserver 2012r2</t>
  </si>
  <si>
    <t>Datastore-02-RAID5</t>
  </si>
  <si>
    <t>14 wserver 2016</t>
  </si>
  <si>
    <t>SRV-HV-001</t>
  </si>
  <si>
    <t>Intel(R) Xeon(R) E-2124 CPU @ 3.30GHz - 4 procesadores logicos</t>
  </si>
  <si>
    <t>ProLiant DL20 Gen10</t>
  </si>
  <si>
    <t>Datastore</t>
  </si>
  <si>
    <t>3 vserver 2019</t>
  </si>
  <si>
    <t>SRV-HV-002</t>
  </si>
  <si>
    <t>Intel(R) Xeon(R) CPU E5-2620 v4 @ 2.10GHz - 32 procesadores logicos</t>
  </si>
  <si>
    <t>6 no son de windows</t>
  </si>
  <si>
    <t>SRV-VMWARE-002</t>
  </si>
  <si>
    <t>Host</t>
  </si>
  <si>
    <t>Tecnologia</t>
  </si>
  <si>
    <t>VM</t>
  </si>
  <si>
    <t>Descripcion</t>
  </si>
  <si>
    <t>Estado</t>
  </si>
  <si>
    <t>Memoria asignada</t>
  </si>
  <si>
    <t>Procesador</t>
  </si>
  <si>
    <t>Disco asignado</t>
  </si>
  <si>
    <t>Total de VM</t>
  </si>
  <si>
    <t>VM en ejecución</t>
  </si>
  <si>
    <t>VM detenidas</t>
  </si>
  <si>
    <t>HYPERV</t>
  </si>
  <si>
    <t>SRV-DC-003</t>
  </si>
  <si>
    <t>Domain Controller</t>
  </si>
  <si>
    <t>SRV-GLPI-001</t>
  </si>
  <si>
    <t>Ticketera</t>
  </si>
  <si>
    <t>SRV-IT-001</t>
  </si>
  <si>
    <t>VM servidor de archivos interno</t>
  </si>
  <si>
    <t>SRV-PASS-002</t>
  </si>
  <si>
    <t>Demo de password manager</t>
  </si>
  <si>
    <t>SRV-PRTG-001</t>
  </si>
  <si>
    <t>Sistema de monitoreo de Infraestructura</t>
  </si>
  <si>
    <t>SRV-RPROXY-001</t>
  </si>
  <si>
    <t>Servidor Proxy reverso para aplicaciones web</t>
  </si>
  <si>
    <t>SRV-VEEAM-003</t>
  </si>
  <si>
    <t>Servidor de Backup VM</t>
  </si>
  <si>
    <t>QLIKVIEW</t>
  </si>
  <si>
    <t>Servidor de reportes de qlikview</t>
  </si>
  <si>
    <t>SCCM-001</t>
  </si>
  <si>
    <t>System configuration control manager</t>
  </si>
  <si>
    <t>SRV-ACCENDO-001</t>
  </si>
  <si>
    <t>VM accendo</t>
  </si>
  <si>
    <t>SRV-CRONOS-001</t>
  </si>
  <si>
    <t>Reloj de fichadas TYT</t>
  </si>
  <si>
    <t>SRV-DC-002</t>
  </si>
  <si>
    <t>Domain Controller, radius</t>
  </si>
  <si>
    <t>SRV-EMS-001</t>
  </si>
  <si>
    <t>Servidor Antivirus</t>
  </si>
  <si>
    <t>SRV-FOG-002</t>
  </si>
  <si>
    <t>Test de despliegue de imágenes</t>
  </si>
  <si>
    <t>SRV-IT-003</t>
  </si>
  <si>
    <t>VM Lautaro</t>
  </si>
  <si>
    <t>SRV-IT-004</t>
  </si>
  <si>
    <t>VM Lucas</t>
  </si>
  <si>
    <t>SRV-MYSQL-001</t>
  </si>
  <si>
    <t>Nuevo servidor MYSQL</t>
  </si>
  <si>
    <t>SRV-PRODSAP-001</t>
  </si>
  <si>
    <t>Nuevo Servidor para entorno Productivo SAP</t>
  </si>
  <si>
    <t>SRV-PRODSQL-001</t>
  </si>
  <si>
    <t>Nuevo Servidor para entorno Productivo SQL-SAP</t>
  </si>
  <si>
    <t>40,50,50</t>
  </si>
  <si>
    <t>SRV-SIAP-001</t>
  </si>
  <si>
    <t>Aplicativos SIAP</t>
  </si>
  <si>
    <t>SRV-SIAP-002</t>
  </si>
  <si>
    <t>SRV-SIAP-003</t>
  </si>
  <si>
    <t>SRV-TESTSQL-001</t>
  </si>
  <si>
    <t>Nuevo Servidor para entorno Test SQL-SAP</t>
  </si>
  <si>
    <t>SRV-VEEAM-002</t>
  </si>
  <si>
    <t>Servidor Backup 365</t>
  </si>
  <si>
    <t>SRV-VMM-001</t>
  </si>
  <si>
    <t>Herramienta para manejo de HyperV</t>
  </si>
  <si>
    <t>STV-TESTSAP-001</t>
  </si>
  <si>
    <t>Nuevo Servidor para entorno Test SAP</t>
  </si>
  <si>
    <t>SAP CLIENTE</t>
  </si>
  <si>
    <t>Virtual cliente SAP, Servicio de One Integration SAP</t>
  </si>
  <si>
    <t>SAPB1-HANA</t>
  </si>
  <si>
    <t>SAP HANA</t>
  </si>
  <si>
    <t>215,455,355,255</t>
  </si>
  <si>
    <t>SERVER</t>
  </si>
  <si>
    <t xml:space="preserve">Servidor de archivos </t>
  </si>
  <si>
    <t>SERVER-AD</t>
  </si>
  <si>
    <t>Domain Controller, dhcp, dns, gpo</t>
  </si>
  <si>
    <t>SRV-ASR-001</t>
  </si>
  <si>
    <t>Servidor de replicacion en la nube</t>
  </si>
  <si>
    <t>SRV-IT-002</t>
  </si>
  <si>
    <t>SRV Correo</t>
  </si>
  <si>
    <t>SRV-PTR-001</t>
  </si>
  <si>
    <t>Servidor de impresión</t>
  </si>
  <si>
    <t>SRV-TS-001</t>
  </si>
  <si>
    <t>Terminal server</t>
  </si>
  <si>
    <t>SRV-WEB-001</t>
  </si>
  <si>
    <t>Servidor de aplicaciones Web 1</t>
  </si>
  <si>
    <t>SRV-WEB-002</t>
  </si>
  <si>
    <t>Servidor de aplicaciones Web 2</t>
  </si>
  <si>
    <t>SRV-WSUS-001</t>
  </si>
  <si>
    <t>Servidor de updates Windows</t>
  </si>
  <si>
    <t>STV-VCENTER-001</t>
  </si>
  <si>
    <t>VCENTER - no se utiliza</t>
  </si>
  <si>
    <t>Detenido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</si>
</sst>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81643</xdr:colOff>
      <xdr:row>25</xdr:row>
      <xdr:rowOff>136071</xdr:rowOff>
    </xdr:from>
    <xdr:to>
      <xdr:col>10</xdr:col>
      <xdr:colOff>481127</xdr:colOff>
      <xdr:row>42</xdr:row>
      <xdr:rowOff>146050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6AAC5C2-95C0-468E-867F-16DFF2F49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43" y="6613071"/>
          <a:ext cx="13851283" cy="3248478"/>
        </a:xfrm>
        <a:prstGeom prst="rect">
          <a:avLst/>
        </a:prstGeom>
      </xdr:spPr>
    </xdr:pic>
    <xdr:clientData/>
  </xdr:twoCellAnchor>
  <xdr:twoCellAnchor editAs="oneCell">
    <xdr:from>
      <xdr:col>0</xdr:col>
      <xdr:colOff>66989</xdr:colOff>
      <xdr:row>11</xdr:row>
      <xdr:rowOff>15700</xdr:rowOff>
    </xdr:from>
    <xdr:to>
      <xdr:col>1</xdr:col>
      <xdr:colOff>3037972</xdr:colOff>
      <xdr:row>22</xdr:row>
      <xdr:rowOff>63623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2E54D52-D7E0-4832-9B58-0A1013D5C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989" y="2140508"/>
          <a:ext cx="3894175" cy="21434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11</xdr:col>
      <xdr:colOff>56642</xdr:colOff>
      <xdr:row>65</xdr:row>
      <xdr:rowOff>19504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E1D3FDB-F3A8-C306-2EF6-8D0F5E609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858500"/>
          <a:ext cx="14270442" cy="32580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ECB8B1-DE34-4BA9-B1F0-67C7CCA733AD}" name="Tabla1" displayName="Tabla1" ref="A2:I8" totalsRowShown="0">
  <autoFilter ref="A2:I8" xr:uid="{7CECB8B1-DE34-4BA9-B1F0-67C7CCA733AD}"/>
  <tableColumns count="9">
    <tableColumn id="1" xr3:uid="{C1716089-9B65-45C6-809F-88D0C9D2522F}" name="Fisicos"/>
    <tableColumn id="2" xr3:uid="{1DCD9C5F-AD22-4B56-A285-586AB3E3B028}" name="Procesadores"/>
    <tableColumn id="7" xr3:uid="{0AB7F361-59C6-4375-84A1-5EACBCB8A3C9}" name="Modelo"/>
    <tableColumn id="3" xr3:uid="{26558D26-EC93-4EF6-A022-17999ACB519A}" name="Memoria (GB)"/>
    <tableColumn id="8" xr3:uid="{B707D5F1-CC34-4C89-ABEB-601FD564AFBF}" name="Memoria Asignada" dataDxfId="1">
      <calculatedColumnFormula>SUMIF(Tabla3[Host],"SRV-VMWARE-002",Tabla3[Memoria asignada])</calculatedColumnFormula>
    </tableColumn>
    <tableColumn id="9" xr3:uid="{7DC25389-4684-4668-93FA-5B1D826610BC}" name="Memoria Disponible" dataDxfId="0">
      <calculatedColumnFormula>Tabla1[[#This Row],[Memoria (GB)]]-Tabla1[[#This Row],[Memoria Asignada]]</calculatedColumnFormula>
    </tableColumn>
    <tableColumn id="4" xr3:uid="{9D23B8B8-98E8-4252-A63B-70186E8312A5}" name="Disco"/>
    <tableColumn id="5" xr3:uid="{4DD14D68-B67E-4769-9D7E-9EF0180EF5E8}" name="TB"/>
    <tableColumn id="6" xr3:uid="{CD2B4170-0024-48FC-90F7-1A6AAA18DAEE}" name="Free TB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33AF37-A627-4220-A13C-E5A42E51D52C}" name="Tabla3" displayName="Tabla3" ref="A1:H39" totalsRowShown="0">
  <autoFilter ref="A1:H39" xr:uid="{AE33AF37-A627-4220-A13C-E5A42E51D52C}"/>
  <sortState xmlns:xlrd2="http://schemas.microsoft.com/office/spreadsheetml/2017/richdata2" ref="A2:H39">
    <sortCondition ref="B1:B39"/>
  </sortState>
  <tableColumns count="8">
    <tableColumn id="1" xr3:uid="{AFE28DC8-7159-4FB4-81C9-252F97448879}" name="Host"/>
    <tableColumn id="2" xr3:uid="{1162DF84-F850-4446-8AB0-3DD105AC7811}" name="Tecnologia"/>
    <tableColumn id="3" xr3:uid="{23BEB6F5-6F7D-4E0A-A50D-68348A7856A9}" name="VM"/>
    <tableColumn id="4" xr3:uid="{FA8DBF7E-1F88-4735-A604-0CF4AB52628F}" name="Descripcion"/>
    <tableColumn id="5" xr3:uid="{A92A21B8-BE23-4A8E-BC0F-C753E556FBCF}" name="Estado"/>
    <tableColumn id="6" xr3:uid="{B1F1BE28-B393-4AB7-8709-6A6D0662F004}" name="Memoria asignada"/>
    <tableColumn id="8" xr3:uid="{A6E55063-09AD-4718-B68D-858FA26068D4}" name="Procesador"/>
    <tableColumn id="7" xr3:uid="{F2B2D603-36F3-43C0-9F15-AB1BBE4A0DD0}" name="Disco asignad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803E8D-7158-4E91-A064-DB69EB3EA8F6}" name="Tabla4" displayName="Tabla4" ref="J1:L2" totalsRowShown="0">
  <autoFilter ref="J1:L2" xr:uid="{D5803E8D-7158-4E91-A064-DB69EB3EA8F6}"/>
  <tableColumns count="3">
    <tableColumn id="1" xr3:uid="{3803109B-8589-43B4-9138-1511DD4E38EC}" name="Total de VM">
      <calculatedColumnFormula>COUNTIF(B2:B39,"*")</calculatedColumnFormula>
    </tableColumn>
    <tableColumn id="2" xr3:uid="{E336FBF2-AE24-4D39-8D79-343DEF2B71ED}" name="VM en ejecución">
      <calculatedColumnFormula>J2-L2</calculatedColumnFormula>
    </tableColumn>
    <tableColumn id="3" xr3:uid="{F8C2B42A-D3D6-49F1-91E5-8AAEEB5089F8}" name="VM detenidas">
      <calculatedColumnFormula>COUNTIF(E2:E39,"Detenido")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B959-48EA-4BE9-BA74-2387A5045C08}">
  <dimension ref="A2:M47"/>
  <sheetViews>
    <sheetView zoomScale="90" zoomScaleNormal="90" workbookViewId="0">
      <selection activeCell="D3" sqref="D3:F6"/>
    </sheetView>
  </sheetViews>
  <sheetFormatPr baseColWidth="10" defaultColWidth="11.42578125" defaultRowHeight="15" x14ac:dyDescent="0.25"/>
  <cols>
    <col min="1" max="1" width="13.85546875" bestFit="1" customWidth="1"/>
    <col min="2" max="2" width="64.42578125" bestFit="1" customWidth="1"/>
    <col min="3" max="3" width="25.42578125" customWidth="1"/>
    <col min="4" max="4" width="15.5703125" bestFit="1" customWidth="1"/>
    <col min="5" max="5" width="20.5703125" bestFit="1" customWidth="1"/>
    <col min="6" max="6" width="21.85546875" bestFit="1" customWidth="1"/>
  </cols>
  <sheetData>
    <row r="2" spans="1:13" ht="15.75" thickBot="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9</v>
      </c>
      <c r="M2" t="s">
        <v>10</v>
      </c>
    </row>
    <row r="3" spans="1:13" x14ac:dyDescent="0.25">
      <c r="A3" s="1" t="s">
        <v>11</v>
      </c>
      <c r="B3" s="2" t="s">
        <v>12</v>
      </c>
      <c r="C3" s="2" t="s">
        <v>13</v>
      </c>
      <c r="D3" s="2">
        <v>256</v>
      </c>
      <c r="E3">
        <f>SUMIF(Tabla3[Host],"SRV-VMWARE-002",Tabla3[Memoria asignada])</f>
        <v>232</v>
      </c>
      <c r="F3" s="2">
        <f>Tabla1[[#This Row],[Memoria (GB)]]-Tabla1[[#This Row],[Memoria Asignada]]</f>
        <v>24</v>
      </c>
      <c r="G3" s="2" t="s">
        <v>14</v>
      </c>
      <c r="H3" s="2">
        <v>1.0900000000000001</v>
      </c>
      <c r="I3" s="3">
        <v>0.47</v>
      </c>
      <c r="K3">
        <v>12</v>
      </c>
      <c r="M3" t="s">
        <v>15</v>
      </c>
    </row>
    <row r="4" spans="1:13" ht="15.75" thickBot="1" x14ac:dyDescent="0.3">
      <c r="A4" s="4"/>
      <c r="B4" s="5"/>
      <c r="C4" s="5"/>
      <c r="D4" s="5"/>
      <c r="E4" s="5"/>
      <c r="F4" s="5"/>
      <c r="G4" s="5" t="s">
        <v>16</v>
      </c>
      <c r="H4" s="5">
        <v>5.45</v>
      </c>
      <c r="I4" s="6">
        <v>2.19</v>
      </c>
      <c r="M4" t="s">
        <v>17</v>
      </c>
    </row>
    <row r="5" spans="1:13" ht="15.75" thickBot="1" x14ac:dyDescent="0.3">
      <c r="A5" s="7" t="s">
        <v>18</v>
      </c>
      <c r="B5" s="8" t="s">
        <v>19</v>
      </c>
      <c r="C5" s="8" t="s">
        <v>20</v>
      </c>
      <c r="D5" s="8">
        <v>48</v>
      </c>
      <c r="E5" s="2">
        <f>SUMIF(Tabla3[Host],"SRV-HV-001",Tabla3[Memoria asignada])</f>
        <v>36</v>
      </c>
      <c r="F5" s="8">
        <f>Tabla1[[#This Row],[Memoria (GB)]]-Tabla1[[#This Row],[Memoria Asignada]]</f>
        <v>12</v>
      </c>
      <c r="G5" s="8" t="s">
        <v>21</v>
      </c>
      <c r="H5" s="8">
        <v>1</v>
      </c>
      <c r="I5" s="9">
        <v>0.23</v>
      </c>
      <c r="K5">
        <v>7</v>
      </c>
      <c r="M5" t="s">
        <v>22</v>
      </c>
    </row>
    <row r="6" spans="1:13" ht="15.75" thickBot="1" x14ac:dyDescent="0.3">
      <c r="A6" s="7" t="s">
        <v>23</v>
      </c>
      <c r="B6" s="8" t="s">
        <v>24</v>
      </c>
      <c r="C6" s="8" t="s">
        <v>13</v>
      </c>
      <c r="D6" s="8">
        <v>256</v>
      </c>
      <c r="E6" s="8">
        <f>SUMIF(Tabla3[Host],"SRV-HV-002",Tabla3[Memoria asignada])</f>
        <v>204</v>
      </c>
      <c r="F6" s="8">
        <f>Tabla1[[#This Row],[Memoria (GB)]]-Tabla1[[#This Row],[Memoria Asignada]]</f>
        <v>52</v>
      </c>
      <c r="G6" s="8" t="s">
        <v>21</v>
      </c>
      <c r="H6" s="8">
        <v>4.3600000000000003</v>
      </c>
      <c r="I6" s="9">
        <v>1.97</v>
      </c>
      <c r="K6">
        <v>19</v>
      </c>
    </row>
    <row r="10" spans="1:13" x14ac:dyDescent="0.25">
      <c r="M10" t="s">
        <v>25</v>
      </c>
    </row>
    <row r="11" spans="1:13" x14ac:dyDescent="0.25">
      <c r="A11" s="10" t="s">
        <v>26</v>
      </c>
    </row>
    <row r="25" spans="1:1" x14ac:dyDescent="0.25">
      <c r="A25" s="10" t="s">
        <v>18</v>
      </c>
    </row>
    <row r="47" spans="1:1" x14ac:dyDescent="0.25">
      <c r="A47" s="10" t="s">
        <v>23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598B-CD93-4C42-B12F-4B250731FD02}">
  <dimension ref="A1:L39"/>
  <sheetViews>
    <sheetView tabSelected="1" topLeftCell="A16" zoomScale="85" zoomScaleNormal="85" workbookViewId="0">
      <selection activeCell="D39" sqref="D39"/>
    </sheetView>
  </sheetViews>
  <sheetFormatPr baseColWidth="10" defaultColWidth="11.42578125" defaultRowHeight="15" x14ac:dyDescent="0.25"/>
  <cols>
    <col min="2" max="2" width="12.42578125" bestFit="1" customWidth="1"/>
    <col min="3" max="3" width="25" bestFit="1" customWidth="1"/>
    <col min="4" max="4" width="41.5703125" bestFit="1" customWidth="1"/>
    <col min="6" max="7" width="13.140625" customWidth="1"/>
    <col min="8" max="8" width="16.85546875" bestFit="1" customWidth="1"/>
    <col min="9" max="9" width="5.42578125" customWidth="1"/>
    <col min="10" max="10" width="15.5703125" customWidth="1"/>
    <col min="11" max="11" width="18.140625" bestFit="1" customWidth="1"/>
    <col min="12" max="12" width="15.7109375" bestFit="1" customWidth="1"/>
  </cols>
  <sheetData>
    <row r="1" spans="1:12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J1" t="s">
        <v>35</v>
      </c>
      <c r="K1" t="s">
        <v>36</v>
      </c>
      <c r="L1" t="s">
        <v>37</v>
      </c>
    </row>
    <row r="2" spans="1:12" x14ac:dyDescent="0.25">
      <c r="A2" t="s">
        <v>18</v>
      </c>
      <c r="B2" t="s">
        <v>38</v>
      </c>
      <c r="C2" t="s">
        <v>39</v>
      </c>
      <c r="D2" t="s">
        <v>40</v>
      </c>
      <c r="F2">
        <v>3</v>
      </c>
      <c r="J2">
        <f>COUNTIF(B2:B39,"*")</f>
        <v>38</v>
      </c>
      <c r="K2">
        <f>J2-L2</f>
        <v>37</v>
      </c>
      <c r="L2">
        <f>COUNTIF(E2:E39,"Detenido")</f>
        <v>1</v>
      </c>
    </row>
    <row r="3" spans="1:12" x14ac:dyDescent="0.25">
      <c r="A3" t="s">
        <v>18</v>
      </c>
      <c r="B3" t="s">
        <v>38</v>
      </c>
      <c r="C3" t="s">
        <v>41</v>
      </c>
      <c r="D3" t="s">
        <v>42</v>
      </c>
      <c r="F3">
        <v>4</v>
      </c>
    </row>
    <row r="4" spans="1:12" x14ac:dyDescent="0.25">
      <c r="A4" t="s">
        <v>18</v>
      </c>
      <c r="B4" t="s">
        <v>38</v>
      </c>
      <c r="C4" t="s">
        <v>43</v>
      </c>
      <c r="D4" t="s">
        <v>44</v>
      </c>
      <c r="F4">
        <v>6</v>
      </c>
    </row>
    <row r="5" spans="1:12" x14ac:dyDescent="0.25">
      <c r="A5" t="s">
        <v>18</v>
      </c>
      <c r="B5" t="s">
        <v>38</v>
      </c>
      <c r="C5" t="s">
        <v>45</v>
      </c>
      <c r="D5" t="s">
        <v>46</v>
      </c>
      <c r="F5">
        <v>4</v>
      </c>
    </row>
    <row r="6" spans="1:12" x14ac:dyDescent="0.25">
      <c r="A6" t="s">
        <v>18</v>
      </c>
      <c r="B6" t="s">
        <v>38</v>
      </c>
      <c r="C6" t="s">
        <v>47</v>
      </c>
      <c r="D6" t="s">
        <v>48</v>
      </c>
      <c r="F6">
        <v>6</v>
      </c>
    </row>
    <row r="7" spans="1:12" x14ac:dyDescent="0.25">
      <c r="A7" t="s">
        <v>18</v>
      </c>
      <c r="B7" t="s">
        <v>38</v>
      </c>
      <c r="C7" t="s">
        <v>49</v>
      </c>
      <c r="D7" t="s">
        <v>50</v>
      </c>
      <c r="F7">
        <v>4</v>
      </c>
    </row>
    <row r="8" spans="1:12" x14ac:dyDescent="0.25">
      <c r="A8" t="s">
        <v>18</v>
      </c>
      <c r="B8" t="s">
        <v>38</v>
      </c>
      <c r="C8" t="s">
        <v>51</v>
      </c>
      <c r="D8" t="s">
        <v>52</v>
      </c>
      <c r="F8">
        <v>9</v>
      </c>
    </row>
    <row r="9" spans="1:12" x14ac:dyDescent="0.25">
      <c r="A9" t="s">
        <v>23</v>
      </c>
      <c r="B9" t="s">
        <v>38</v>
      </c>
      <c r="C9" t="s">
        <v>53</v>
      </c>
      <c r="D9" t="s">
        <v>54</v>
      </c>
      <c r="F9">
        <v>8</v>
      </c>
      <c r="G9">
        <v>4</v>
      </c>
    </row>
    <row r="10" spans="1:12" x14ac:dyDescent="0.25">
      <c r="A10" t="s">
        <v>23</v>
      </c>
      <c r="B10" t="s">
        <v>38</v>
      </c>
      <c r="C10" t="s">
        <v>55</v>
      </c>
      <c r="D10" t="s">
        <v>56</v>
      </c>
      <c r="F10">
        <v>10</v>
      </c>
      <c r="G10">
        <v>4</v>
      </c>
    </row>
    <row r="11" spans="1:12" x14ac:dyDescent="0.25">
      <c r="A11" t="s">
        <v>23</v>
      </c>
      <c r="B11" t="s">
        <v>38</v>
      </c>
      <c r="C11" t="s">
        <v>57</v>
      </c>
      <c r="D11" t="s">
        <v>58</v>
      </c>
      <c r="F11">
        <v>4</v>
      </c>
      <c r="G11">
        <v>2</v>
      </c>
    </row>
    <row r="12" spans="1:12" x14ac:dyDescent="0.25">
      <c r="A12" t="s">
        <v>23</v>
      </c>
      <c r="B12" t="s">
        <v>38</v>
      </c>
      <c r="C12" t="s">
        <v>59</v>
      </c>
      <c r="D12" t="s">
        <v>60</v>
      </c>
      <c r="F12">
        <v>6</v>
      </c>
      <c r="G12">
        <v>4</v>
      </c>
    </row>
    <row r="13" spans="1:12" x14ac:dyDescent="0.25">
      <c r="A13" t="s">
        <v>23</v>
      </c>
      <c r="B13" t="s">
        <v>38</v>
      </c>
      <c r="C13" t="s">
        <v>61</v>
      </c>
      <c r="D13" t="s">
        <v>62</v>
      </c>
      <c r="F13">
        <v>4</v>
      </c>
      <c r="G13">
        <v>4</v>
      </c>
    </row>
    <row r="14" spans="1:12" x14ac:dyDescent="0.25">
      <c r="A14" t="s">
        <v>23</v>
      </c>
      <c r="B14" t="s">
        <v>38</v>
      </c>
      <c r="C14" t="s">
        <v>63</v>
      </c>
      <c r="D14" t="s">
        <v>64</v>
      </c>
      <c r="F14">
        <v>8</v>
      </c>
      <c r="G14">
        <v>4</v>
      </c>
    </row>
    <row r="15" spans="1:12" x14ac:dyDescent="0.25">
      <c r="A15" t="s">
        <v>23</v>
      </c>
      <c r="B15" t="s">
        <v>38</v>
      </c>
      <c r="C15" t="s">
        <v>65</v>
      </c>
      <c r="D15" t="s">
        <v>66</v>
      </c>
      <c r="F15">
        <v>8</v>
      </c>
      <c r="G15">
        <v>4</v>
      </c>
    </row>
    <row r="16" spans="1:12" x14ac:dyDescent="0.25">
      <c r="A16" t="s">
        <v>23</v>
      </c>
      <c r="B16" t="s">
        <v>38</v>
      </c>
      <c r="C16" t="s">
        <v>67</v>
      </c>
      <c r="D16" t="s">
        <v>68</v>
      </c>
      <c r="F16">
        <v>8</v>
      </c>
      <c r="G16">
        <v>4</v>
      </c>
    </row>
    <row r="17" spans="1:12" x14ac:dyDescent="0.25">
      <c r="A17" t="s">
        <v>23</v>
      </c>
      <c r="B17" t="s">
        <v>38</v>
      </c>
      <c r="C17" t="s">
        <v>69</v>
      </c>
      <c r="D17" t="s">
        <v>70</v>
      </c>
      <c r="F17">
        <v>8</v>
      </c>
      <c r="G17">
        <v>2</v>
      </c>
    </row>
    <row r="18" spans="1:12" x14ac:dyDescent="0.25">
      <c r="A18" t="s">
        <v>23</v>
      </c>
      <c r="B18" t="s">
        <v>38</v>
      </c>
      <c r="C18" t="s">
        <v>71</v>
      </c>
      <c r="D18" t="s">
        <v>72</v>
      </c>
      <c r="F18">
        <v>8</v>
      </c>
      <c r="G18">
        <v>2</v>
      </c>
    </row>
    <row r="19" spans="1:12" x14ac:dyDescent="0.25">
      <c r="A19" s="11" t="s">
        <v>23</v>
      </c>
      <c r="B19" s="11" t="s">
        <v>38</v>
      </c>
      <c r="C19" s="11" t="s">
        <v>73</v>
      </c>
      <c r="D19" s="11" t="s">
        <v>74</v>
      </c>
      <c r="E19" s="11"/>
      <c r="F19" s="11">
        <v>48</v>
      </c>
      <c r="G19" s="11">
        <v>4</v>
      </c>
      <c r="H19" s="11">
        <v>60</v>
      </c>
    </row>
    <row r="20" spans="1:12" x14ac:dyDescent="0.25">
      <c r="A20" s="11" t="s">
        <v>23</v>
      </c>
      <c r="B20" s="11" t="s">
        <v>38</v>
      </c>
      <c r="C20" s="11" t="s">
        <v>75</v>
      </c>
      <c r="D20" s="11" t="s">
        <v>76</v>
      </c>
      <c r="E20" s="11"/>
      <c r="F20" s="11">
        <v>32</v>
      </c>
      <c r="G20" s="11">
        <v>4</v>
      </c>
      <c r="H20" s="11" t="s">
        <v>77</v>
      </c>
    </row>
    <row r="21" spans="1:12" x14ac:dyDescent="0.25">
      <c r="A21" t="s">
        <v>23</v>
      </c>
      <c r="B21" t="s">
        <v>38</v>
      </c>
      <c r="C21" t="s">
        <v>78</v>
      </c>
      <c r="D21" t="s">
        <v>79</v>
      </c>
      <c r="F21">
        <v>4</v>
      </c>
      <c r="G21">
        <v>2</v>
      </c>
    </row>
    <row r="22" spans="1:12" x14ac:dyDescent="0.25">
      <c r="A22" t="s">
        <v>23</v>
      </c>
      <c r="B22" t="s">
        <v>38</v>
      </c>
      <c r="C22" t="s">
        <v>80</v>
      </c>
      <c r="D22" t="s">
        <v>79</v>
      </c>
      <c r="F22">
        <v>4</v>
      </c>
      <c r="G22">
        <v>2</v>
      </c>
      <c r="L22">
        <v>16</v>
      </c>
    </row>
    <row r="23" spans="1:12" x14ac:dyDescent="0.25">
      <c r="A23" t="s">
        <v>23</v>
      </c>
      <c r="B23" t="s">
        <v>38</v>
      </c>
      <c r="C23" t="s">
        <v>81</v>
      </c>
      <c r="D23" t="s">
        <v>79</v>
      </c>
      <c r="F23">
        <v>4</v>
      </c>
      <c r="G23">
        <v>2</v>
      </c>
    </row>
    <row r="24" spans="1:12" x14ac:dyDescent="0.25">
      <c r="A24" s="11" t="s">
        <v>23</v>
      </c>
      <c r="B24" s="11" t="s">
        <v>38</v>
      </c>
      <c r="C24" s="11" t="s">
        <v>82</v>
      </c>
      <c r="D24" s="11" t="s">
        <v>83</v>
      </c>
      <c r="E24" s="11"/>
      <c r="F24" s="11">
        <v>16</v>
      </c>
      <c r="G24" s="11">
        <v>4</v>
      </c>
      <c r="H24" s="11" t="s">
        <v>77</v>
      </c>
    </row>
    <row r="25" spans="1:12" x14ac:dyDescent="0.25">
      <c r="A25" t="s">
        <v>23</v>
      </c>
      <c r="B25" t="s">
        <v>38</v>
      </c>
      <c r="C25" t="s">
        <v>84</v>
      </c>
      <c r="D25" t="s">
        <v>85</v>
      </c>
      <c r="F25">
        <v>8</v>
      </c>
    </row>
    <row r="26" spans="1:12" x14ac:dyDescent="0.25">
      <c r="A26" t="s">
        <v>23</v>
      </c>
      <c r="B26" t="s">
        <v>38</v>
      </c>
      <c r="C26" t="s">
        <v>86</v>
      </c>
      <c r="D26" t="s">
        <v>87</v>
      </c>
      <c r="F26">
        <v>8</v>
      </c>
    </row>
    <row r="27" spans="1:12" x14ac:dyDescent="0.25">
      <c r="A27" s="11" t="s">
        <v>23</v>
      </c>
      <c r="B27" s="11" t="s">
        <v>38</v>
      </c>
      <c r="C27" s="11" t="s">
        <v>88</v>
      </c>
      <c r="D27" s="11" t="s">
        <v>89</v>
      </c>
      <c r="E27" s="11"/>
      <c r="F27" s="11">
        <v>8</v>
      </c>
      <c r="G27" s="11">
        <v>4</v>
      </c>
      <c r="H27" s="11">
        <v>60</v>
      </c>
      <c r="L27">
        <v>8</v>
      </c>
    </row>
    <row r="28" spans="1:12" x14ac:dyDescent="0.25">
      <c r="A28" t="s">
        <v>26</v>
      </c>
      <c r="B28" t="s">
        <v>11</v>
      </c>
      <c r="C28" t="s">
        <v>90</v>
      </c>
      <c r="D28" t="s">
        <v>91</v>
      </c>
      <c r="F28">
        <v>8</v>
      </c>
    </row>
    <row r="29" spans="1:12" x14ac:dyDescent="0.25">
      <c r="A29" s="11" t="s">
        <v>26</v>
      </c>
      <c r="B29" s="11" t="s">
        <v>11</v>
      </c>
      <c r="C29" s="11" t="s">
        <v>92</v>
      </c>
      <c r="D29" s="11" t="s">
        <v>93</v>
      </c>
      <c r="E29" s="11"/>
      <c r="F29" s="11">
        <v>82</v>
      </c>
      <c r="G29" s="11"/>
      <c r="H29" s="11" t="s">
        <v>94</v>
      </c>
    </row>
    <row r="30" spans="1:12" x14ac:dyDescent="0.25">
      <c r="A30" t="s">
        <v>26</v>
      </c>
      <c r="B30" t="s">
        <v>11</v>
      </c>
      <c r="C30" t="s">
        <v>95</v>
      </c>
      <c r="D30" t="s">
        <v>96</v>
      </c>
      <c r="F30">
        <v>48</v>
      </c>
    </row>
    <row r="31" spans="1:12" x14ac:dyDescent="0.25">
      <c r="A31" t="s">
        <v>26</v>
      </c>
      <c r="B31" t="s">
        <v>11</v>
      </c>
      <c r="C31" t="s">
        <v>97</v>
      </c>
      <c r="D31" t="s">
        <v>98</v>
      </c>
      <c r="F31">
        <v>8</v>
      </c>
    </row>
    <row r="32" spans="1:12" x14ac:dyDescent="0.25">
      <c r="A32" t="s">
        <v>26</v>
      </c>
      <c r="B32" t="s">
        <v>11</v>
      </c>
      <c r="C32" t="s">
        <v>99</v>
      </c>
      <c r="D32" t="s">
        <v>100</v>
      </c>
      <c r="F32">
        <v>16</v>
      </c>
    </row>
    <row r="33" spans="1:6" x14ac:dyDescent="0.25">
      <c r="A33" t="s">
        <v>26</v>
      </c>
      <c r="B33" t="s">
        <v>11</v>
      </c>
      <c r="C33" t="s">
        <v>101</v>
      </c>
      <c r="D33" t="s">
        <v>102</v>
      </c>
      <c r="F33">
        <v>8</v>
      </c>
    </row>
    <row r="34" spans="1:6" x14ac:dyDescent="0.25">
      <c r="A34" t="s">
        <v>26</v>
      </c>
      <c r="B34" t="s">
        <v>11</v>
      </c>
      <c r="C34" t="s">
        <v>103</v>
      </c>
      <c r="D34" t="s">
        <v>104</v>
      </c>
      <c r="F34">
        <v>4</v>
      </c>
    </row>
    <row r="35" spans="1:6" x14ac:dyDescent="0.25">
      <c r="A35" t="s">
        <v>26</v>
      </c>
      <c r="B35" t="s">
        <v>11</v>
      </c>
      <c r="C35" t="s">
        <v>105</v>
      </c>
      <c r="D35" t="s">
        <v>106</v>
      </c>
      <c r="F35">
        <v>32</v>
      </c>
    </row>
    <row r="36" spans="1:6" x14ac:dyDescent="0.25">
      <c r="A36" t="s">
        <v>26</v>
      </c>
      <c r="B36" t="s">
        <v>11</v>
      </c>
      <c r="C36" t="s">
        <v>107</v>
      </c>
      <c r="D36" t="s">
        <v>108</v>
      </c>
      <c r="F36">
        <v>8</v>
      </c>
    </row>
    <row r="37" spans="1:6" x14ac:dyDescent="0.25">
      <c r="A37" t="s">
        <v>26</v>
      </c>
      <c r="B37" t="s">
        <v>11</v>
      </c>
      <c r="C37" t="s">
        <v>109</v>
      </c>
      <c r="D37" t="s">
        <v>110</v>
      </c>
      <c r="F37">
        <v>8</v>
      </c>
    </row>
    <row r="38" spans="1:6" x14ac:dyDescent="0.25">
      <c r="A38" t="s">
        <v>26</v>
      </c>
      <c r="B38" t="s">
        <v>11</v>
      </c>
      <c r="C38" t="s">
        <v>111</v>
      </c>
      <c r="D38" t="s">
        <v>112</v>
      </c>
      <c r="F38">
        <v>10</v>
      </c>
    </row>
    <row r="39" spans="1:6" x14ac:dyDescent="0.25">
      <c r="A39" t="s">
        <v>26</v>
      </c>
      <c r="B39" t="s">
        <v>11</v>
      </c>
      <c r="C39" t="s">
        <v>113</v>
      </c>
      <c r="D39" t="s">
        <v>114</v>
      </c>
      <c r="E39" t="s">
        <v>115</v>
      </c>
      <c r="F39">
        <v>0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FFBE8C60E1054CBABE28F66086CEA8" ma:contentTypeVersion="13" ma:contentTypeDescription="Crear nuevo documento." ma:contentTypeScope="" ma:versionID="ad96b95d643be98cf0b203a6d1593065">
  <xsd:schema xmlns:xsd="http://www.w3.org/2001/XMLSchema" xmlns:xs="http://www.w3.org/2001/XMLSchema" xmlns:p="http://schemas.microsoft.com/office/2006/metadata/properties" xmlns:ns2="96089dfc-cecd-412e-bef1-2e49d1a812d9" xmlns:ns3="46ff864d-87f2-4c68-a82e-441c89def6da" targetNamespace="http://schemas.microsoft.com/office/2006/metadata/properties" ma:root="true" ma:fieldsID="6395e35a3756840d7f0b9726711ba309" ns2:_="" ns3:_="">
    <xsd:import namespace="96089dfc-cecd-412e-bef1-2e49d1a812d9"/>
    <xsd:import namespace="46ff864d-87f2-4c68-a82e-441c89def6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089dfc-cecd-412e-bef1-2e49d1a81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71830f8f-f4c4-4b24-9ffb-9f11dfbed7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f864d-87f2-4c68-a82e-441c89def6d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232c3ed-76fe-4314-96b4-7b93e9cee6ee}" ma:internalName="TaxCatchAll" ma:showField="CatchAllData" ma:web="46ff864d-87f2-4c68-a82e-441c89def6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ff864d-87f2-4c68-a82e-441c89def6da" xsi:nil="true"/>
    <lcf76f155ced4ddcb4097134ff3c332f xmlns="96089dfc-cecd-412e-bef1-2e49d1a812d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93A9AAC-35C0-40C5-AB67-40C0312CDD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089dfc-cecd-412e-bef1-2e49d1a812d9"/>
    <ds:schemaRef ds:uri="46ff864d-87f2-4c68-a82e-441c89def6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3E4D74-5685-4F92-9CA2-C83B1D2623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7B8C5F-0DE9-4EB3-8BB1-64E2D47D20FA}">
  <ds:schemaRefs>
    <ds:schemaRef ds:uri="http://schemas.microsoft.com/office/2006/metadata/properties"/>
    <ds:schemaRef ds:uri="http://schemas.microsoft.com/office/infopath/2007/PartnerControls"/>
    <ds:schemaRef ds:uri="46ff864d-87f2-4c68-a82e-441c89def6da"/>
    <ds:schemaRef ds:uri="96089dfc-cecd-412e-bef1-2e49d1a812d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Fisicos</vt:lpstr>
      <vt:lpstr>Virtuales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Lautaro Maximiliano Nahuel</dc:creator>
  <cp:keywords/>
  <dc:description/>
  <cp:lastModifiedBy>Julian Zappia</cp:lastModifiedBy>
  <cp:revision/>
  <dcterms:created xsi:type="dcterms:W3CDTF">2022-09-21T18:34:57Z</dcterms:created>
  <dcterms:modified xsi:type="dcterms:W3CDTF">2022-12-19T23:01:20Z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0x01010080FFBE8C60E1054CBABE28F66086CEA8</vt:lpwstr>
  </property>
  <property fmtid="{D5CDD505-2E9C-101B-9397-08002B2CF9AE}" pid="3" name="MediaServiceImageTags">
    <vt:lpwstr/>
  </property>
</Properties>
</file>