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cilia\Dropbox\Planilla Excel\Plantillas a subir 2017\Ya subidas\"/>
    </mc:Choice>
  </mc:AlternateContent>
  <bookViews>
    <workbookView xWindow="0" yWindow="0" windowWidth="20490" windowHeight="7740" tabRatio="735" activeTab="3"/>
  </bookViews>
  <sheets>
    <sheet name="Instrucciones" sheetId="5" r:id="rId1"/>
    <sheet name="Lista de oportunidades" sheetId="1" r:id="rId2"/>
    <sheet name="Reporte de previsión" sheetId="2" r:id="rId3"/>
    <sheet name="Gráfico de planeamiento" sheetId="3" r:id="rId4"/>
    <sheet name="Ayuda" sheetId="4" r:id="rId5"/>
  </sheets>
  <definedNames>
    <definedName name="_xlnm._FilterDatabase" localSheetId="1" hidden="1">'Lista de oportunidades'!$B$6:$J$29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6" i="2"/>
  <c r="F5" i="1"/>
  <c r="D6" i="2" l="1"/>
  <c r="E6" i="2"/>
  <c r="F6" i="2"/>
  <c r="G6" i="2"/>
  <c r="H6" i="2"/>
  <c r="I6" i="2"/>
  <c r="J6" i="2"/>
  <c r="K6" i="2"/>
  <c r="L6" i="2"/>
  <c r="M6" i="2"/>
  <c r="N6" i="2"/>
  <c r="E7" i="2"/>
  <c r="F7" i="2"/>
  <c r="G7" i="2"/>
  <c r="H7" i="2"/>
  <c r="I7" i="2"/>
  <c r="J7" i="2"/>
  <c r="K7" i="2"/>
  <c r="L7" i="2"/>
  <c r="M7" i="2"/>
  <c r="N7" i="2"/>
  <c r="D8" i="2"/>
  <c r="F8" i="2"/>
  <c r="G8" i="2"/>
  <c r="H8" i="2"/>
  <c r="I8" i="2"/>
  <c r="J8" i="2"/>
  <c r="K8" i="2"/>
  <c r="L8" i="2"/>
  <c r="M8" i="2"/>
  <c r="N8" i="2"/>
  <c r="D9" i="2"/>
  <c r="E9" i="2"/>
  <c r="G9" i="2"/>
  <c r="H9" i="2"/>
  <c r="I9" i="2"/>
  <c r="J9" i="2"/>
  <c r="K9" i="2"/>
  <c r="L9" i="2"/>
  <c r="M9" i="2"/>
  <c r="N9" i="2"/>
  <c r="D10" i="2"/>
  <c r="E10" i="2"/>
  <c r="F10" i="2"/>
  <c r="H10" i="2"/>
  <c r="I10" i="2"/>
  <c r="J10" i="2"/>
  <c r="K10" i="2"/>
  <c r="L10" i="2"/>
  <c r="M10" i="2"/>
  <c r="N10" i="2"/>
  <c r="D11" i="2"/>
  <c r="E11" i="2"/>
  <c r="F11" i="2"/>
  <c r="G11" i="2"/>
  <c r="I11" i="2"/>
  <c r="J11" i="2"/>
  <c r="K11" i="2"/>
  <c r="L11" i="2"/>
  <c r="M11" i="2"/>
  <c r="N11" i="2"/>
  <c r="D12" i="2"/>
  <c r="E12" i="2"/>
  <c r="F12" i="2"/>
  <c r="G12" i="2"/>
  <c r="H12" i="2"/>
  <c r="J12" i="2"/>
  <c r="K12" i="2"/>
  <c r="L12" i="2"/>
  <c r="M12" i="2"/>
  <c r="N12" i="2"/>
  <c r="D13" i="2"/>
  <c r="E13" i="2"/>
  <c r="F13" i="2"/>
  <c r="G13" i="2"/>
  <c r="H13" i="2"/>
  <c r="I13" i="2"/>
  <c r="K13" i="2"/>
  <c r="L13" i="2"/>
  <c r="M13" i="2"/>
  <c r="N13" i="2"/>
  <c r="E14" i="2"/>
  <c r="F14" i="2"/>
  <c r="G14" i="2"/>
  <c r="H14" i="2"/>
  <c r="I14" i="2"/>
  <c r="J14" i="2"/>
  <c r="L14" i="2"/>
  <c r="M14" i="2"/>
  <c r="N14" i="2"/>
  <c r="D15" i="2"/>
  <c r="E15" i="2"/>
  <c r="F15" i="2"/>
  <c r="G15" i="2"/>
  <c r="H15" i="2"/>
  <c r="I15" i="2"/>
  <c r="J15" i="2"/>
  <c r="K15" i="2"/>
  <c r="M15" i="2"/>
  <c r="N15" i="2"/>
  <c r="D16" i="2"/>
  <c r="E16" i="2"/>
  <c r="F16" i="2"/>
  <c r="G16" i="2"/>
  <c r="H16" i="2"/>
  <c r="I16" i="2"/>
  <c r="J16" i="2"/>
  <c r="K16" i="2"/>
  <c r="L16" i="2"/>
  <c r="N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N18" i="2"/>
  <c r="E19" i="2"/>
  <c r="F19" i="2"/>
  <c r="G19" i="2"/>
  <c r="H19" i="2"/>
  <c r="I19" i="2"/>
  <c r="J19" i="2"/>
  <c r="K19" i="2"/>
  <c r="L19" i="2"/>
  <c r="M19" i="2"/>
  <c r="N19" i="2"/>
  <c r="D20" i="2"/>
  <c r="F20" i="2"/>
  <c r="G20" i="2"/>
  <c r="H20" i="2"/>
  <c r="I20" i="2"/>
  <c r="J20" i="2"/>
  <c r="K20" i="2"/>
  <c r="L20" i="2"/>
  <c r="M20" i="2"/>
  <c r="N20" i="2"/>
  <c r="D21" i="2"/>
  <c r="E21" i="2"/>
  <c r="G21" i="2"/>
  <c r="H21" i="2"/>
  <c r="I21" i="2"/>
  <c r="J21" i="2"/>
  <c r="K21" i="2"/>
  <c r="L21" i="2"/>
  <c r="M21" i="2"/>
  <c r="N21" i="2"/>
  <c r="D22" i="2"/>
  <c r="E22" i="2"/>
  <c r="F22" i="2"/>
  <c r="H22" i="2"/>
  <c r="I22" i="2"/>
  <c r="J22" i="2"/>
  <c r="K22" i="2"/>
  <c r="L22" i="2"/>
  <c r="M22" i="2"/>
  <c r="N22" i="2"/>
  <c r="D23" i="2"/>
  <c r="E23" i="2"/>
  <c r="F23" i="2"/>
  <c r="G23" i="2"/>
  <c r="I23" i="2"/>
  <c r="J23" i="2"/>
  <c r="K23" i="2"/>
  <c r="L23" i="2"/>
  <c r="M23" i="2"/>
  <c r="N23" i="2"/>
  <c r="D24" i="2"/>
  <c r="E24" i="2"/>
  <c r="F24" i="2"/>
  <c r="G24" i="2"/>
  <c r="H24" i="2"/>
  <c r="J24" i="2"/>
  <c r="K24" i="2"/>
  <c r="L24" i="2"/>
  <c r="M24" i="2"/>
  <c r="N24" i="2"/>
  <c r="D25" i="2"/>
  <c r="E25" i="2"/>
  <c r="F25" i="2"/>
  <c r="G25" i="2"/>
  <c r="H25" i="2"/>
  <c r="I25" i="2"/>
  <c r="K25" i="2"/>
  <c r="L25" i="2"/>
  <c r="M25" i="2"/>
  <c r="N25" i="2"/>
  <c r="D26" i="2"/>
  <c r="E26" i="2"/>
  <c r="F26" i="2"/>
  <c r="G26" i="2"/>
  <c r="H26" i="2"/>
  <c r="I26" i="2"/>
  <c r="J26" i="2"/>
  <c r="L26" i="2"/>
  <c r="M26" i="2"/>
  <c r="N26" i="2"/>
  <c r="D27" i="2"/>
  <c r="E27" i="2"/>
  <c r="F27" i="2"/>
  <c r="G27" i="2"/>
  <c r="H27" i="2"/>
  <c r="I27" i="2"/>
  <c r="J27" i="2"/>
  <c r="K27" i="2"/>
  <c r="M27" i="2"/>
  <c r="N27" i="2"/>
  <c r="D28" i="2"/>
  <c r="E28" i="2"/>
  <c r="F28" i="2"/>
  <c r="G28" i="2"/>
  <c r="H28" i="2"/>
  <c r="I28" i="2"/>
  <c r="J28" i="2"/>
  <c r="K28" i="2"/>
  <c r="L28" i="2"/>
  <c r="N28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3" i="2"/>
  <c r="C24" i="2"/>
  <c r="C25" i="2"/>
  <c r="C26" i="2"/>
  <c r="C27" i="2"/>
  <c r="C28" i="2"/>
  <c r="J7" i="1" l="1"/>
  <c r="J17" i="1"/>
  <c r="M16" i="2" s="1"/>
  <c r="J23" i="1"/>
  <c r="G22" i="2" s="1"/>
  <c r="J16" i="1"/>
  <c r="L15" i="2" s="1"/>
  <c r="J24" i="1"/>
  <c r="H23" i="2" s="1"/>
  <c r="J15" i="1"/>
  <c r="J22" i="1"/>
  <c r="F21" i="2" s="1"/>
  <c r="J29" i="1"/>
  <c r="M28" i="2" s="1"/>
  <c r="J14" i="1"/>
  <c r="J13" i="2" s="1"/>
  <c r="J28" i="1"/>
  <c r="L27" i="2" s="1"/>
  <c r="J13" i="1"/>
  <c r="I12" i="2" s="1"/>
  <c r="J12" i="1"/>
  <c r="H11" i="2" s="1"/>
  <c r="J21" i="1"/>
  <c r="E20" i="2" s="1"/>
  <c r="J11" i="1"/>
  <c r="G10" i="2" s="1"/>
  <c r="J20" i="1"/>
  <c r="D19" i="2" s="1"/>
  <c r="J10" i="1"/>
  <c r="F9" i="2" s="1"/>
  <c r="J27" i="1"/>
  <c r="K26" i="2" s="1"/>
  <c r="J9" i="1"/>
  <c r="E8" i="2" s="1"/>
  <c r="J19" i="1"/>
  <c r="C18" i="2" s="1"/>
  <c r="J26" i="1"/>
  <c r="J25" i="2" s="1"/>
  <c r="J8" i="1"/>
  <c r="J25" i="1"/>
  <c r="I24" i="2" s="1"/>
  <c r="J18" i="1"/>
  <c r="N17" i="2" s="1"/>
  <c r="K14" i="2" l="1"/>
  <c r="D14" i="2"/>
  <c r="D7" i="2"/>
  <c r="D31" i="2" s="1"/>
  <c r="C7" i="2"/>
  <c r="J5" i="1"/>
  <c r="C6" i="2"/>
  <c r="C31" i="2" s="1"/>
  <c r="F31" i="2"/>
  <c r="K31" i="2"/>
  <c r="H31" i="2"/>
  <c r="G31" i="2"/>
  <c r="J31" i="2"/>
  <c r="N31" i="2"/>
  <c r="I31" i="2"/>
  <c r="M31" i="2"/>
  <c r="E31" i="2"/>
  <c r="L31" i="2"/>
  <c r="D38" i="2" l="1"/>
  <c r="E38" i="2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C38" i="2"/>
  <c r="C39" i="2" s="1"/>
  <c r="D39" i="2"/>
  <c r="E39" i="2" l="1"/>
</calcChain>
</file>

<file path=xl/sharedStrings.xml><?xml version="1.0" encoding="utf-8"?>
<sst xmlns="http://schemas.openxmlformats.org/spreadsheetml/2006/main" count="187" uniqueCount="101">
  <si>
    <t>Training</t>
  </si>
  <si>
    <t>Nombre de la Oportunidad</t>
  </si>
  <si>
    <t>Agente de Ventas</t>
  </si>
  <si>
    <t>Categoria</t>
  </si>
  <si>
    <t>Fase de venta</t>
  </si>
  <si>
    <t>Probabilidad de venta</t>
  </si>
  <si>
    <t>Monto Previsto</t>
  </si>
  <si>
    <t>Mes Previsto de cierre</t>
  </si>
  <si>
    <t>Previsión ponderada</t>
  </si>
  <si>
    <t>Previsión de Ventas</t>
  </si>
  <si>
    <t>Consultoría</t>
  </si>
  <si>
    <t>Aprobación Formal</t>
  </si>
  <si>
    <t>Productos</t>
  </si>
  <si>
    <t>Consultoria</t>
  </si>
  <si>
    <t>Servicios profesionales</t>
  </si>
  <si>
    <t>Playadito</t>
  </si>
  <si>
    <t>Carli &amp; Cia</t>
  </si>
  <si>
    <t>Max Power Cia</t>
  </si>
  <si>
    <t>Brasil</t>
  </si>
  <si>
    <t>Argentina</t>
  </si>
  <si>
    <t>España</t>
  </si>
  <si>
    <t>Guatemala</t>
  </si>
  <si>
    <t>Canada</t>
  </si>
  <si>
    <t>Mexico</t>
  </si>
  <si>
    <t xml:space="preserve">Chile </t>
  </si>
  <si>
    <t>Italia</t>
  </si>
  <si>
    <t>Australia</t>
  </si>
  <si>
    <t>Nicaragua</t>
  </si>
  <si>
    <t>Colombia</t>
  </si>
  <si>
    <t>Uruguay</t>
  </si>
  <si>
    <t>Oportunidad</t>
  </si>
  <si>
    <t>Necesidad identificada</t>
  </si>
  <si>
    <t>Validación de presupuesto</t>
  </si>
  <si>
    <t>Confección de propuesta</t>
  </si>
  <si>
    <t>Aprobación Verbal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</si>
  <si>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</si>
  <si>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</si>
  <si>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</si>
  <si>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</si>
  <si>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</si>
  <si>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</si>
  <si>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</si>
  <si>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</si>
  <si>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</si>
  <si>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</si>
  <si>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</si>
  <si>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</si>
  <si>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C&amp;C </t>
  </si>
  <si>
    <t>Laplace y Hermanos</t>
  </si>
  <si>
    <t>Mueblería Hernandez</t>
  </si>
  <si>
    <t>Constructora GyB</t>
  </si>
  <si>
    <t>Juguetería la Casita</t>
  </si>
  <si>
    <t>Vinería Tolva</t>
  </si>
  <si>
    <t>Panadería Morly</t>
  </si>
  <si>
    <t>Victoria Hermanos</t>
  </si>
  <si>
    <t>Farmacia Libres del Norte</t>
  </si>
  <si>
    <t>Diseño y producción SRL</t>
  </si>
  <si>
    <t>Fabriquita S.A</t>
  </si>
  <si>
    <t>Copiar S.A</t>
  </si>
  <si>
    <t>Comun y Corriente SRL</t>
  </si>
  <si>
    <t>Homónimo S.A</t>
  </si>
  <si>
    <t>Linterna</t>
  </si>
  <si>
    <t>Monster W2</t>
  </si>
  <si>
    <t>Agencia del viajero</t>
  </si>
  <si>
    <t>Dos por dos S.A</t>
  </si>
  <si>
    <t>Seguros Rinal</t>
  </si>
  <si>
    <t>Juguetes deme dos</t>
  </si>
  <si>
    <t>Propuesta Escrita</t>
  </si>
  <si>
    <t>Presupuesto Aprobado</t>
  </si>
  <si>
    <t>Región</t>
  </si>
  <si>
    <t>Juan Carlos Gimenez</t>
  </si>
  <si>
    <t>Cuatrimestre 1</t>
  </si>
  <si>
    <t>Cuatrimestre 2</t>
  </si>
  <si>
    <t>Cuatrimestre 3</t>
  </si>
  <si>
    <t>Total</t>
  </si>
  <si>
    <t>Sandra López</t>
  </si>
  <si>
    <t>Mario González</t>
  </si>
  <si>
    <t>Juana Martínez</t>
  </si>
  <si>
    <t>Silvia Tillamor</t>
  </si>
  <si>
    <t>Análisis de Necesidades</t>
  </si>
  <si>
    <t>Solución Propuesta</t>
  </si>
  <si>
    <t>Cliente</t>
  </si>
  <si>
    <t>Total acumulado</t>
  </si>
  <si>
    <t>Susana Eledor</t>
  </si>
  <si>
    <t>Instrucciones</t>
  </si>
  <si>
    <t>Completar sólo hoja "Lista de oportunidades":</t>
  </si>
  <si>
    <t>2.- Nombre del vendedor</t>
  </si>
  <si>
    <t>3.- Región si aplica. Se puede reemplazar por sucursal y otra información</t>
  </si>
  <si>
    <t>4.- Categoría, servicio o producto</t>
  </si>
  <si>
    <t>5.-Fase de venta: en qué estado está el proceso de prospección. Ejemplo: reunión inicial.</t>
  </si>
  <si>
    <t>6.- Probabilidad de venta: qué probabilidad se asigna de venta</t>
  </si>
  <si>
    <t>7.- Mes previsto de cierre: qué mes se estima cerrar la venta</t>
  </si>
  <si>
    <t>1.- Nombre de la oportunidad.</t>
  </si>
  <si>
    <t>Resultados</t>
  </si>
  <si>
    <t>Se obtiene un resultado de ventas por mes total y acumulado</t>
  </si>
  <si>
    <t>Se calcula por cuatrimestre cuánto se vendera</t>
  </si>
  <si>
    <r>
      <t xml:space="preserve">En la hoja </t>
    </r>
    <r>
      <rPr>
        <sz val="10"/>
        <color theme="3" tint="-0.249977111117893"/>
        <rFont val="Calibri"/>
        <family val="2"/>
        <scheme val="minor"/>
      </rPr>
      <t>"</t>
    </r>
    <r>
      <rPr>
        <sz val="10"/>
        <color theme="3" tint="0.39997558519241921"/>
        <rFont val="Calibri"/>
        <family val="2"/>
        <scheme val="minor"/>
      </rPr>
      <t>Reporte de previsión</t>
    </r>
    <r>
      <rPr>
        <sz val="10"/>
        <color theme="3" tint="-0.249977111117893"/>
        <rFont val="Calibri"/>
        <family val="2"/>
        <scheme val="minor"/>
      </rPr>
      <t>"</t>
    </r>
    <r>
      <rPr>
        <sz val="10"/>
        <rFont val="Calibri"/>
        <family val="2"/>
        <scheme val="minor"/>
      </rPr>
      <t xml:space="preserve"> se verá por mes cuánto se venderá por mes ponderado por probabilidad</t>
    </r>
  </si>
  <si>
    <r>
      <t>En la hoja "</t>
    </r>
    <r>
      <rPr>
        <sz val="10"/>
        <color theme="3" tint="0.39997558519241921"/>
        <rFont val="Calibri"/>
        <family val="2"/>
        <scheme val="minor"/>
      </rPr>
      <t>Gráfico de planeamiento</t>
    </r>
    <r>
      <rPr>
        <sz val="10"/>
        <rFont val="Calibri"/>
        <family val="2"/>
        <scheme val="minor"/>
      </rPr>
      <t>" se verá el resultado plasmado en un gráfico de líneas</t>
    </r>
  </si>
  <si>
    <t>Aclaraciones</t>
  </si>
  <si>
    <t xml:space="preserve">Se pueden agregar oportunidades. Procure replicar la fórmula de la columna J y la fórmula que se encuentra </t>
  </si>
  <si>
    <t>en reporte de previsión desde la columna B hasta la N. Se debe actualizar la fórmula en las filas 31 y 32.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</si>
</sst>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$&quot;\ * #,##0.00_ ;_ &quot;$&quot;\ * \-#,##0.00_ ;_ &quot;$&quot;\ * &quot;-&quot;??_ ;_ @_ "/>
    <numFmt numFmtId="164" formatCode="_(&quot;$&quot;* #,##0.00_);_(&quot;$&quot;* \(#,##0.00\);_(&quot;$&quot;* &quot;-&quot;??_);_(@_)"/>
    <numFmt numFmtId="168" formatCode="&quot;$&quot;\ #,##0.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 Black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1"/>
      <color rgb="FFF5682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i/>
      <sz val="14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 Black"/>
      <family val="2"/>
    </font>
    <font>
      <b/>
      <i/>
      <sz val="12"/>
      <name val="Calibri"/>
      <family val="2"/>
      <scheme val="minor"/>
    </font>
    <font>
      <i/>
      <sz val="12"/>
      <name val="Arial"/>
      <family val="2"/>
    </font>
    <font>
      <sz val="10"/>
      <color theme="3" tint="0.3999755851924192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i/>
      <u val="double"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rgb="FFFAFAF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56829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rgb="FFF56829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4" fillId="0" borderId="0" xfId="0" applyFont="1" applyAlignment="1"/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/>
    <xf numFmtId="0" fontId="5" fillId="0" borderId="1" xfId="0" applyFont="1" applyFill="1" applyBorder="1" applyAlignment="1" applyProtection="1">
      <alignment horizontal="left"/>
      <protection locked="0"/>
    </xf>
    <xf numFmtId="0" fontId="7" fillId="0" borderId="0" xfId="0" applyFont="1" applyAlignment="1" applyProtection="1">
      <protection locked="0"/>
    </xf>
    <xf numFmtId="0" fontId="8" fillId="0" borderId="0" xfId="0" applyFont="1" applyAlignment="1" applyProtection="1">
      <protection locked="0"/>
    </xf>
    <xf numFmtId="0" fontId="1" fillId="2" borderId="0" xfId="3" applyFont="1" applyFill="1"/>
    <xf numFmtId="0" fontId="10" fillId="0" borderId="3" xfId="3" applyFont="1" applyBorder="1" applyAlignment="1">
      <alignment horizontal="right" vertical="center"/>
    </xf>
    <xf numFmtId="168" fontId="10" fillId="0" borderId="3" xfId="3" applyNumberFormat="1" applyFont="1" applyBorder="1" applyAlignment="1">
      <alignment horizontal="right" vertical="center"/>
    </xf>
    <xf numFmtId="9" fontId="10" fillId="0" borderId="3" xfId="2" applyFont="1" applyBorder="1" applyAlignment="1">
      <alignment horizontal="right" vertical="center"/>
    </xf>
    <xf numFmtId="0" fontId="9" fillId="3" borderId="2" xfId="3" applyFont="1" applyFill="1" applyBorder="1" applyAlignment="1">
      <alignment horizontal="center" vertical="center" wrapText="1"/>
    </xf>
    <xf numFmtId="168" fontId="11" fillId="4" borderId="4" xfId="3" applyNumberFormat="1" applyFont="1" applyFill="1" applyBorder="1" applyAlignment="1">
      <alignment horizontal="right" vertical="center"/>
    </xf>
    <xf numFmtId="0" fontId="12" fillId="0" borderId="0" xfId="0" applyFont="1"/>
    <xf numFmtId="0" fontId="13" fillId="0" borderId="0" xfId="0" applyFont="1" applyAlignment="1" applyProtection="1">
      <protection locked="0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168" fontId="10" fillId="4" borderId="4" xfId="3" applyNumberFormat="1" applyFont="1" applyFill="1" applyBorder="1" applyAlignment="1">
      <alignment horizontal="right" vertical="center"/>
    </xf>
    <xf numFmtId="168" fontId="10" fillId="0" borderId="5" xfId="3" applyNumberFormat="1" applyFont="1" applyFill="1" applyBorder="1" applyAlignment="1">
      <alignment horizontal="center" vertical="center"/>
    </xf>
    <xf numFmtId="168" fontId="10" fillId="0" borderId="6" xfId="3" applyNumberFormat="1" applyFont="1" applyFill="1" applyBorder="1" applyAlignment="1">
      <alignment horizontal="center" vertical="center"/>
    </xf>
    <xf numFmtId="0" fontId="12" fillId="0" borderId="0" xfId="0" applyFont="1" applyFill="1"/>
    <xf numFmtId="168" fontId="10" fillId="0" borderId="0" xfId="3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164" fontId="15" fillId="3" borderId="2" xfId="1" applyFont="1" applyFill="1" applyBorder="1" applyAlignment="1">
      <alignment horizontal="center" vertical="center" wrapText="1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Alignment="1"/>
    <xf numFmtId="0" fontId="17" fillId="0" borderId="0" xfId="0" applyFont="1" applyAlignment="1" applyProtection="1">
      <alignment horizontal="center"/>
      <protection locked="0"/>
    </xf>
    <xf numFmtId="168" fontId="17" fillId="0" borderId="0" xfId="0" applyNumberFormat="1" applyFont="1" applyAlignment="1" applyProtection="1">
      <alignment horizontal="center"/>
      <protection locked="0"/>
    </xf>
    <xf numFmtId="0" fontId="18" fillId="0" borderId="0" xfId="0" applyFont="1"/>
    <xf numFmtId="0" fontId="18" fillId="0" borderId="0" xfId="0" applyFont="1" applyAlignment="1" applyProtection="1">
      <alignment horizontal="center"/>
      <protection locked="0"/>
    </xf>
    <xf numFmtId="164" fontId="12" fillId="0" borderId="0" xfId="0" applyNumberFormat="1" applyFont="1"/>
    <xf numFmtId="44" fontId="12" fillId="0" borderId="0" xfId="0" applyNumberFormat="1" applyFont="1"/>
    <xf numFmtId="0" fontId="9" fillId="3" borderId="0" xfId="3" applyFont="1" applyFill="1" applyBorder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center"/>
    </xf>
  </cellXfs>
  <cellStyles count="4">
    <cellStyle name="Moneda" xfId="1" builtinId="4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Previsión</a:t>
            </a:r>
            <a:r>
              <a:rPr lang="en-US" b="0" baseline="0"/>
              <a:t> de ventas ponderada por probabilidad</a:t>
            </a:r>
            <a:endParaRPr lang="en-US" b="0"/>
          </a:p>
        </c:rich>
      </c:tx>
      <c:layout>
        <c:manualLayout>
          <c:xMode val="edge"/>
          <c:yMode val="edge"/>
          <c:x val="0.2952313309404867"/>
          <c:y val="6.1286023085204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64844448492264"/>
          <c:y val="0.16157205240174671"/>
          <c:w val="0.83984415046889804"/>
          <c:h val="0.62445414847161573"/>
        </c:manualLayout>
      </c:layout>
      <c:lineChart>
        <c:grouping val="standard"/>
        <c:varyColors val="0"/>
        <c:ser>
          <c:idx val="0"/>
          <c:order val="0"/>
          <c:tx>
            <c:v>Mensual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val>
            <c:numRef>
              <c:f>'Reporte de previsión'!$C$31:$N$31</c:f>
              <c:numCache>
                <c:formatCode>_("$"* #,##0.00_);_("$"* \(#,##0.00\);_("$"* "-"??_);_(@_)</c:formatCode>
                <c:ptCount val="12"/>
                <c:pt idx="0">
                  <c:v>202350.59999999998</c:v>
                </c:pt>
                <c:pt idx="1">
                  <c:v>282913.19999999995</c:v>
                </c:pt>
                <c:pt idx="2">
                  <c:v>110000</c:v>
                </c:pt>
                <c:pt idx="3">
                  <c:v>224250</c:v>
                </c:pt>
                <c:pt idx="4">
                  <c:v>147100</c:v>
                </c:pt>
                <c:pt idx="5">
                  <c:v>369499.4</c:v>
                </c:pt>
                <c:pt idx="6">
                  <c:v>235200</c:v>
                </c:pt>
                <c:pt idx="7">
                  <c:v>321636.09999999998</c:v>
                </c:pt>
                <c:pt idx="8">
                  <c:v>69200</c:v>
                </c:pt>
                <c:pt idx="9">
                  <c:v>110622.39999999999</c:v>
                </c:pt>
                <c:pt idx="10">
                  <c:v>256300</c:v>
                </c:pt>
                <c:pt idx="11">
                  <c:v>149400</c:v>
                </c:pt>
              </c:numCache>
            </c:numRef>
          </c:val>
          <c:smooth val="0"/>
        </c:ser>
        <c:ser>
          <c:idx val="1"/>
          <c:order val="1"/>
          <c:tx>
            <c:v>Acumulado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'Reporte de previsión'!$C$32:$N$32</c:f>
              <c:numCache>
                <c:formatCode>_("$"* #,##0.00_);_("$"* \(#,##0.00\);_("$"* "-"??_);_(@_)</c:formatCode>
                <c:ptCount val="12"/>
                <c:pt idx="0">
                  <c:v>202350.59999999998</c:v>
                </c:pt>
                <c:pt idx="1">
                  <c:v>485263.79999999993</c:v>
                </c:pt>
                <c:pt idx="2">
                  <c:v>595263.79999999993</c:v>
                </c:pt>
                <c:pt idx="3">
                  <c:v>819513.79999999993</c:v>
                </c:pt>
                <c:pt idx="4">
                  <c:v>966613.79999999993</c:v>
                </c:pt>
                <c:pt idx="5">
                  <c:v>1336113.2</c:v>
                </c:pt>
                <c:pt idx="6">
                  <c:v>1571313.2</c:v>
                </c:pt>
                <c:pt idx="7">
                  <c:v>1892949.2999999998</c:v>
                </c:pt>
                <c:pt idx="8">
                  <c:v>1962149.2999999998</c:v>
                </c:pt>
                <c:pt idx="9">
                  <c:v>2072771.6999999997</c:v>
                </c:pt>
                <c:pt idx="10">
                  <c:v>2329071.6999999997</c:v>
                </c:pt>
                <c:pt idx="11">
                  <c:v>2478471.6999999997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530656"/>
        <c:axId val="248531216"/>
      </c:lineChart>
      <c:catAx>
        <c:axId val="2485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8531216"/>
        <c:crosses val="autoZero"/>
        <c:auto val="1"/>
        <c:lblAlgn val="ctr"/>
        <c:lblOffset val="100"/>
        <c:tickMarkSkip val="1"/>
        <c:noMultiLvlLbl val="0"/>
      </c:catAx>
      <c:valAx>
        <c:axId val="248531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8530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8</xdr:col>
      <xdr:colOff>78130</xdr:colOff>
      <xdr:row>0</xdr:row>
      <xdr:rowOff>341406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4688230" cy="341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228600</xdr:colOff>
      <xdr:row>0</xdr:row>
      <xdr:rowOff>0</xdr:rowOff>
    </xdr:from>
    <xdr:to>
      <xdr:col>4</xdr:col>
      <xdr:colOff>158296</xdr:colOff>
      <xdr:row>0</xdr:row>
      <xdr:rowOff>254000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F34D92E6-7ABB-4B73-877C-03683D3BF0A6}"/>
            </a:ext>
          </a:extLst>
        </xdr:cNvPr>
        <xdr:cNvSpPr txBox="1"/>
      </xdr:nvSpPr>
      <xdr:spPr>
        <a:xfrm>
          <a:off x="542925" y="0"/>
          <a:ext cx="465137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Planeamiento de Ventas 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100" b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AYUDA </a:t>
          </a:r>
          <a:r>
            <a:rPr lang="es-AR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595314</xdr:colOff>
      <xdr:row>0</xdr:row>
      <xdr:rowOff>11906</xdr:rowOff>
    </xdr:from>
    <xdr:to>
      <xdr:col>4</xdr:col>
      <xdr:colOff>642938</xdr:colOff>
      <xdr:row>0</xdr:row>
      <xdr:rowOff>297656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F34D92E6-7ABB-4B73-877C-03683D3BF0A6}"/>
            </a:ext>
          </a:extLst>
        </xdr:cNvPr>
        <xdr:cNvSpPr txBox="1"/>
      </xdr:nvSpPr>
      <xdr:spPr>
        <a:xfrm>
          <a:off x="595314" y="11906"/>
          <a:ext cx="461962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Planeamiento de Ventas 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100" b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AYUDA </a:t>
          </a:r>
          <a:r>
            <a:rPr lang="es-AR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69055</xdr:colOff>
      <xdr:row>1</xdr:row>
      <xdr:rowOff>116681</xdr:rowOff>
    </xdr:from>
    <xdr:to>
      <xdr:col>18</xdr:col>
      <xdr:colOff>321467</xdr:colOff>
      <xdr:row>32</xdr:row>
      <xdr:rowOff>83343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8</xdr:col>
      <xdr:colOff>388748</xdr:colOff>
      <xdr:row>0</xdr:row>
      <xdr:rowOff>254000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F34D92E6-7ABB-4B73-877C-03683D3BF0A6}"/>
            </a:ext>
          </a:extLst>
        </xdr:cNvPr>
        <xdr:cNvSpPr txBox="1"/>
      </xdr:nvSpPr>
      <xdr:spPr>
        <a:xfrm>
          <a:off x="607219" y="0"/>
          <a:ext cx="4639279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Planeamiento de Ventas 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100" b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AYUDA </a:t>
          </a:r>
          <a:r>
            <a:rPr lang="es-AR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142875</xdr:rowOff>
    </xdr:from>
    <xdr:to>
      <xdr:col>8</xdr:col>
      <xdr:colOff>247650</xdr:colOff>
      <xdr:row>20</xdr:row>
      <xdr:rowOff>15875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D722E8DA-060D-4B85-851A-BB4F5D83887A}"/>
            </a:ext>
          </a:extLst>
        </xdr:cNvPr>
        <xdr:cNvSpPr txBox="1"/>
      </xdr:nvSpPr>
      <xdr:spPr>
        <a:xfrm>
          <a:off x="762000" y="647700"/>
          <a:ext cx="5581650" cy="2787650"/>
        </a:xfrm>
        <a:prstGeom prst="rect">
          <a:avLst/>
        </a:prstGeom>
        <a:solidFill>
          <a:srgbClr val="EFF9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16000" tIns="216000" rIns="216000" bIns="216000" rtlCol="0" anchor="t"/>
        <a:lstStyle/>
        <a:p>
          <a:pPr algn="l"/>
          <a:r>
            <a:rPr lang="es-AR" sz="1100">
              <a:solidFill>
                <a:srgbClr val="1C81F0"/>
              </a:solidFill>
            </a:rPr>
            <a:t>AYUDA</a:t>
          </a:r>
        </a:p>
        <a:p>
          <a:endParaRPr lang="es-AR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r>
            <a:rPr lang="es-AR" sz="1100">
              <a:solidFill>
                <a:schemeClr val="tx1">
                  <a:lumMod val="75000"/>
                  <a:lumOff val="25000"/>
                </a:schemeClr>
              </a:solidFill>
            </a:rPr>
            <a:t>En nuestra web encontrarás preguntas frecuentes sobre esta plantilla y otros recursos que te ayudarán con Excel en general.</a:t>
          </a:r>
        </a:p>
        <a:p>
          <a:endParaRPr lang="es-AR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r>
            <a:rPr lang="es-AR" sz="1100">
              <a:solidFill>
                <a:schemeClr val="tx1">
                  <a:lumMod val="75000"/>
                  <a:lumOff val="25000"/>
                </a:schemeClr>
              </a:solidFill>
            </a:rPr>
            <a:t>Haz click en el siguiente botón para ver</a:t>
          </a:r>
          <a:r>
            <a:rPr lang="es-AR" sz="1100" baseline="0">
              <a:solidFill>
                <a:schemeClr val="tx1">
                  <a:lumMod val="75000"/>
                  <a:lumOff val="25000"/>
                </a:schemeClr>
              </a:solidFill>
            </a:rPr>
            <a:t> la ayuda en nuestra web:</a:t>
          </a:r>
        </a:p>
        <a:p>
          <a:endParaRPr lang="es-AR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endParaRPr lang="es-AR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endParaRPr lang="es-AR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endParaRPr lang="es-AR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r>
            <a:rPr lang="es-AR" sz="1100" baseline="0">
              <a:solidFill>
                <a:schemeClr val="tx1">
                  <a:lumMod val="75000"/>
                  <a:lumOff val="25000"/>
                </a:schemeClr>
              </a:solidFill>
            </a:rPr>
            <a:t>Si el botón está bloqueado, copia y pega la siguiente dirección en tu navegador:</a:t>
          </a:r>
        </a:p>
        <a:p>
          <a:endParaRPr lang="es-AR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r>
            <a:rPr lang="es-AR" sz="1100" b="1" baseline="0">
              <a:solidFill>
                <a:schemeClr val="tx1">
                  <a:lumMod val="75000"/>
                  <a:lumOff val="25000"/>
                </a:schemeClr>
              </a:solidFill>
            </a:rPr>
            <a:t>http://www.planillaexcel.com/ayuda/plantillas</a:t>
          </a:r>
          <a:endParaRPr lang="es-AR" sz="11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7</xdr:col>
      <xdr:colOff>67279</xdr:colOff>
      <xdr:row>0</xdr:row>
      <xdr:rowOff>254000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F34D92E6-7ABB-4B73-877C-03683D3BF0A6}"/>
            </a:ext>
          </a:extLst>
        </xdr:cNvPr>
        <xdr:cNvSpPr txBox="1"/>
      </xdr:nvSpPr>
      <xdr:spPr>
        <a:xfrm>
          <a:off x="762000" y="0"/>
          <a:ext cx="4639279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Planeamiento de Ventas 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100" b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AYUDA </a:t>
          </a:r>
          <a:r>
            <a:rPr lang="es-AR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 editAs="absolute">
    <xdr:from>
      <xdr:col>1</xdr:col>
      <xdr:colOff>209550</xdr:colOff>
      <xdr:row>11</xdr:row>
      <xdr:rowOff>66675</xdr:rowOff>
    </xdr:from>
    <xdr:to>
      <xdr:col>2</xdr:col>
      <xdr:colOff>542925</xdr:colOff>
      <xdr:row>13</xdr:row>
      <xdr:rowOff>60325</xdr:rowOff>
    </xdr:to>
    <xdr:sp macro="" textlink="">
      <xdr:nvSpPr>
        <xdr:cNvPr id="5" name="Rectángulo: esquinas redondeadas 6">
          <a:extLst>
            <a:ext uri="{FF2B5EF4-FFF2-40B4-BE49-F238E27FC236}">
              <a16:creationId xmlns:a16="http://schemas.microsoft.com/office/drawing/2014/main" xmlns="" id="{B0F2256B-45D4-4DB0-8772-CAF8E4C78359}"/>
            </a:ext>
          </a:extLst>
        </xdr:cNvPr>
        <xdr:cNvSpPr/>
      </xdr:nvSpPr>
      <xdr:spPr>
        <a:xfrm>
          <a:off x="971550" y="2028825"/>
          <a:ext cx="1095375" cy="317500"/>
        </a:xfrm>
        <a:prstGeom prst="roundRect">
          <a:avLst>
            <a:gd name="adj" fmla="val 10544"/>
          </a:avLst>
        </a:prstGeom>
        <a:solidFill>
          <a:srgbClr val="1C81F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900" b="1">
              <a:solidFill>
                <a:schemeClr val="bg1"/>
              </a:solidFill>
              <a:latin typeface="+mn-lt"/>
            </a:rPr>
            <a:t>IR</a:t>
          </a:r>
          <a:r>
            <a:rPr lang="es-AR" sz="900" b="1" baseline="0">
              <a:solidFill>
                <a:schemeClr val="bg1"/>
              </a:solidFill>
              <a:latin typeface="+mn-lt"/>
            </a:rPr>
            <a:t> A LA AYUDA</a:t>
          </a:r>
          <a:r>
            <a:rPr lang="es-AR" sz="900" b="1">
              <a:solidFill>
                <a:schemeClr val="bg1"/>
              </a:solidFill>
              <a:latin typeface="+mn-lt"/>
            </a:rPr>
            <a:t>  </a:t>
          </a:r>
          <a:r>
            <a:rPr lang="es-AR" sz="9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900" b="1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showGridLines="0" topLeftCell="A7" workbookViewId="0">
      <selection activeCell="N11" sqref="N11"/>
    </sheetView>
  </sheetViews>
  <sheetFormatPr baseColWidth="10" defaultRowHeight="12.75" x14ac:dyDescent="0.2"/>
  <cols>
    <col min="2" max="2" width="0.5703125" customWidth="1"/>
    <col min="11" max="11" width="0.5703125" customWidth="1"/>
  </cols>
  <sheetData>
    <row r="1" spans="2:11" s="10" customFormat="1" ht="27.6" customHeight="1" x14ac:dyDescent="0.25"/>
    <row r="4" spans="2:11" ht="3.75" customHeight="1" x14ac:dyDescent="0.2"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2:11" ht="15.75" x14ac:dyDescent="0.25">
      <c r="B5" s="35"/>
      <c r="C5" s="37" t="s">
        <v>84</v>
      </c>
      <c r="D5" s="37"/>
      <c r="E5" s="37"/>
      <c r="F5" s="37"/>
      <c r="G5" s="37"/>
      <c r="H5" s="37"/>
      <c r="I5" s="37"/>
      <c r="J5" s="37"/>
      <c r="K5" s="35"/>
    </row>
    <row r="6" spans="2:11" ht="15" x14ac:dyDescent="0.2">
      <c r="B6" s="35"/>
      <c r="C6" s="36" t="s">
        <v>85</v>
      </c>
      <c r="K6" s="35"/>
    </row>
    <row r="7" spans="2:11" ht="15" x14ac:dyDescent="0.2">
      <c r="B7" s="35"/>
      <c r="C7" s="16" t="s">
        <v>92</v>
      </c>
      <c r="K7" s="35"/>
    </row>
    <row r="8" spans="2:11" ht="15" x14ac:dyDescent="0.2">
      <c r="B8" s="35"/>
      <c r="C8" s="16" t="s">
        <v>86</v>
      </c>
      <c r="K8" s="35"/>
    </row>
    <row r="9" spans="2:11" ht="15" x14ac:dyDescent="0.2">
      <c r="B9" s="35"/>
      <c r="C9" s="16" t="s">
        <v>87</v>
      </c>
      <c r="K9" s="35"/>
    </row>
    <row r="10" spans="2:11" ht="15" x14ac:dyDescent="0.2">
      <c r="B10" s="35"/>
      <c r="C10" s="16" t="s">
        <v>88</v>
      </c>
      <c r="K10" s="35"/>
    </row>
    <row r="11" spans="2:11" ht="15" x14ac:dyDescent="0.2">
      <c r="B11" s="35"/>
      <c r="C11" s="16" t="s">
        <v>89</v>
      </c>
      <c r="K11" s="35"/>
    </row>
    <row r="12" spans="2:11" ht="15" x14ac:dyDescent="0.2">
      <c r="B12" s="35"/>
      <c r="C12" s="16" t="s">
        <v>90</v>
      </c>
      <c r="K12" s="35"/>
    </row>
    <row r="13" spans="2:11" ht="15" x14ac:dyDescent="0.2">
      <c r="B13" s="35"/>
      <c r="C13" s="16" t="s">
        <v>91</v>
      </c>
      <c r="K13" s="35"/>
    </row>
    <row r="14" spans="2:11" ht="8.25" customHeight="1" x14ac:dyDescent="0.2">
      <c r="B14" s="35"/>
      <c r="C14" s="16"/>
      <c r="K14" s="35"/>
    </row>
    <row r="15" spans="2:11" ht="15" x14ac:dyDescent="0.2">
      <c r="B15" s="35"/>
      <c r="C15" s="36" t="s">
        <v>93</v>
      </c>
      <c r="K15" s="35"/>
    </row>
    <row r="16" spans="2:11" ht="15" x14ac:dyDescent="0.2">
      <c r="B16" s="35"/>
      <c r="C16" s="16" t="s">
        <v>96</v>
      </c>
      <c r="K16" s="35"/>
    </row>
    <row r="17" spans="2:11" ht="15" x14ac:dyDescent="0.2">
      <c r="B17" s="35"/>
      <c r="C17" s="16" t="s">
        <v>94</v>
      </c>
      <c r="K17" s="35"/>
    </row>
    <row r="18" spans="2:11" ht="15" x14ac:dyDescent="0.2">
      <c r="B18" s="35"/>
      <c r="C18" s="16" t="s">
        <v>95</v>
      </c>
      <c r="K18" s="35"/>
    </row>
    <row r="19" spans="2:11" ht="6.75" customHeight="1" x14ac:dyDescent="0.2">
      <c r="B19" s="35"/>
      <c r="C19" s="16"/>
      <c r="K19" s="35"/>
    </row>
    <row r="20" spans="2:11" ht="15" x14ac:dyDescent="0.2">
      <c r="B20" s="35"/>
      <c r="C20" s="16" t="s">
        <v>97</v>
      </c>
      <c r="K20" s="35"/>
    </row>
    <row r="21" spans="2:11" ht="15" x14ac:dyDescent="0.2">
      <c r="B21" s="35"/>
      <c r="C21" s="16"/>
      <c r="K21" s="35"/>
    </row>
    <row r="22" spans="2:11" ht="15" x14ac:dyDescent="0.2">
      <c r="B22" s="35"/>
      <c r="C22" s="36" t="s">
        <v>98</v>
      </c>
      <c r="K22" s="35"/>
    </row>
    <row r="23" spans="2:11" ht="15" x14ac:dyDescent="0.2">
      <c r="B23" s="35"/>
      <c r="C23" s="16" t="s">
        <v>99</v>
      </c>
      <c r="K23" s="35"/>
    </row>
    <row r="24" spans="2:11" ht="15" x14ac:dyDescent="0.2">
      <c r="B24" s="35"/>
      <c r="C24" s="16" t="s">
        <v>100</v>
      </c>
      <c r="K24" s="35"/>
    </row>
    <row r="25" spans="2:11" ht="15" x14ac:dyDescent="0.2">
      <c r="B25" s="35"/>
      <c r="K25" s="35"/>
    </row>
    <row r="26" spans="2:11" ht="3.75" customHeight="1" x14ac:dyDescent="0.2">
      <c r="B26" s="35"/>
      <c r="C26" s="35"/>
      <c r="D26" s="35"/>
      <c r="E26" s="35"/>
      <c r="F26" s="35"/>
      <c r="G26" s="35"/>
      <c r="H26" s="35"/>
      <c r="I26" s="35"/>
      <c r="J26" s="35"/>
      <c r="K26" s="35"/>
    </row>
  </sheetData>
  <mergeCells count="1">
    <mergeCell ref="C5: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65535"/>
  <sheetViews>
    <sheetView showGridLines="0" zoomScale="80" zoomScaleNormal="80" workbookViewId="0">
      <selection activeCell="J3" sqref="J3"/>
    </sheetView>
  </sheetViews>
  <sheetFormatPr baseColWidth="10" defaultColWidth="9.140625" defaultRowHeight="12.75" x14ac:dyDescent="0.2"/>
  <cols>
    <col min="1" max="1" width="4.7109375" customWidth="1"/>
    <col min="2" max="2" width="30" customWidth="1"/>
    <col min="3" max="3" width="22.42578125" bestFit="1" customWidth="1"/>
    <col min="4" max="4" width="18.28515625" customWidth="1"/>
    <col min="5" max="5" width="25.5703125" customWidth="1"/>
    <col min="6" max="6" width="18.7109375" bestFit="1" customWidth="1"/>
    <col min="7" max="7" width="28" bestFit="1" customWidth="1"/>
    <col min="8" max="8" width="26.85546875" bestFit="1" customWidth="1"/>
    <col min="9" max="9" width="27.140625" bestFit="1" customWidth="1"/>
    <col min="10" max="10" width="21.28515625" bestFit="1" customWidth="1"/>
    <col min="11" max="11" width="17.5703125" customWidth="1"/>
  </cols>
  <sheetData>
    <row r="1" spans="2:10" s="10" customFormat="1" ht="27.6" customHeight="1" x14ac:dyDescent="0.25"/>
    <row r="2" spans="2:10" ht="15" x14ac:dyDescent="0.3">
      <c r="C2" s="3"/>
      <c r="D2" s="3"/>
      <c r="E2" s="3"/>
      <c r="F2" s="3"/>
      <c r="G2" s="3"/>
      <c r="H2" s="3"/>
      <c r="I2" s="3"/>
      <c r="J2" s="1"/>
    </row>
    <row r="3" spans="2:10" ht="16.5" x14ac:dyDescent="0.3">
      <c r="B3" s="8" t="s">
        <v>9</v>
      </c>
      <c r="C3" s="3"/>
      <c r="D3" s="3"/>
      <c r="E3" s="3"/>
      <c r="F3" s="3"/>
      <c r="G3" s="3"/>
      <c r="H3" s="3"/>
      <c r="I3" s="3"/>
      <c r="J3" s="1"/>
    </row>
    <row r="4" spans="2:10" ht="6.75" customHeight="1" x14ac:dyDescent="0.4">
      <c r="B4" s="2"/>
      <c r="C4" s="3"/>
      <c r="D4" s="3"/>
      <c r="E4" s="27"/>
      <c r="F4" s="27"/>
      <c r="G4" s="27"/>
      <c r="H4" s="27"/>
      <c r="I4" s="27"/>
      <c r="J4" s="28"/>
    </row>
    <row r="5" spans="2:10" s="6" customFormat="1" ht="21" customHeight="1" x14ac:dyDescent="0.25">
      <c r="B5" s="4"/>
      <c r="C5" s="5"/>
      <c r="D5" s="5"/>
      <c r="E5" s="29" t="s">
        <v>74</v>
      </c>
      <c r="F5" s="30">
        <f ca="1">SUM(OFFSET(F6,1,,COUNTA(F6:F200)))</f>
        <v>4299207</v>
      </c>
      <c r="G5" s="31"/>
      <c r="H5" s="32"/>
      <c r="I5" s="29" t="s">
        <v>74</v>
      </c>
      <c r="J5" s="30">
        <f ca="1">SUM(OFFSET(J6,1,,COUNTA(J6:J200)))</f>
        <v>2478471.6999999997</v>
      </c>
    </row>
    <row r="6" spans="2:10" ht="30" customHeight="1" x14ac:dyDescent="0.2">
      <c r="B6" s="14" t="s">
        <v>1</v>
      </c>
      <c r="C6" s="14" t="s">
        <v>2</v>
      </c>
      <c r="D6" s="14" t="s">
        <v>69</v>
      </c>
      <c r="E6" s="14" t="s">
        <v>3</v>
      </c>
      <c r="F6" s="14" t="s">
        <v>6</v>
      </c>
      <c r="G6" s="14" t="s">
        <v>4</v>
      </c>
      <c r="H6" s="14" t="s">
        <v>5</v>
      </c>
      <c r="I6" s="14" t="s">
        <v>7</v>
      </c>
      <c r="J6" s="14" t="s">
        <v>8</v>
      </c>
    </row>
    <row r="7" spans="2:10" ht="15" x14ac:dyDescent="0.2">
      <c r="B7" s="11" t="s">
        <v>47</v>
      </c>
      <c r="C7" s="11" t="s">
        <v>70</v>
      </c>
      <c r="D7" s="11" t="s">
        <v>18</v>
      </c>
      <c r="E7" s="11" t="s">
        <v>10</v>
      </c>
      <c r="F7" s="12">
        <v>125000</v>
      </c>
      <c r="G7" s="11" t="s">
        <v>11</v>
      </c>
      <c r="H7" s="13">
        <v>0.9</v>
      </c>
      <c r="I7" s="11" t="s">
        <v>35</v>
      </c>
      <c r="J7" s="15">
        <f>'Lista de oportunidades'!F7*'Lista de oportunidades'!H7</f>
        <v>112500</v>
      </c>
    </row>
    <row r="8" spans="2:10" ht="15" x14ac:dyDescent="0.2">
      <c r="B8" s="11" t="s">
        <v>48</v>
      </c>
      <c r="C8" s="11" t="s">
        <v>75</v>
      </c>
      <c r="D8" s="11" t="s">
        <v>18</v>
      </c>
      <c r="E8" s="11" t="s">
        <v>12</v>
      </c>
      <c r="F8" s="12">
        <v>150000</v>
      </c>
      <c r="G8" s="11" t="s">
        <v>30</v>
      </c>
      <c r="H8" s="13">
        <v>0.1</v>
      </c>
      <c r="I8" s="11" t="s">
        <v>35</v>
      </c>
      <c r="J8" s="15">
        <f>'Lista de oportunidades'!F8*'Lista de oportunidades'!H8</f>
        <v>15000</v>
      </c>
    </row>
    <row r="9" spans="2:10" ht="15" x14ac:dyDescent="0.2">
      <c r="B9" s="11" t="s">
        <v>49</v>
      </c>
      <c r="C9" s="11" t="s">
        <v>76</v>
      </c>
      <c r="D9" s="11" t="s">
        <v>19</v>
      </c>
      <c r="E9" s="11" t="s">
        <v>0</v>
      </c>
      <c r="F9" s="12">
        <v>162500</v>
      </c>
      <c r="G9" s="11" t="s">
        <v>31</v>
      </c>
      <c r="H9" s="13">
        <v>0.2</v>
      </c>
      <c r="I9" s="11" t="s">
        <v>37</v>
      </c>
      <c r="J9" s="15">
        <f>'Lista de oportunidades'!F9*'Lista de oportunidades'!H9</f>
        <v>32500</v>
      </c>
    </row>
    <row r="10" spans="2:10" ht="15" x14ac:dyDescent="0.2">
      <c r="B10" s="11" t="s">
        <v>50</v>
      </c>
      <c r="C10" s="11" t="s">
        <v>77</v>
      </c>
      <c r="D10" s="11" t="s">
        <v>20</v>
      </c>
      <c r="E10" s="11" t="s">
        <v>13</v>
      </c>
      <c r="F10" s="12">
        <v>147500</v>
      </c>
      <c r="G10" s="11" t="s">
        <v>30</v>
      </c>
      <c r="H10" s="13">
        <v>0.3</v>
      </c>
      <c r="I10" s="11" t="s">
        <v>38</v>
      </c>
      <c r="J10" s="15">
        <f>'Lista de oportunidades'!F10*'Lista de oportunidades'!H10</f>
        <v>44250</v>
      </c>
    </row>
    <row r="11" spans="2:10" ht="15" x14ac:dyDescent="0.2">
      <c r="B11" s="11" t="s">
        <v>51</v>
      </c>
      <c r="C11" s="11" t="s">
        <v>78</v>
      </c>
      <c r="D11" s="11" t="s">
        <v>21</v>
      </c>
      <c r="E11" s="11" t="s">
        <v>14</v>
      </c>
      <c r="F11" s="12">
        <v>148000</v>
      </c>
      <c r="G11" s="11" t="s">
        <v>32</v>
      </c>
      <c r="H11" s="13">
        <v>0.4</v>
      </c>
      <c r="I11" s="11" t="s">
        <v>39</v>
      </c>
      <c r="J11" s="15">
        <f>'Lista de oportunidades'!F11*'Lista de oportunidades'!H11</f>
        <v>59200</v>
      </c>
    </row>
    <row r="12" spans="2:10" ht="15" x14ac:dyDescent="0.2">
      <c r="B12" s="11" t="s">
        <v>17</v>
      </c>
      <c r="C12" s="11" t="s">
        <v>70</v>
      </c>
      <c r="D12" s="11" t="s">
        <v>21</v>
      </c>
      <c r="E12" s="11" t="s">
        <v>10</v>
      </c>
      <c r="F12" s="12">
        <v>400000</v>
      </c>
      <c r="G12" s="11" t="s">
        <v>79</v>
      </c>
      <c r="H12" s="13">
        <v>0.5</v>
      </c>
      <c r="I12" s="11" t="s">
        <v>40</v>
      </c>
      <c r="J12" s="15">
        <f>'Lista de oportunidades'!F12*'Lista de oportunidades'!H12</f>
        <v>200000</v>
      </c>
    </row>
    <row r="13" spans="2:10" ht="15" x14ac:dyDescent="0.2">
      <c r="B13" s="11" t="s">
        <v>52</v>
      </c>
      <c r="C13" s="11" t="s">
        <v>75</v>
      </c>
      <c r="D13" s="11" t="s">
        <v>22</v>
      </c>
      <c r="E13" s="11" t="s">
        <v>12</v>
      </c>
      <c r="F13" s="12">
        <v>149000</v>
      </c>
      <c r="G13" s="11" t="s">
        <v>80</v>
      </c>
      <c r="H13" s="13">
        <v>0.6</v>
      </c>
      <c r="I13" s="11" t="s">
        <v>41</v>
      </c>
      <c r="J13" s="15">
        <f>'Lista de oportunidades'!F13*'Lista de oportunidades'!H13</f>
        <v>89400</v>
      </c>
    </row>
    <row r="14" spans="2:10" ht="15" x14ac:dyDescent="0.2">
      <c r="B14" s="11" t="s">
        <v>53</v>
      </c>
      <c r="C14" s="11" t="s">
        <v>76</v>
      </c>
      <c r="D14" s="11" t="s">
        <v>23</v>
      </c>
      <c r="E14" s="11" t="s">
        <v>10</v>
      </c>
      <c r="F14" s="12">
        <v>142000</v>
      </c>
      <c r="G14" s="11" t="s">
        <v>33</v>
      </c>
      <c r="H14" s="13">
        <v>0.7</v>
      </c>
      <c r="I14" s="11" t="s">
        <v>42</v>
      </c>
      <c r="J14" s="15">
        <f>'Lista de oportunidades'!F14*'Lista de oportunidades'!H14</f>
        <v>99400</v>
      </c>
    </row>
    <row r="15" spans="2:10" ht="15" x14ac:dyDescent="0.2">
      <c r="B15" s="11" t="s">
        <v>54</v>
      </c>
      <c r="C15" s="11" t="s">
        <v>77</v>
      </c>
      <c r="D15" s="11" t="s">
        <v>23</v>
      </c>
      <c r="E15" s="11" t="s">
        <v>12</v>
      </c>
      <c r="F15" s="12">
        <v>172500</v>
      </c>
      <c r="G15" s="11" t="s">
        <v>34</v>
      </c>
      <c r="H15" s="13">
        <v>0.8</v>
      </c>
      <c r="I15" s="11" t="s">
        <v>36</v>
      </c>
      <c r="J15" s="15">
        <f>'Lista de oportunidades'!F15*'Lista de oportunidades'!H15</f>
        <v>138000</v>
      </c>
    </row>
    <row r="16" spans="2:10" ht="15" x14ac:dyDescent="0.2">
      <c r="B16" s="11" t="s">
        <v>55</v>
      </c>
      <c r="C16" s="11" t="s">
        <v>78</v>
      </c>
      <c r="D16" s="11" t="s">
        <v>24</v>
      </c>
      <c r="E16" s="11" t="s">
        <v>10</v>
      </c>
      <c r="F16" s="12">
        <v>125612</v>
      </c>
      <c r="G16" s="11" t="s">
        <v>80</v>
      </c>
      <c r="H16" s="13">
        <v>0.2</v>
      </c>
      <c r="I16" s="11" t="s">
        <v>44</v>
      </c>
      <c r="J16" s="15">
        <f>'Lista de oportunidades'!F16*'Lista de oportunidades'!H16</f>
        <v>25122.400000000001</v>
      </c>
    </row>
    <row r="17" spans="2:10" ht="15" x14ac:dyDescent="0.2">
      <c r="B17" s="11" t="s">
        <v>56</v>
      </c>
      <c r="C17" s="11" t="s">
        <v>76</v>
      </c>
      <c r="D17" s="11" t="s">
        <v>25</v>
      </c>
      <c r="E17" s="11" t="s">
        <v>12</v>
      </c>
      <c r="F17" s="12">
        <v>155500</v>
      </c>
      <c r="G17" s="11" t="s">
        <v>33</v>
      </c>
      <c r="H17" s="13">
        <v>1</v>
      </c>
      <c r="I17" s="11" t="s">
        <v>45</v>
      </c>
      <c r="J17" s="15">
        <f>'Lista de oportunidades'!F17*'Lista de oportunidades'!H17</f>
        <v>155500</v>
      </c>
    </row>
    <row r="18" spans="2:10" ht="15" x14ac:dyDescent="0.2">
      <c r="B18" s="11" t="s">
        <v>57</v>
      </c>
      <c r="C18" s="11" t="s">
        <v>77</v>
      </c>
      <c r="D18" s="11" t="s">
        <v>18</v>
      </c>
      <c r="E18" s="11" t="s">
        <v>10</v>
      </c>
      <c r="F18" s="12">
        <v>166000</v>
      </c>
      <c r="G18" s="11" t="s">
        <v>34</v>
      </c>
      <c r="H18" s="13">
        <v>0.9</v>
      </c>
      <c r="I18" s="11" t="s">
        <v>46</v>
      </c>
      <c r="J18" s="15">
        <f>'Lista de oportunidades'!F18*'Lista de oportunidades'!H18</f>
        <v>149400</v>
      </c>
    </row>
    <row r="19" spans="2:10" ht="15" x14ac:dyDescent="0.2">
      <c r="B19" s="11" t="s">
        <v>58</v>
      </c>
      <c r="C19" s="11" t="s">
        <v>78</v>
      </c>
      <c r="D19" s="11" t="s">
        <v>18</v>
      </c>
      <c r="E19" s="11" t="s">
        <v>12</v>
      </c>
      <c r="F19" s="12">
        <v>249502</v>
      </c>
      <c r="G19" s="11" t="s">
        <v>32</v>
      </c>
      <c r="H19" s="13">
        <v>0.3</v>
      </c>
      <c r="I19" s="11" t="s">
        <v>35</v>
      </c>
      <c r="J19" s="15">
        <f>'Lista de oportunidades'!F19*'Lista de oportunidades'!H19</f>
        <v>74850.599999999991</v>
      </c>
    </row>
    <row r="20" spans="2:10" ht="15" x14ac:dyDescent="0.2">
      <c r="B20" s="11" t="s">
        <v>59</v>
      </c>
      <c r="C20" s="11" t="s">
        <v>76</v>
      </c>
      <c r="D20" s="11" t="s">
        <v>24</v>
      </c>
      <c r="E20" s="11" t="s">
        <v>10</v>
      </c>
      <c r="F20" s="12">
        <v>241522</v>
      </c>
      <c r="G20" s="11" t="s">
        <v>80</v>
      </c>
      <c r="H20" s="13">
        <v>0.6</v>
      </c>
      <c r="I20" s="11" t="s">
        <v>36</v>
      </c>
      <c r="J20" s="15">
        <f>'Lista de oportunidades'!F20*'Lista de oportunidades'!H20</f>
        <v>144913.19999999998</v>
      </c>
    </row>
    <row r="21" spans="2:10" ht="15" x14ac:dyDescent="0.2">
      <c r="B21" s="11" t="s">
        <v>60</v>
      </c>
      <c r="C21" s="11" t="s">
        <v>77</v>
      </c>
      <c r="D21" s="11" t="s">
        <v>26</v>
      </c>
      <c r="E21" s="11" t="s">
        <v>12</v>
      </c>
      <c r="F21" s="12">
        <v>155000</v>
      </c>
      <c r="G21" s="11" t="s">
        <v>80</v>
      </c>
      <c r="H21" s="13">
        <v>0.5</v>
      </c>
      <c r="I21" s="11" t="s">
        <v>37</v>
      </c>
      <c r="J21" s="15">
        <f>'Lista de oportunidades'!F21*'Lista de oportunidades'!H21</f>
        <v>77500</v>
      </c>
    </row>
    <row r="22" spans="2:10" ht="15" x14ac:dyDescent="0.2">
      <c r="B22" s="11" t="s">
        <v>61</v>
      </c>
      <c r="C22" s="11" t="s">
        <v>78</v>
      </c>
      <c r="D22" s="11" t="s">
        <v>27</v>
      </c>
      <c r="E22" s="11" t="s">
        <v>10</v>
      </c>
      <c r="F22" s="12">
        <v>300000</v>
      </c>
      <c r="G22" s="11" t="s">
        <v>79</v>
      </c>
      <c r="H22" s="13">
        <v>0.6</v>
      </c>
      <c r="I22" s="11" t="s">
        <v>38</v>
      </c>
      <c r="J22" s="15">
        <f>'Lista de oportunidades'!F22*'Lista de oportunidades'!H22</f>
        <v>180000</v>
      </c>
    </row>
    <row r="23" spans="2:10" ht="15" x14ac:dyDescent="0.2">
      <c r="B23" s="11" t="s">
        <v>62</v>
      </c>
      <c r="C23" s="11" t="s">
        <v>70</v>
      </c>
      <c r="D23" s="11" t="s">
        <v>28</v>
      </c>
      <c r="E23" s="11" t="s">
        <v>12</v>
      </c>
      <c r="F23" s="12">
        <v>146500</v>
      </c>
      <c r="G23" s="11" t="s">
        <v>80</v>
      </c>
      <c r="H23" s="13">
        <v>0.6</v>
      </c>
      <c r="I23" s="11" t="s">
        <v>39</v>
      </c>
      <c r="J23" s="15">
        <f>'Lista de oportunidades'!F23*'Lista de oportunidades'!H23</f>
        <v>87900</v>
      </c>
    </row>
    <row r="24" spans="2:10" ht="15" x14ac:dyDescent="0.2">
      <c r="B24" s="11" t="s">
        <v>63</v>
      </c>
      <c r="C24" s="11" t="s">
        <v>75</v>
      </c>
      <c r="D24" s="11" t="s">
        <v>28</v>
      </c>
      <c r="E24" s="11" t="s">
        <v>10</v>
      </c>
      <c r="F24" s="12">
        <v>242142</v>
      </c>
      <c r="G24" s="11" t="s">
        <v>67</v>
      </c>
      <c r="H24" s="13">
        <v>0.7</v>
      </c>
      <c r="I24" s="11" t="s">
        <v>40</v>
      </c>
      <c r="J24" s="15">
        <f>'Lista de oportunidades'!F24*'Lista de oportunidades'!H24</f>
        <v>169499.4</v>
      </c>
    </row>
    <row r="25" spans="2:10" ht="15" x14ac:dyDescent="0.2">
      <c r="B25" s="11" t="s">
        <v>64</v>
      </c>
      <c r="C25" s="11" t="s">
        <v>83</v>
      </c>
      <c r="D25" s="11" t="s">
        <v>29</v>
      </c>
      <c r="E25" s="11" t="s">
        <v>0</v>
      </c>
      <c r="F25" s="12">
        <v>162000</v>
      </c>
      <c r="G25" s="11" t="s">
        <v>34</v>
      </c>
      <c r="H25" s="13">
        <v>0.9</v>
      </c>
      <c r="I25" s="11" t="s">
        <v>41</v>
      </c>
      <c r="J25" s="15">
        <f>'Lista de oportunidades'!F25*'Lista de oportunidades'!H25</f>
        <v>145800</v>
      </c>
    </row>
    <row r="26" spans="2:10" ht="15" x14ac:dyDescent="0.2">
      <c r="B26" s="11" t="s">
        <v>65</v>
      </c>
      <c r="C26" s="11" t="s">
        <v>83</v>
      </c>
      <c r="D26" s="11" t="s">
        <v>27</v>
      </c>
      <c r="E26" s="11" t="s">
        <v>0</v>
      </c>
      <c r="F26" s="12">
        <v>246929</v>
      </c>
      <c r="G26" s="11" t="s">
        <v>11</v>
      </c>
      <c r="H26" s="13">
        <v>0.9</v>
      </c>
      <c r="I26" s="11" t="s">
        <v>42</v>
      </c>
      <c r="J26" s="15">
        <f>'Lista de oportunidades'!F26*'Lista de oportunidades'!H26</f>
        <v>222236.1</v>
      </c>
    </row>
    <row r="27" spans="2:10" ht="15" x14ac:dyDescent="0.2">
      <c r="B27" s="11" t="s">
        <v>15</v>
      </c>
      <c r="C27" s="11" t="s">
        <v>83</v>
      </c>
      <c r="D27" s="11" t="s">
        <v>28</v>
      </c>
      <c r="E27" s="11" t="s">
        <v>0</v>
      </c>
      <c r="F27" s="12">
        <v>173000</v>
      </c>
      <c r="G27" s="11" t="s">
        <v>68</v>
      </c>
      <c r="H27" s="13">
        <v>0.4</v>
      </c>
      <c r="I27" s="11" t="s">
        <v>43</v>
      </c>
      <c r="J27" s="15">
        <f>'Lista de oportunidades'!F27*'Lista de oportunidades'!H27</f>
        <v>69200</v>
      </c>
    </row>
    <row r="28" spans="2:10" ht="15" x14ac:dyDescent="0.2">
      <c r="B28" s="11" t="s">
        <v>16</v>
      </c>
      <c r="C28" s="11" t="s">
        <v>83</v>
      </c>
      <c r="D28" s="11" t="s">
        <v>20</v>
      </c>
      <c r="E28" s="11" t="s">
        <v>14</v>
      </c>
      <c r="F28" s="12">
        <v>171000</v>
      </c>
      <c r="G28" s="11" t="s">
        <v>79</v>
      </c>
      <c r="H28" s="13">
        <v>0.5</v>
      </c>
      <c r="I28" s="11" t="s">
        <v>44</v>
      </c>
      <c r="J28" s="15">
        <f>'Lista de oportunidades'!F28*'Lista de oportunidades'!H28</f>
        <v>85500</v>
      </c>
    </row>
    <row r="29" spans="2:10" ht="15" x14ac:dyDescent="0.2">
      <c r="B29" s="11" t="s">
        <v>66</v>
      </c>
      <c r="C29" s="11" t="s">
        <v>83</v>
      </c>
      <c r="D29" s="11" t="s">
        <v>20</v>
      </c>
      <c r="E29" s="11" t="s">
        <v>14</v>
      </c>
      <c r="F29" s="12">
        <v>168000</v>
      </c>
      <c r="G29" s="11" t="s">
        <v>80</v>
      </c>
      <c r="H29" s="13">
        <v>0.6</v>
      </c>
      <c r="I29" s="11" t="s">
        <v>45</v>
      </c>
      <c r="J29" s="15">
        <f>'Lista de oportunidades'!F29*'Lista de oportunidades'!H29</f>
        <v>100800</v>
      </c>
    </row>
    <row r="65535" spans="3:3" x14ac:dyDescent="0.2">
      <c r="C65535" s="7"/>
    </row>
  </sheetData>
  <phoneticPr fontId="3" type="noConversion"/>
  <pageMargins left="0.75" right="0.75" top="1" bottom="1" header="0.5" footer="0.5"/>
  <pageSetup scale="89" orientation="landscape" r:id="rId1"/>
  <headerFooter alignWithMargins="0"/>
  <ignoredErrors>
    <ignoredError sqref="F5 J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B1:N39"/>
  <sheetViews>
    <sheetView showGridLines="0" zoomScale="80" zoomScaleNormal="80" workbookViewId="0">
      <selection activeCell="B30" sqref="B30:N33"/>
    </sheetView>
  </sheetViews>
  <sheetFormatPr baseColWidth="10" defaultColWidth="9.140625" defaultRowHeight="12.75" x14ac:dyDescent="0.2"/>
  <cols>
    <col min="1" max="1" width="9.140625" style="16"/>
    <col min="2" max="2" width="30.85546875" style="16" customWidth="1"/>
    <col min="3" max="5" width="14.28515625" style="16" bestFit="1" customWidth="1"/>
    <col min="6" max="7" width="13.7109375" style="16" bestFit="1" customWidth="1"/>
    <col min="8" max="14" width="15.85546875" style="16" bestFit="1" customWidth="1"/>
    <col min="15" max="16384" width="9.140625" style="16"/>
  </cols>
  <sheetData>
    <row r="1" spans="2:14" s="10" customFormat="1" ht="27.6" customHeight="1" x14ac:dyDescent="0.25"/>
    <row r="2" spans="2:14" ht="15" customHeight="1" x14ac:dyDescent="0.2"/>
    <row r="3" spans="2:14" ht="15.75" x14ac:dyDescent="0.25">
      <c r="C3" s="17"/>
      <c r="D3" s="18"/>
      <c r="E3" s="18"/>
      <c r="F3" s="18"/>
      <c r="G3" s="18"/>
      <c r="H3" s="18"/>
      <c r="I3" s="18"/>
      <c r="J3" s="18"/>
      <c r="K3" s="19"/>
      <c r="L3" s="19"/>
      <c r="M3" s="19"/>
      <c r="N3" s="19"/>
    </row>
    <row r="4" spans="2:14" ht="15.75" x14ac:dyDescent="0.25">
      <c r="C4" s="17"/>
      <c r="D4" s="18"/>
      <c r="E4" s="18"/>
      <c r="F4" s="18"/>
      <c r="G4" s="18"/>
      <c r="H4" s="18"/>
      <c r="I4" s="18"/>
      <c r="J4" s="18"/>
      <c r="K4" s="19"/>
      <c r="L4" s="19"/>
      <c r="M4" s="19"/>
      <c r="N4" s="19"/>
    </row>
    <row r="5" spans="2:14" ht="15" x14ac:dyDescent="0.2">
      <c r="B5" s="14" t="s">
        <v>81</v>
      </c>
      <c r="C5" s="14" t="s">
        <v>35</v>
      </c>
      <c r="D5" s="14" t="s">
        <v>36</v>
      </c>
      <c r="E5" s="14" t="s">
        <v>37</v>
      </c>
      <c r="F5" s="14" t="s">
        <v>38</v>
      </c>
      <c r="G5" s="14" t="s">
        <v>39</v>
      </c>
      <c r="H5" s="14" t="s">
        <v>40</v>
      </c>
      <c r="I5" s="14" t="s">
        <v>41</v>
      </c>
      <c r="J5" s="14" t="s">
        <v>42</v>
      </c>
      <c r="K5" s="14" t="s">
        <v>43</v>
      </c>
      <c r="L5" s="14" t="s">
        <v>44</v>
      </c>
      <c r="M5" s="14" t="s">
        <v>45</v>
      </c>
      <c r="N5" s="14" t="s">
        <v>46</v>
      </c>
    </row>
    <row r="6" spans="2:14" ht="15" x14ac:dyDescent="0.2">
      <c r="B6" s="21" t="str">
        <f>IF('Lista de oportunidades'!B7="","",'Lista de oportunidades'!B7)</f>
        <v xml:space="preserve">C&amp;C </v>
      </c>
      <c r="C6" s="20">
        <f>IF('Lista de oportunidades'!$I7 = C$5,'Lista de oportunidades'!$J7,0)</f>
        <v>112500</v>
      </c>
      <c r="D6" s="20">
        <f>IF('Lista de oportunidades'!$I7 = D$5,'Lista de oportunidades'!$J7,0)</f>
        <v>0</v>
      </c>
      <c r="E6" s="20">
        <f>IF('Lista de oportunidades'!$I7 = E$5,'Lista de oportunidades'!$J7,0)</f>
        <v>0</v>
      </c>
      <c r="F6" s="20">
        <f>IF('Lista de oportunidades'!$I7 = F$5,'Lista de oportunidades'!$J7,0)</f>
        <v>0</v>
      </c>
      <c r="G6" s="20">
        <f>IF('Lista de oportunidades'!$I7 = G$5,'Lista de oportunidades'!$J7,0)</f>
        <v>0</v>
      </c>
      <c r="H6" s="20">
        <f>IF('Lista de oportunidades'!$I7 = H$5,'Lista de oportunidades'!$J7,0)</f>
        <v>0</v>
      </c>
      <c r="I6" s="20">
        <f>IF('Lista de oportunidades'!$I7 = I$5,'Lista de oportunidades'!$J7,0)</f>
        <v>0</v>
      </c>
      <c r="J6" s="20">
        <f>IF('Lista de oportunidades'!$I7 = J$5,'Lista de oportunidades'!$J7,0)</f>
        <v>0</v>
      </c>
      <c r="K6" s="20">
        <f>IF('Lista de oportunidades'!$I7 = K$5,'Lista de oportunidades'!$J7,0)</f>
        <v>0</v>
      </c>
      <c r="L6" s="20">
        <f>IF('Lista de oportunidades'!$I7 = L$5,'Lista de oportunidades'!$J7,0)</f>
        <v>0</v>
      </c>
      <c r="M6" s="20">
        <f>IF('Lista de oportunidades'!$I7 = M$5,'Lista de oportunidades'!$J7,0)</f>
        <v>0</v>
      </c>
      <c r="N6" s="20">
        <f>IF('Lista de oportunidades'!$I7 = N$5,'Lista de oportunidades'!$J7,0)</f>
        <v>0</v>
      </c>
    </row>
    <row r="7" spans="2:14" ht="15" x14ac:dyDescent="0.2">
      <c r="B7" s="22" t="str">
        <f>IF('Lista de oportunidades'!B8="","",'Lista de oportunidades'!B8)</f>
        <v>Laplace y Hermanos</v>
      </c>
      <c r="C7" s="20">
        <f>IF('Lista de oportunidades'!$I8 = C$5,'Lista de oportunidades'!$J8,0)</f>
        <v>15000</v>
      </c>
      <c r="D7" s="20">
        <f>IF('Lista de oportunidades'!$I8 = D$5,'Lista de oportunidades'!$J8,0)</f>
        <v>0</v>
      </c>
      <c r="E7" s="20">
        <f>IF('Lista de oportunidades'!$I8 = E$5,'Lista de oportunidades'!$J8,0)</f>
        <v>0</v>
      </c>
      <c r="F7" s="20">
        <f>IF('Lista de oportunidades'!$I8 = F$5,'Lista de oportunidades'!$J8,0)</f>
        <v>0</v>
      </c>
      <c r="G7" s="20">
        <f>IF('Lista de oportunidades'!$I8 = G$5,'Lista de oportunidades'!$J8,0)</f>
        <v>0</v>
      </c>
      <c r="H7" s="20">
        <f>IF('Lista de oportunidades'!$I8 = H$5,'Lista de oportunidades'!$J8,0)</f>
        <v>0</v>
      </c>
      <c r="I7" s="20">
        <f>IF('Lista de oportunidades'!$I8 = I$5,'Lista de oportunidades'!$J8,0)</f>
        <v>0</v>
      </c>
      <c r="J7" s="20">
        <f>IF('Lista de oportunidades'!$I8 = J$5,'Lista de oportunidades'!$J8,0)</f>
        <v>0</v>
      </c>
      <c r="K7" s="20">
        <f>IF('Lista de oportunidades'!$I8 = K$5,'Lista de oportunidades'!$J8,0)</f>
        <v>0</v>
      </c>
      <c r="L7" s="20">
        <f>IF('Lista de oportunidades'!$I8 = L$5,'Lista de oportunidades'!$J8,0)</f>
        <v>0</v>
      </c>
      <c r="M7" s="20">
        <f>IF('Lista de oportunidades'!$I8 = M$5,'Lista de oportunidades'!$J8,0)</f>
        <v>0</v>
      </c>
      <c r="N7" s="20">
        <f>IF('Lista de oportunidades'!$I8 = N$5,'Lista de oportunidades'!$J8,0)</f>
        <v>0</v>
      </c>
    </row>
    <row r="8" spans="2:14" ht="15" x14ac:dyDescent="0.2">
      <c r="B8" s="22" t="str">
        <f>IF('Lista de oportunidades'!B9="","",'Lista de oportunidades'!B9)</f>
        <v>Mueblería Hernandez</v>
      </c>
      <c r="C8" s="20">
        <f>IF('Lista de oportunidades'!$I9 = C$5,'Lista de oportunidades'!$J9,0)</f>
        <v>0</v>
      </c>
      <c r="D8" s="20">
        <f>IF('Lista de oportunidades'!$I9 = D$5,'Lista de oportunidades'!$J9,0)</f>
        <v>0</v>
      </c>
      <c r="E8" s="20">
        <f>IF('Lista de oportunidades'!$I9 = E$5,'Lista de oportunidades'!$J9,0)</f>
        <v>32500</v>
      </c>
      <c r="F8" s="20">
        <f>IF('Lista de oportunidades'!$I9 = F$5,'Lista de oportunidades'!$J9,0)</f>
        <v>0</v>
      </c>
      <c r="G8" s="20">
        <f>IF('Lista de oportunidades'!$I9 = G$5,'Lista de oportunidades'!$J9,0)</f>
        <v>0</v>
      </c>
      <c r="H8" s="20">
        <f>IF('Lista de oportunidades'!$I9 = H$5,'Lista de oportunidades'!$J9,0)</f>
        <v>0</v>
      </c>
      <c r="I8" s="20">
        <f>IF('Lista de oportunidades'!$I9 = I$5,'Lista de oportunidades'!$J9,0)</f>
        <v>0</v>
      </c>
      <c r="J8" s="20">
        <f>IF('Lista de oportunidades'!$I9 = J$5,'Lista de oportunidades'!$J9,0)</f>
        <v>0</v>
      </c>
      <c r="K8" s="20">
        <f>IF('Lista de oportunidades'!$I9 = K$5,'Lista de oportunidades'!$J9,0)</f>
        <v>0</v>
      </c>
      <c r="L8" s="20">
        <f>IF('Lista de oportunidades'!$I9 = L$5,'Lista de oportunidades'!$J9,0)</f>
        <v>0</v>
      </c>
      <c r="M8" s="20">
        <f>IF('Lista de oportunidades'!$I9 = M$5,'Lista de oportunidades'!$J9,0)</f>
        <v>0</v>
      </c>
      <c r="N8" s="20">
        <f>IF('Lista de oportunidades'!$I9 = N$5,'Lista de oportunidades'!$J9,0)</f>
        <v>0</v>
      </c>
    </row>
    <row r="9" spans="2:14" ht="15" x14ac:dyDescent="0.2">
      <c r="B9" s="22" t="str">
        <f>IF('Lista de oportunidades'!B10="","",'Lista de oportunidades'!B10)</f>
        <v>Constructora GyB</v>
      </c>
      <c r="C9" s="20">
        <f>IF('Lista de oportunidades'!$I10 = C$5,'Lista de oportunidades'!$J10,0)</f>
        <v>0</v>
      </c>
      <c r="D9" s="20">
        <f>IF('Lista de oportunidades'!$I10 = D$5,'Lista de oportunidades'!$J10,0)</f>
        <v>0</v>
      </c>
      <c r="E9" s="20">
        <f>IF('Lista de oportunidades'!$I10 = E$5,'Lista de oportunidades'!$J10,0)</f>
        <v>0</v>
      </c>
      <c r="F9" s="20">
        <f>IF('Lista de oportunidades'!$I10 = F$5,'Lista de oportunidades'!$J10,0)</f>
        <v>44250</v>
      </c>
      <c r="G9" s="20">
        <f>IF('Lista de oportunidades'!$I10 = G$5,'Lista de oportunidades'!$J10,0)</f>
        <v>0</v>
      </c>
      <c r="H9" s="20">
        <f>IF('Lista de oportunidades'!$I10 = H$5,'Lista de oportunidades'!$J10,0)</f>
        <v>0</v>
      </c>
      <c r="I9" s="20">
        <f>IF('Lista de oportunidades'!$I10 = I$5,'Lista de oportunidades'!$J10,0)</f>
        <v>0</v>
      </c>
      <c r="J9" s="20">
        <f>IF('Lista de oportunidades'!$I10 = J$5,'Lista de oportunidades'!$J10,0)</f>
        <v>0</v>
      </c>
      <c r="K9" s="20">
        <f>IF('Lista de oportunidades'!$I10 = K$5,'Lista de oportunidades'!$J10,0)</f>
        <v>0</v>
      </c>
      <c r="L9" s="20">
        <f>IF('Lista de oportunidades'!$I10 = L$5,'Lista de oportunidades'!$J10,0)</f>
        <v>0</v>
      </c>
      <c r="M9" s="20">
        <f>IF('Lista de oportunidades'!$I10 = M$5,'Lista de oportunidades'!$J10,0)</f>
        <v>0</v>
      </c>
      <c r="N9" s="20">
        <f>IF('Lista de oportunidades'!$I10 = N$5,'Lista de oportunidades'!$J10,0)</f>
        <v>0</v>
      </c>
    </row>
    <row r="10" spans="2:14" ht="15" x14ac:dyDescent="0.2">
      <c r="B10" s="22" t="str">
        <f>IF('Lista de oportunidades'!B11="","",'Lista de oportunidades'!B11)</f>
        <v>Juguetería la Casita</v>
      </c>
      <c r="C10" s="20">
        <f>IF('Lista de oportunidades'!$I11 = C$5,'Lista de oportunidades'!$J11,0)</f>
        <v>0</v>
      </c>
      <c r="D10" s="20">
        <f>IF('Lista de oportunidades'!$I11 = D$5,'Lista de oportunidades'!$J11,0)</f>
        <v>0</v>
      </c>
      <c r="E10" s="20">
        <f>IF('Lista de oportunidades'!$I11 = E$5,'Lista de oportunidades'!$J11,0)</f>
        <v>0</v>
      </c>
      <c r="F10" s="20">
        <f>IF('Lista de oportunidades'!$I11 = F$5,'Lista de oportunidades'!$J11,0)</f>
        <v>0</v>
      </c>
      <c r="G10" s="20">
        <f>IF('Lista de oportunidades'!$I11 = G$5,'Lista de oportunidades'!$J11,0)</f>
        <v>59200</v>
      </c>
      <c r="H10" s="20">
        <f>IF('Lista de oportunidades'!$I11 = H$5,'Lista de oportunidades'!$J11,0)</f>
        <v>0</v>
      </c>
      <c r="I10" s="20">
        <f>IF('Lista de oportunidades'!$I11 = I$5,'Lista de oportunidades'!$J11,0)</f>
        <v>0</v>
      </c>
      <c r="J10" s="20">
        <f>IF('Lista de oportunidades'!$I11 = J$5,'Lista de oportunidades'!$J11,0)</f>
        <v>0</v>
      </c>
      <c r="K10" s="20">
        <f>IF('Lista de oportunidades'!$I11 = K$5,'Lista de oportunidades'!$J11,0)</f>
        <v>0</v>
      </c>
      <c r="L10" s="20">
        <f>IF('Lista de oportunidades'!$I11 = L$5,'Lista de oportunidades'!$J11,0)</f>
        <v>0</v>
      </c>
      <c r="M10" s="20">
        <f>IF('Lista de oportunidades'!$I11 = M$5,'Lista de oportunidades'!$J11,0)</f>
        <v>0</v>
      </c>
      <c r="N10" s="20">
        <f>IF('Lista de oportunidades'!$I11 = N$5,'Lista de oportunidades'!$J11,0)</f>
        <v>0</v>
      </c>
    </row>
    <row r="11" spans="2:14" ht="15" x14ac:dyDescent="0.2">
      <c r="B11" s="22" t="str">
        <f>IF('Lista de oportunidades'!B12="","",'Lista de oportunidades'!B12)</f>
        <v>Max Power Cia</v>
      </c>
      <c r="C11" s="20">
        <f>IF('Lista de oportunidades'!$I12 = C$5,'Lista de oportunidades'!$J12,0)</f>
        <v>0</v>
      </c>
      <c r="D11" s="20">
        <f>IF('Lista de oportunidades'!$I12 = D$5,'Lista de oportunidades'!$J12,0)</f>
        <v>0</v>
      </c>
      <c r="E11" s="20">
        <f>IF('Lista de oportunidades'!$I12 = E$5,'Lista de oportunidades'!$J12,0)</f>
        <v>0</v>
      </c>
      <c r="F11" s="20">
        <f>IF('Lista de oportunidades'!$I12 = F$5,'Lista de oportunidades'!$J12,0)</f>
        <v>0</v>
      </c>
      <c r="G11" s="20">
        <f>IF('Lista de oportunidades'!$I12 = G$5,'Lista de oportunidades'!$J12,0)</f>
        <v>0</v>
      </c>
      <c r="H11" s="20">
        <f>IF('Lista de oportunidades'!$I12 = H$5,'Lista de oportunidades'!$J12,0)</f>
        <v>200000</v>
      </c>
      <c r="I11" s="20">
        <f>IF('Lista de oportunidades'!$I12 = I$5,'Lista de oportunidades'!$J12,0)</f>
        <v>0</v>
      </c>
      <c r="J11" s="20">
        <f>IF('Lista de oportunidades'!$I12 = J$5,'Lista de oportunidades'!$J12,0)</f>
        <v>0</v>
      </c>
      <c r="K11" s="20">
        <f>IF('Lista de oportunidades'!$I12 = K$5,'Lista de oportunidades'!$J12,0)</f>
        <v>0</v>
      </c>
      <c r="L11" s="20">
        <f>IF('Lista de oportunidades'!$I12 = L$5,'Lista de oportunidades'!$J12,0)</f>
        <v>0</v>
      </c>
      <c r="M11" s="20">
        <f>IF('Lista de oportunidades'!$I12 = M$5,'Lista de oportunidades'!$J12,0)</f>
        <v>0</v>
      </c>
      <c r="N11" s="20">
        <f>IF('Lista de oportunidades'!$I12 = N$5,'Lista de oportunidades'!$J12,0)</f>
        <v>0</v>
      </c>
    </row>
    <row r="12" spans="2:14" ht="15" x14ac:dyDescent="0.2">
      <c r="B12" s="22" t="str">
        <f>IF('Lista de oportunidades'!B13="","",'Lista de oportunidades'!B13)</f>
        <v>Vinería Tolva</v>
      </c>
      <c r="C12" s="20">
        <f>IF('Lista de oportunidades'!$I13 = C$5,'Lista de oportunidades'!$J13,0)</f>
        <v>0</v>
      </c>
      <c r="D12" s="20">
        <f>IF('Lista de oportunidades'!$I13 = D$5,'Lista de oportunidades'!$J13,0)</f>
        <v>0</v>
      </c>
      <c r="E12" s="20">
        <f>IF('Lista de oportunidades'!$I13 = E$5,'Lista de oportunidades'!$J13,0)</f>
        <v>0</v>
      </c>
      <c r="F12" s="20">
        <f>IF('Lista de oportunidades'!$I13 = F$5,'Lista de oportunidades'!$J13,0)</f>
        <v>0</v>
      </c>
      <c r="G12" s="20">
        <f>IF('Lista de oportunidades'!$I13 = G$5,'Lista de oportunidades'!$J13,0)</f>
        <v>0</v>
      </c>
      <c r="H12" s="20">
        <f>IF('Lista de oportunidades'!$I13 = H$5,'Lista de oportunidades'!$J13,0)</f>
        <v>0</v>
      </c>
      <c r="I12" s="20">
        <f>IF('Lista de oportunidades'!$I13 = I$5,'Lista de oportunidades'!$J13,0)</f>
        <v>89400</v>
      </c>
      <c r="J12" s="20">
        <f>IF('Lista de oportunidades'!$I13 = J$5,'Lista de oportunidades'!$J13,0)</f>
        <v>0</v>
      </c>
      <c r="K12" s="20">
        <f>IF('Lista de oportunidades'!$I13 = K$5,'Lista de oportunidades'!$J13,0)</f>
        <v>0</v>
      </c>
      <c r="L12" s="20">
        <f>IF('Lista de oportunidades'!$I13 = L$5,'Lista de oportunidades'!$J13,0)</f>
        <v>0</v>
      </c>
      <c r="M12" s="20">
        <f>IF('Lista de oportunidades'!$I13 = M$5,'Lista de oportunidades'!$J13,0)</f>
        <v>0</v>
      </c>
      <c r="N12" s="20">
        <f>IF('Lista de oportunidades'!$I13 = N$5,'Lista de oportunidades'!$J13,0)</f>
        <v>0</v>
      </c>
    </row>
    <row r="13" spans="2:14" ht="15" x14ac:dyDescent="0.2">
      <c r="B13" s="22" t="str">
        <f>IF('Lista de oportunidades'!B14="","",'Lista de oportunidades'!B14)</f>
        <v>Panadería Morly</v>
      </c>
      <c r="C13" s="20">
        <f>IF('Lista de oportunidades'!$I14 = C$5,'Lista de oportunidades'!$J14,0)</f>
        <v>0</v>
      </c>
      <c r="D13" s="20">
        <f>IF('Lista de oportunidades'!$I14 = D$5,'Lista de oportunidades'!$J14,0)</f>
        <v>0</v>
      </c>
      <c r="E13" s="20">
        <f>IF('Lista de oportunidades'!$I14 = E$5,'Lista de oportunidades'!$J14,0)</f>
        <v>0</v>
      </c>
      <c r="F13" s="20">
        <f>IF('Lista de oportunidades'!$I14 = F$5,'Lista de oportunidades'!$J14,0)</f>
        <v>0</v>
      </c>
      <c r="G13" s="20">
        <f>IF('Lista de oportunidades'!$I14 = G$5,'Lista de oportunidades'!$J14,0)</f>
        <v>0</v>
      </c>
      <c r="H13" s="20">
        <f>IF('Lista de oportunidades'!$I14 = H$5,'Lista de oportunidades'!$J14,0)</f>
        <v>0</v>
      </c>
      <c r="I13" s="20">
        <f>IF('Lista de oportunidades'!$I14 = I$5,'Lista de oportunidades'!$J14,0)</f>
        <v>0</v>
      </c>
      <c r="J13" s="20">
        <f>IF('Lista de oportunidades'!$I14 = J$5,'Lista de oportunidades'!$J14,0)</f>
        <v>99400</v>
      </c>
      <c r="K13" s="20">
        <f>IF('Lista de oportunidades'!$I14 = K$5,'Lista de oportunidades'!$J14,0)</f>
        <v>0</v>
      </c>
      <c r="L13" s="20">
        <f>IF('Lista de oportunidades'!$I14 = L$5,'Lista de oportunidades'!$J14,0)</f>
        <v>0</v>
      </c>
      <c r="M13" s="20">
        <f>IF('Lista de oportunidades'!$I14 = M$5,'Lista de oportunidades'!$J14,0)</f>
        <v>0</v>
      </c>
      <c r="N13" s="20">
        <f>IF('Lista de oportunidades'!$I14 = N$5,'Lista de oportunidades'!$J14,0)</f>
        <v>0</v>
      </c>
    </row>
    <row r="14" spans="2:14" ht="15" x14ac:dyDescent="0.2">
      <c r="B14" s="22" t="str">
        <f>IF('Lista de oportunidades'!B15="","",'Lista de oportunidades'!B15)</f>
        <v>Victoria Hermanos</v>
      </c>
      <c r="C14" s="20">
        <f>IF('Lista de oportunidades'!$I15 = C$5,'Lista de oportunidades'!$J15,0)</f>
        <v>0</v>
      </c>
      <c r="D14" s="20">
        <f>IF('Lista de oportunidades'!$I15 = D$5,'Lista de oportunidades'!$J15,0)</f>
        <v>138000</v>
      </c>
      <c r="E14" s="20">
        <f>IF('Lista de oportunidades'!$I15 = E$5,'Lista de oportunidades'!$J15,0)</f>
        <v>0</v>
      </c>
      <c r="F14" s="20">
        <f>IF('Lista de oportunidades'!$I15 = F$5,'Lista de oportunidades'!$J15,0)</f>
        <v>0</v>
      </c>
      <c r="G14" s="20">
        <f>IF('Lista de oportunidades'!$I15 = G$5,'Lista de oportunidades'!$J15,0)</f>
        <v>0</v>
      </c>
      <c r="H14" s="20">
        <f>IF('Lista de oportunidades'!$I15 = H$5,'Lista de oportunidades'!$J15,0)</f>
        <v>0</v>
      </c>
      <c r="I14" s="20">
        <f>IF('Lista de oportunidades'!$I15 = I$5,'Lista de oportunidades'!$J15,0)</f>
        <v>0</v>
      </c>
      <c r="J14" s="20">
        <f>IF('Lista de oportunidades'!$I15 = J$5,'Lista de oportunidades'!$J15,0)</f>
        <v>0</v>
      </c>
      <c r="K14" s="20">
        <f>IF('Lista de oportunidades'!$I15 = K$5,'Lista de oportunidades'!$J15,0)</f>
        <v>0</v>
      </c>
      <c r="L14" s="20">
        <f>IF('Lista de oportunidades'!$I15 = L$5,'Lista de oportunidades'!$J15,0)</f>
        <v>0</v>
      </c>
      <c r="M14" s="20">
        <f>IF('Lista de oportunidades'!$I15 = M$5,'Lista de oportunidades'!$J15,0)</f>
        <v>0</v>
      </c>
      <c r="N14" s="20">
        <f>IF('Lista de oportunidades'!$I15 = N$5,'Lista de oportunidades'!$J15,0)</f>
        <v>0</v>
      </c>
    </row>
    <row r="15" spans="2:14" ht="15" x14ac:dyDescent="0.2">
      <c r="B15" s="22" t="str">
        <f>IF('Lista de oportunidades'!B16="","",'Lista de oportunidades'!B16)</f>
        <v>Farmacia Libres del Norte</v>
      </c>
      <c r="C15" s="20">
        <f>IF('Lista de oportunidades'!$I16 = C$5,'Lista de oportunidades'!$J16,0)</f>
        <v>0</v>
      </c>
      <c r="D15" s="20">
        <f>IF('Lista de oportunidades'!$I16 = D$5,'Lista de oportunidades'!$J16,0)</f>
        <v>0</v>
      </c>
      <c r="E15" s="20">
        <f>IF('Lista de oportunidades'!$I16 = E$5,'Lista de oportunidades'!$J16,0)</f>
        <v>0</v>
      </c>
      <c r="F15" s="20">
        <f>IF('Lista de oportunidades'!$I16 = F$5,'Lista de oportunidades'!$J16,0)</f>
        <v>0</v>
      </c>
      <c r="G15" s="20">
        <f>IF('Lista de oportunidades'!$I16 = G$5,'Lista de oportunidades'!$J16,0)</f>
        <v>0</v>
      </c>
      <c r="H15" s="20">
        <f>IF('Lista de oportunidades'!$I16 = H$5,'Lista de oportunidades'!$J16,0)</f>
        <v>0</v>
      </c>
      <c r="I15" s="20">
        <f>IF('Lista de oportunidades'!$I16 = I$5,'Lista de oportunidades'!$J16,0)</f>
        <v>0</v>
      </c>
      <c r="J15" s="20">
        <f>IF('Lista de oportunidades'!$I16 = J$5,'Lista de oportunidades'!$J16,0)</f>
        <v>0</v>
      </c>
      <c r="K15" s="20">
        <f>IF('Lista de oportunidades'!$I16 = K$5,'Lista de oportunidades'!$J16,0)</f>
        <v>0</v>
      </c>
      <c r="L15" s="20">
        <f>IF('Lista de oportunidades'!$I16 = L$5,'Lista de oportunidades'!$J16,0)</f>
        <v>25122.400000000001</v>
      </c>
      <c r="M15" s="20">
        <f>IF('Lista de oportunidades'!$I16 = M$5,'Lista de oportunidades'!$J16,0)</f>
        <v>0</v>
      </c>
      <c r="N15" s="20">
        <f>IF('Lista de oportunidades'!$I16 = N$5,'Lista de oportunidades'!$J16,0)</f>
        <v>0</v>
      </c>
    </row>
    <row r="16" spans="2:14" ht="15" x14ac:dyDescent="0.2">
      <c r="B16" s="22" t="str">
        <f>IF('Lista de oportunidades'!B17="","",'Lista de oportunidades'!B17)</f>
        <v>Diseño y producción SRL</v>
      </c>
      <c r="C16" s="20">
        <f>IF('Lista de oportunidades'!$I17 = C$5,'Lista de oportunidades'!$J17,0)</f>
        <v>0</v>
      </c>
      <c r="D16" s="20">
        <f>IF('Lista de oportunidades'!$I17 = D$5,'Lista de oportunidades'!$J17,0)</f>
        <v>0</v>
      </c>
      <c r="E16" s="20">
        <f>IF('Lista de oportunidades'!$I17 = E$5,'Lista de oportunidades'!$J17,0)</f>
        <v>0</v>
      </c>
      <c r="F16" s="20">
        <f>IF('Lista de oportunidades'!$I17 = F$5,'Lista de oportunidades'!$J17,0)</f>
        <v>0</v>
      </c>
      <c r="G16" s="20">
        <f>IF('Lista de oportunidades'!$I17 = G$5,'Lista de oportunidades'!$J17,0)</f>
        <v>0</v>
      </c>
      <c r="H16" s="20">
        <f>IF('Lista de oportunidades'!$I17 = H$5,'Lista de oportunidades'!$J17,0)</f>
        <v>0</v>
      </c>
      <c r="I16" s="20">
        <f>IF('Lista de oportunidades'!$I17 = I$5,'Lista de oportunidades'!$J17,0)</f>
        <v>0</v>
      </c>
      <c r="J16" s="20">
        <f>IF('Lista de oportunidades'!$I17 = J$5,'Lista de oportunidades'!$J17,0)</f>
        <v>0</v>
      </c>
      <c r="K16" s="20">
        <f>IF('Lista de oportunidades'!$I17 = K$5,'Lista de oportunidades'!$J17,0)</f>
        <v>0</v>
      </c>
      <c r="L16" s="20">
        <f>IF('Lista de oportunidades'!$I17 = L$5,'Lista de oportunidades'!$J17,0)</f>
        <v>0</v>
      </c>
      <c r="M16" s="20">
        <f>IF('Lista de oportunidades'!$I17 = M$5,'Lista de oportunidades'!$J17,0)</f>
        <v>155500</v>
      </c>
      <c r="N16" s="20">
        <f>IF('Lista de oportunidades'!$I17 = N$5,'Lista de oportunidades'!$J17,0)</f>
        <v>0</v>
      </c>
    </row>
    <row r="17" spans="2:14" ht="15" x14ac:dyDescent="0.2">
      <c r="B17" s="22" t="str">
        <f>IF('Lista de oportunidades'!B18="","",'Lista de oportunidades'!B18)</f>
        <v>Fabriquita S.A</v>
      </c>
      <c r="C17" s="20">
        <f>IF('Lista de oportunidades'!$I18 = C$5,'Lista de oportunidades'!$J18,0)</f>
        <v>0</v>
      </c>
      <c r="D17" s="20">
        <f>IF('Lista de oportunidades'!$I18 = D$5,'Lista de oportunidades'!$J18,0)</f>
        <v>0</v>
      </c>
      <c r="E17" s="20">
        <f>IF('Lista de oportunidades'!$I18 = E$5,'Lista de oportunidades'!$J18,0)</f>
        <v>0</v>
      </c>
      <c r="F17" s="20">
        <f>IF('Lista de oportunidades'!$I18 = F$5,'Lista de oportunidades'!$J18,0)</f>
        <v>0</v>
      </c>
      <c r="G17" s="20">
        <f>IF('Lista de oportunidades'!$I18 = G$5,'Lista de oportunidades'!$J18,0)</f>
        <v>0</v>
      </c>
      <c r="H17" s="20">
        <f>IF('Lista de oportunidades'!$I18 = H$5,'Lista de oportunidades'!$J18,0)</f>
        <v>0</v>
      </c>
      <c r="I17" s="20">
        <f>IF('Lista de oportunidades'!$I18 = I$5,'Lista de oportunidades'!$J18,0)</f>
        <v>0</v>
      </c>
      <c r="J17" s="20">
        <f>IF('Lista de oportunidades'!$I18 = J$5,'Lista de oportunidades'!$J18,0)</f>
        <v>0</v>
      </c>
      <c r="K17" s="20">
        <f>IF('Lista de oportunidades'!$I18 = K$5,'Lista de oportunidades'!$J18,0)</f>
        <v>0</v>
      </c>
      <c r="L17" s="20">
        <f>IF('Lista de oportunidades'!$I18 = L$5,'Lista de oportunidades'!$J18,0)</f>
        <v>0</v>
      </c>
      <c r="M17" s="20">
        <f>IF('Lista de oportunidades'!$I18 = M$5,'Lista de oportunidades'!$J18,0)</f>
        <v>0</v>
      </c>
      <c r="N17" s="20">
        <f>IF('Lista de oportunidades'!$I18 = N$5,'Lista de oportunidades'!$J18,0)</f>
        <v>149400</v>
      </c>
    </row>
    <row r="18" spans="2:14" ht="15" x14ac:dyDescent="0.2">
      <c r="B18" s="22" t="str">
        <f>IF('Lista de oportunidades'!B19="","",'Lista de oportunidades'!B19)</f>
        <v>Copiar S.A</v>
      </c>
      <c r="C18" s="20">
        <f>IF('Lista de oportunidades'!$I19 = C$5,'Lista de oportunidades'!$J19,0)</f>
        <v>74850.599999999991</v>
      </c>
      <c r="D18" s="20">
        <f>IF('Lista de oportunidades'!$I19 = D$5,'Lista de oportunidades'!$J19,0)</f>
        <v>0</v>
      </c>
      <c r="E18" s="20">
        <f>IF('Lista de oportunidades'!$I19 = E$5,'Lista de oportunidades'!$J19,0)</f>
        <v>0</v>
      </c>
      <c r="F18" s="20">
        <f>IF('Lista de oportunidades'!$I19 = F$5,'Lista de oportunidades'!$J19,0)</f>
        <v>0</v>
      </c>
      <c r="G18" s="20">
        <f>IF('Lista de oportunidades'!$I19 = G$5,'Lista de oportunidades'!$J19,0)</f>
        <v>0</v>
      </c>
      <c r="H18" s="20">
        <f>IF('Lista de oportunidades'!$I19 = H$5,'Lista de oportunidades'!$J19,0)</f>
        <v>0</v>
      </c>
      <c r="I18" s="20">
        <f>IF('Lista de oportunidades'!$I19 = I$5,'Lista de oportunidades'!$J19,0)</f>
        <v>0</v>
      </c>
      <c r="J18" s="20">
        <f>IF('Lista de oportunidades'!$I19 = J$5,'Lista de oportunidades'!$J19,0)</f>
        <v>0</v>
      </c>
      <c r="K18" s="20">
        <f>IF('Lista de oportunidades'!$I19 = K$5,'Lista de oportunidades'!$J19,0)</f>
        <v>0</v>
      </c>
      <c r="L18" s="20">
        <f>IF('Lista de oportunidades'!$I19 = L$5,'Lista de oportunidades'!$J19,0)</f>
        <v>0</v>
      </c>
      <c r="M18" s="20">
        <f>IF('Lista de oportunidades'!$I19 = M$5,'Lista de oportunidades'!$J19,0)</f>
        <v>0</v>
      </c>
      <c r="N18" s="20">
        <f>IF('Lista de oportunidades'!$I19 = N$5,'Lista de oportunidades'!$J19,0)</f>
        <v>0</v>
      </c>
    </row>
    <row r="19" spans="2:14" ht="15" x14ac:dyDescent="0.2">
      <c r="B19" s="22" t="str">
        <f>IF('Lista de oportunidades'!B20="","",'Lista de oportunidades'!B20)</f>
        <v>Comun y Corriente SRL</v>
      </c>
      <c r="C19" s="20">
        <f>IF('Lista de oportunidades'!$I20 = C$5,'Lista de oportunidades'!$J20,0)</f>
        <v>0</v>
      </c>
      <c r="D19" s="20">
        <f>IF('Lista de oportunidades'!$I20 = D$5,'Lista de oportunidades'!$J20,0)</f>
        <v>144913.19999999998</v>
      </c>
      <c r="E19" s="20">
        <f>IF('Lista de oportunidades'!$I20 = E$5,'Lista de oportunidades'!$J20,0)</f>
        <v>0</v>
      </c>
      <c r="F19" s="20">
        <f>IF('Lista de oportunidades'!$I20 = F$5,'Lista de oportunidades'!$J20,0)</f>
        <v>0</v>
      </c>
      <c r="G19" s="20">
        <f>IF('Lista de oportunidades'!$I20 = G$5,'Lista de oportunidades'!$J20,0)</f>
        <v>0</v>
      </c>
      <c r="H19" s="20">
        <f>IF('Lista de oportunidades'!$I20 = H$5,'Lista de oportunidades'!$J20,0)</f>
        <v>0</v>
      </c>
      <c r="I19" s="20">
        <f>IF('Lista de oportunidades'!$I20 = I$5,'Lista de oportunidades'!$J20,0)</f>
        <v>0</v>
      </c>
      <c r="J19" s="20">
        <f>IF('Lista de oportunidades'!$I20 = J$5,'Lista de oportunidades'!$J20,0)</f>
        <v>0</v>
      </c>
      <c r="K19" s="20">
        <f>IF('Lista de oportunidades'!$I20 = K$5,'Lista de oportunidades'!$J20,0)</f>
        <v>0</v>
      </c>
      <c r="L19" s="20">
        <f>IF('Lista de oportunidades'!$I20 = L$5,'Lista de oportunidades'!$J20,0)</f>
        <v>0</v>
      </c>
      <c r="M19" s="20">
        <f>IF('Lista de oportunidades'!$I20 = M$5,'Lista de oportunidades'!$J20,0)</f>
        <v>0</v>
      </c>
      <c r="N19" s="20">
        <f>IF('Lista de oportunidades'!$I20 = N$5,'Lista de oportunidades'!$J20,0)</f>
        <v>0</v>
      </c>
    </row>
    <row r="20" spans="2:14" ht="15" x14ac:dyDescent="0.2">
      <c r="B20" s="22" t="str">
        <f>IF('Lista de oportunidades'!B21="","",'Lista de oportunidades'!B21)</f>
        <v>Homónimo S.A</v>
      </c>
      <c r="C20" s="20">
        <f>IF('Lista de oportunidades'!$I21 = C$5,'Lista de oportunidades'!$J21,0)</f>
        <v>0</v>
      </c>
      <c r="D20" s="20">
        <f>IF('Lista de oportunidades'!$I21 = D$5,'Lista de oportunidades'!$J21,0)</f>
        <v>0</v>
      </c>
      <c r="E20" s="20">
        <f>IF('Lista de oportunidades'!$I21 = E$5,'Lista de oportunidades'!$J21,0)</f>
        <v>77500</v>
      </c>
      <c r="F20" s="20">
        <f>IF('Lista de oportunidades'!$I21 = F$5,'Lista de oportunidades'!$J21,0)</f>
        <v>0</v>
      </c>
      <c r="G20" s="20">
        <f>IF('Lista de oportunidades'!$I21 = G$5,'Lista de oportunidades'!$J21,0)</f>
        <v>0</v>
      </c>
      <c r="H20" s="20">
        <f>IF('Lista de oportunidades'!$I21 = H$5,'Lista de oportunidades'!$J21,0)</f>
        <v>0</v>
      </c>
      <c r="I20" s="20">
        <f>IF('Lista de oportunidades'!$I21 = I$5,'Lista de oportunidades'!$J21,0)</f>
        <v>0</v>
      </c>
      <c r="J20" s="20">
        <f>IF('Lista de oportunidades'!$I21 = J$5,'Lista de oportunidades'!$J21,0)</f>
        <v>0</v>
      </c>
      <c r="K20" s="20">
        <f>IF('Lista de oportunidades'!$I21 = K$5,'Lista de oportunidades'!$J21,0)</f>
        <v>0</v>
      </c>
      <c r="L20" s="20">
        <f>IF('Lista de oportunidades'!$I21 = L$5,'Lista de oportunidades'!$J21,0)</f>
        <v>0</v>
      </c>
      <c r="M20" s="20">
        <f>IF('Lista de oportunidades'!$I21 = M$5,'Lista de oportunidades'!$J21,0)</f>
        <v>0</v>
      </c>
      <c r="N20" s="20">
        <f>IF('Lista de oportunidades'!$I21 = N$5,'Lista de oportunidades'!$J21,0)</f>
        <v>0</v>
      </c>
    </row>
    <row r="21" spans="2:14" ht="15" x14ac:dyDescent="0.2">
      <c r="B21" s="22" t="str">
        <f>IF('Lista de oportunidades'!B22="","",'Lista de oportunidades'!B22)</f>
        <v>Linterna</v>
      </c>
      <c r="C21" s="20">
        <f>IF('Lista de oportunidades'!$I22 = C$5,'Lista de oportunidades'!$J22,0)</f>
        <v>0</v>
      </c>
      <c r="D21" s="20">
        <f>IF('Lista de oportunidades'!$I22 = D$5,'Lista de oportunidades'!$J22,0)</f>
        <v>0</v>
      </c>
      <c r="E21" s="20">
        <f>IF('Lista de oportunidades'!$I22 = E$5,'Lista de oportunidades'!$J22,0)</f>
        <v>0</v>
      </c>
      <c r="F21" s="20">
        <f>IF('Lista de oportunidades'!$I22 = F$5,'Lista de oportunidades'!$J22,0)</f>
        <v>180000</v>
      </c>
      <c r="G21" s="20">
        <f>IF('Lista de oportunidades'!$I22 = G$5,'Lista de oportunidades'!$J22,0)</f>
        <v>0</v>
      </c>
      <c r="H21" s="20">
        <f>IF('Lista de oportunidades'!$I22 = H$5,'Lista de oportunidades'!$J22,0)</f>
        <v>0</v>
      </c>
      <c r="I21" s="20">
        <f>IF('Lista de oportunidades'!$I22 = I$5,'Lista de oportunidades'!$J22,0)</f>
        <v>0</v>
      </c>
      <c r="J21" s="20">
        <f>IF('Lista de oportunidades'!$I22 = J$5,'Lista de oportunidades'!$J22,0)</f>
        <v>0</v>
      </c>
      <c r="K21" s="20">
        <f>IF('Lista de oportunidades'!$I22 = K$5,'Lista de oportunidades'!$J22,0)</f>
        <v>0</v>
      </c>
      <c r="L21" s="20">
        <f>IF('Lista de oportunidades'!$I22 = L$5,'Lista de oportunidades'!$J22,0)</f>
        <v>0</v>
      </c>
      <c r="M21" s="20">
        <f>IF('Lista de oportunidades'!$I22 = M$5,'Lista de oportunidades'!$J22,0)</f>
        <v>0</v>
      </c>
      <c r="N21" s="20">
        <f>IF('Lista de oportunidades'!$I22 = N$5,'Lista de oportunidades'!$J22,0)</f>
        <v>0</v>
      </c>
    </row>
    <row r="22" spans="2:14" ht="15" x14ac:dyDescent="0.2">
      <c r="B22" s="22" t="str">
        <f>IF('Lista de oportunidades'!B23="","",'Lista de oportunidades'!B23)</f>
        <v>Monster W2</v>
      </c>
      <c r="C22" s="20">
        <f>IF('Lista de oportunidades'!$I23 = C$5,'Lista de oportunidades'!$J23,0)</f>
        <v>0</v>
      </c>
      <c r="D22" s="20">
        <f>IF('Lista de oportunidades'!$I23 = D$5,'Lista de oportunidades'!$J23,0)</f>
        <v>0</v>
      </c>
      <c r="E22" s="20">
        <f>IF('Lista de oportunidades'!$I23 = E$5,'Lista de oportunidades'!$J23,0)</f>
        <v>0</v>
      </c>
      <c r="F22" s="20">
        <f>IF('Lista de oportunidades'!$I23 = F$5,'Lista de oportunidades'!$J23,0)</f>
        <v>0</v>
      </c>
      <c r="G22" s="20">
        <f>IF('Lista de oportunidades'!$I23 = G$5,'Lista de oportunidades'!$J23,0)</f>
        <v>87900</v>
      </c>
      <c r="H22" s="20">
        <f>IF('Lista de oportunidades'!$I23 = H$5,'Lista de oportunidades'!$J23,0)</f>
        <v>0</v>
      </c>
      <c r="I22" s="20">
        <f>IF('Lista de oportunidades'!$I23 = I$5,'Lista de oportunidades'!$J23,0)</f>
        <v>0</v>
      </c>
      <c r="J22" s="20">
        <f>IF('Lista de oportunidades'!$I23 = J$5,'Lista de oportunidades'!$J23,0)</f>
        <v>0</v>
      </c>
      <c r="K22" s="20">
        <f>IF('Lista de oportunidades'!$I23 = K$5,'Lista de oportunidades'!$J23,0)</f>
        <v>0</v>
      </c>
      <c r="L22" s="20">
        <f>IF('Lista de oportunidades'!$I23 = L$5,'Lista de oportunidades'!$J23,0)</f>
        <v>0</v>
      </c>
      <c r="M22" s="20">
        <f>IF('Lista de oportunidades'!$I23 = M$5,'Lista de oportunidades'!$J23,0)</f>
        <v>0</v>
      </c>
      <c r="N22" s="20">
        <f>IF('Lista de oportunidades'!$I23 = N$5,'Lista de oportunidades'!$J23,0)</f>
        <v>0</v>
      </c>
    </row>
    <row r="23" spans="2:14" ht="15" x14ac:dyDescent="0.2">
      <c r="B23" s="22" t="str">
        <f>IF('Lista de oportunidades'!B24="","",'Lista de oportunidades'!B24)</f>
        <v>Agencia del viajero</v>
      </c>
      <c r="C23" s="20">
        <f>IF('Lista de oportunidades'!$I24 = C$5,'Lista de oportunidades'!$J24,0)</f>
        <v>0</v>
      </c>
      <c r="D23" s="20">
        <f>IF('Lista de oportunidades'!$I24 = D$5,'Lista de oportunidades'!$J24,0)</f>
        <v>0</v>
      </c>
      <c r="E23" s="20">
        <f>IF('Lista de oportunidades'!$I24 = E$5,'Lista de oportunidades'!$J24,0)</f>
        <v>0</v>
      </c>
      <c r="F23" s="20">
        <f>IF('Lista de oportunidades'!$I24 = F$5,'Lista de oportunidades'!$J24,0)</f>
        <v>0</v>
      </c>
      <c r="G23" s="20">
        <f>IF('Lista de oportunidades'!$I24 = G$5,'Lista de oportunidades'!$J24,0)</f>
        <v>0</v>
      </c>
      <c r="H23" s="20">
        <f>IF('Lista de oportunidades'!$I24 = H$5,'Lista de oportunidades'!$J24,0)</f>
        <v>169499.4</v>
      </c>
      <c r="I23" s="20">
        <f>IF('Lista de oportunidades'!$I24 = I$5,'Lista de oportunidades'!$J24,0)</f>
        <v>0</v>
      </c>
      <c r="J23" s="20">
        <f>IF('Lista de oportunidades'!$I24 = J$5,'Lista de oportunidades'!$J24,0)</f>
        <v>0</v>
      </c>
      <c r="K23" s="20">
        <f>IF('Lista de oportunidades'!$I24 = K$5,'Lista de oportunidades'!$J24,0)</f>
        <v>0</v>
      </c>
      <c r="L23" s="20">
        <f>IF('Lista de oportunidades'!$I24 = L$5,'Lista de oportunidades'!$J24,0)</f>
        <v>0</v>
      </c>
      <c r="M23" s="20">
        <f>IF('Lista de oportunidades'!$I24 = M$5,'Lista de oportunidades'!$J24,0)</f>
        <v>0</v>
      </c>
      <c r="N23" s="20">
        <f>IF('Lista de oportunidades'!$I24 = N$5,'Lista de oportunidades'!$J24,0)</f>
        <v>0</v>
      </c>
    </row>
    <row r="24" spans="2:14" ht="15" x14ac:dyDescent="0.2">
      <c r="B24" s="22" t="str">
        <f>IF('Lista de oportunidades'!B25="","",'Lista de oportunidades'!B25)</f>
        <v>Dos por dos S.A</v>
      </c>
      <c r="C24" s="20">
        <f>IF('Lista de oportunidades'!$I25 = C$5,'Lista de oportunidades'!$J25,0)</f>
        <v>0</v>
      </c>
      <c r="D24" s="20">
        <f>IF('Lista de oportunidades'!$I25 = D$5,'Lista de oportunidades'!$J25,0)</f>
        <v>0</v>
      </c>
      <c r="E24" s="20">
        <f>IF('Lista de oportunidades'!$I25 = E$5,'Lista de oportunidades'!$J25,0)</f>
        <v>0</v>
      </c>
      <c r="F24" s="20">
        <f>IF('Lista de oportunidades'!$I25 = F$5,'Lista de oportunidades'!$J25,0)</f>
        <v>0</v>
      </c>
      <c r="G24" s="20">
        <f>IF('Lista de oportunidades'!$I25 = G$5,'Lista de oportunidades'!$J25,0)</f>
        <v>0</v>
      </c>
      <c r="H24" s="20">
        <f>IF('Lista de oportunidades'!$I25 = H$5,'Lista de oportunidades'!$J25,0)</f>
        <v>0</v>
      </c>
      <c r="I24" s="20">
        <f>IF('Lista de oportunidades'!$I25 = I$5,'Lista de oportunidades'!$J25,0)</f>
        <v>145800</v>
      </c>
      <c r="J24" s="20">
        <f>IF('Lista de oportunidades'!$I25 = J$5,'Lista de oportunidades'!$J25,0)</f>
        <v>0</v>
      </c>
      <c r="K24" s="20">
        <f>IF('Lista de oportunidades'!$I25 = K$5,'Lista de oportunidades'!$J25,0)</f>
        <v>0</v>
      </c>
      <c r="L24" s="20">
        <f>IF('Lista de oportunidades'!$I25 = L$5,'Lista de oportunidades'!$J25,0)</f>
        <v>0</v>
      </c>
      <c r="M24" s="20">
        <f>IF('Lista de oportunidades'!$I25 = M$5,'Lista de oportunidades'!$J25,0)</f>
        <v>0</v>
      </c>
      <c r="N24" s="20">
        <f>IF('Lista de oportunidades'!$I25 = N$5,'Lista de oportunidades'!$J25,0)</f>
        <v>0</v>
      </c>
    </row>
    <row r="25" spans="2:14" ht="15" x14ac:dyDescent="0.2">
      <c r="B25" s="22" t="str">
        <f>IF('Lista de oportunidades'!B26="","",'Lista de oportunidades'!B26)</f>
        <v>Seguros Rinal</v>
      </c>
      <c r="C25" s="20">
        <f>IF('Lista de oportunidades'!$I26 = C$5,'Lista de oportunidades'!$J26,0)</f>
        <v>0</v>
      </c>
      <c r="D25" s="20">
        <f>IF('Lista de oportunidades'!$I26 = D$5,'Lista de oportunidades'!$J26,0)</f>
        <v>0</v>
      </c>
      <c r="E25" s="20">
        <f>IF('Lista de oportunidades'!$I26 = E$5,'Lista de oportunidades'!$J26,0)</f>
        <v>0</v>
      </c>
      <c r="F25" s="20">
        <f>IF('Lista de oportunidades'!$I26 = F$5,'Lista de oportunidades'!$J26,0)</f>
        <v>0</v>
      </c>
      <c r="G25" s="20">
        <f>IF('Lista de oportunidades'!$I26 = G$5,'Lista de oportunidades'!$J26,0)</f>
        <v>0</v>
      </c>
      <c r="H25" s="20">
        <f>IF('Lista de oportunidades'!$I26 = H$5,'Lista de oportunidades'!$J26,0)</f>
        <v>0</v>
      </c>
      <c r="I25" s="20">
        <f>IF('Lista de oportunidades'!$I26 = I$5,'Lista de oportunidades'!$J26,0)</f>
        <v>0</v>
      </c>
      <c r="J25" s="20">
        <f>IF('Lista de oportunidades'!$I26 = J$5,'Lista de oportunidades'!$J26,0)</f>
        <v>222236.1</v>
      </c>
      <c r="K25" s="20">
        <f>IF('Lista de oportunidades'!$I26 = K$5,'Lista de oportunidades'!$J26,0)</f>
        <v>0</v>
      </c>
      <c r="L25" s="20">
        <f>IF('Lista de oportunidades'!$I26 = L$5,'Lista de oportunidades'!$J26,0)</f>
        <v>0</v>
      </c>
      <c r="M25" s="20">
        <f>IF('Lista de oportunidades'!$I26 = M$5,'Lista de oportunidades'!$J26,0)</f>
        <v>0</v>
      </c>
      <c r="N25" s="20">
        <f>IF('Lista de oportunidades'!$I26 = N$5,'Lista de oportunidades'!$J26,0)</f>
        <v>0</v>
      </c>
    </row>
    <row r="26" spans="2:14" ht="15" x14ac:dyDescent="0.2">
      <c r="B26" s="22" t="str">
        <f>IF('Lista de oportunidades'!B27="","",'Lista de oportunidades'!B27)</f>
        <v>Playadito</v>
      </c>
      <c r="C26" s="20">
        <f>IF('Lista de oportunidades'!$I27 = C$5,'Lista de oportunidades'!$J27,0)</f>
        <v>0</v>
      </c>
      <c r="D26" s="20">
        <f>IF('Lista de oportunidades'!$I27 = D$5,'Lista de oportunidades'!$J27,0)</f>
        <v>0</v>
      </c>
      <c r="E26" s="20">
        <f>IF('Lista de oportunidades'!$I27 = E$5,'Lista de oportunidades'!$J27,0)</f>
        <v>0</v>
      </c>
      <c r="F26" s="20">
        <f>IF('Lista de oportunidades'!$I27 = F$5,'Lista de oportunidades'!$J27,0)</f>
        <v>0</v>
      </c>
      <c r="G26" s="20">
        <f>IF('Lista de oportunidades'!$I27 = G$5,'Lista de oportunidades'!$J27,0)</f>
        <v>0</v>
      </c>
      <c r="H26" s="20">
        <f>IF('Lista de oportunidades'!$I27 = H$5,'Lista de oportunidades'!$J27,0)</f>
        <v>0</v>
      </c>
      <c r="I26" s="20">
        <f>IF('Lista de oportunidades'!$I27 = I$5,'Lista de oportunidades'!$J27,0)</f>
        <v>0</v>
      </c>
      <c r="J26" s="20">
        <f>IF('Lista de oportunidades'!$I27 = J$5,'Lista de oportunidades'!$J27,0)</f>
        <v>0</v>
      </c>
      <c r="K26" s="20">
        <f>IF('Lista de oportunidades'!$I27 = K$5,'Lista de oportunidades'!$J27,0)</f>
        <v>69200</v>
      </c>
      <c r="L26" s="20">
        <f>IF('Lista de oportunidades'!$I27 = L$5,'Lista de oportunidades'!$J27,0)</f>
        <v>0</v>
      </c>
      <c r="M26" s="20">
        <f>IF('Lista de oportunidades'!$I27 = M$5,'Lista de oportunidades'!$J27,0)</f>
        <v>0</v>
      </c>
      <c r="N26" s="20">
        <f>IF('Lista de oportunidades'!$I27 = N$5,'Lista de oportunidades'!$J27,0)</f>
        <v>0</v>
      </c>
    </row>
    <row r="27" spans="2:14" ht="15" x14ac:dyDescent="0.2">
      <c r="B27" s="22" t="str">
        <f>IF('Lista de oportunidades'!B28="","",'Lista de oportunidades'!B28)</f>
        <v>Carli &amp; Cia</v>
      </c>
      <c r="C27" s="20">
        <f>IF('Lista de oportunidades'!$I28 = C$5,'Lista de oportunidades'!$J28,0)</f>
        <v>0</v>
      </c>
      <c r="D27" s="20">
        <f>IF('Lista de oportunidades'!$I28 = D$5,'Lista de oportunidades'!$J28,0)</f>
        <v>0</v>
      </c>
      <c r="E27" s="20">
        <f>IF('Lista de oportunidades'!$I28 = E$5,'Lista de oportunidades'!$J28,0)</f>
        <v>0</v>
      </c>
      <c r="F27" s="20">
        <f>IF('Lista de oportunidades'!$I28 = F$5,'Lista de oportunidades'!$J28,0)</f>
        <v>0</v>
      </c>
      <c r="G27" s="20">
        <f>IF('Lista de oportunidades'!$I28 = G$5,'Lista de oportunidades'!$J28,0)</f>
        <v>0</v>
      </c>
      <c r="H27" s="20">
        <f>IF('Lista de oportunidades'!$I28 = H$5,'Lista de oportunidades'!$J28,0)</f>
        <v>0</v>
      </c>
      <c r="I27" s="20">
        <f>IF('Lista de oportunidades'!$I28 = I$5,'Lista de oportunidades'!$J28,0)</f>
        <v>0</v>
      </c>
      <c r="J27" s="20">
        <f>IF('Lista de oportunidades'!$I28 = J$5,'Lista de oportunidades'!$J28,0)</f>
        <v>0</v>
      </c>
      <c r="K27" s="20">
        <f>IF('Lista de oportunidades'!$I28 = K$5,'Lista de oportunidades'!$J28,0)</f>
        <v>0</v>
      </c>
      <c r="L27" s="20">
        <f>IF('Lista de oportunidades'!$I28 = L$5,'Lista de oportunidades'!$J28,0)</f>
        <v>85500</v>
      </c>
      <c r="M27" s="20">
        <f>IF('Lista de oportunidades'!$I28 = M$5,'Lista de oportunidades'!$J28,0)</f>
        <v>0</v>
      </c>
      <c r="N27" s="20">
        <f>IF('Lista de oportunidades'!$I28 = N$5,'Lista de oportunidades'!$J28,0)</f>
        <v>0</v>
      </c>
    </row>
    <row r="28" spans="2:14" ht="15" x14ac:dyDescent="0.2">
      <c r="B28" s="22" t="str">
        <f>IF('Lista de oportunidades'!B29="","",'Lista de oportunidades'!B29)</f>
        <v>Juguetes deme dos</v>
      </c>
      <c r="C28" s="20">
        <f>IF('Lista de oportunidades'!$I29 = C$5,'Lista de oportunidades'!$J29,0)</f>
        <v>0</v>
      </c>
      <c r="D28" s="20">
        <f>IF('Lista de oportunidades'!$I29 = D$5,'Lista de oportunidades'!$J29,0)</f>
        <v>0</v>
      </c>
      <c r="E28" s="20">
        <f>IF('Lista de oportunidades'!$I29 = E$5,'Lista de oportunidades'!$J29,0)</f>
        <v>0</v>
      </c>
      <c r="F28" s="20">
        <f>IF('Lista de oportunidades'!$I29 = F$5,'Lista de oportunidades'!$J29,0)</f>
        <v>0</v>
      </c>
      <c r="G28" s="20">
        <f>IF('Lista de oportunidades'!$I29 = G$5,'Lista de oportunidades'!$J29,0)</f>
        <v>0</v>
      </c>
      <c r="H28" s="20">
        <f>IF('Lista de oportunidades'!$I29 = H$5,'Lista de oportunidades'!$J29,0)</f>
        <v>0</v>
      </c>
      <c r="I28" s="20">
        <f>IF('Lista de oportunidades'!$I29 = I$5,'Lista de oportunidades'!$J29,0)</f>
        <v>0</v>
      </c>
      <c r="J28" s="20">
        <f>IF('Lista de oportunidades'!$I29 = J$5,'Lista de oportunidades'!$J29,0)</f>
        <v>0</v>
      </c>
      <c r="K28" s="20">
        <f>IF('Lista de oportunidades'!$I29 = K$5,'Lista de oportunidades'!$J29,0)</f>
        <v>0</v>
      </c>
      <c r="L28" s="20">
        <f>IF('Lista de oportunidades'!$I29 = L$5,'Lista de oportunidades'!$J29,0)</f>
        <v>0</v>
      </c>
      <c r="M28" s="20">
        <f>IF('Lista de oportunidades'!$I29 = M$5,'Lista de oportunidades'!$J29,0)</f>
        <v>100800</v>
      </c>
      <c r="N28" s="20">
        <f>IF('Lista de oportunidades'!$I29 = N$5,'Lista de oportunidades'!$J29,0)</f>
        <v>0</v>
      </c>
    </row>
    <row r="29" spans="2:14" s="23" customFormat="1" ht="15" x14ac:dyDescent="0.2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2:14" s="23" customFormat="1" ht="15" x14ac:dyDescent="0.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2:14" ht="18.75" x14ac:dyDescent="0.3">
      <c r="B31" s="25" t="s">
        <v>74</v>
      </c>
      <c r="C31" s="26">
        <f t="shared" ref="C31:N31" si="0">SUM(C6:C28)</f>
        <v>202350.59999999998</v>
      </c>
      <c r="D31" s="26">
        <f t="shared" si="0"/>
        <v>282913.19999999995</v>
      </c>
      <c r="E31" s="26">
        <f t="shared" si="0"/>
        <v>110000</v>
      </c>
      <c r="F31" s="26">
        <f t="shared" si="0"/>
        <v>224250</v>
      </c>
      <c r="G31" s="26">
        <f t="shared" si="0"/>
        <v>147100</v>
      </c>
      <c r="H31" s="26">
        <f t="shared" si="0"/>
        <v>369499.4</v>
      </c>
      <c r="I31" s="26">
        <f t="shared" si="0"/>
        <v>235200</v>
      </c>
      <c r="J31" s="26">
        <f t="shared" si="0"/>
        <v>321636.09999999998</v>
      </c>
      <c r="K31" s="26">
        <f t="shared" si="0"/>
        <v>69200</v>
      </c>
      <c r="L31" s="26">
        <f t="shared" si="0"/>
        <v>110622.39999999999</v>
      </c>
      <c r="M31" s="26">
        <f t="shared" si="0"/>
        <v>256300</v>
      </c>
      <c r="N31" s="26">
        <f t="shared" si="0"/>
        <v>149400</v>
      </c>
    </row>
    <row r="32" spans="2:14" ht="18.75" x14ac:dyDescent="0.3">
      <c r="B32" s="25" t="s">
        <v>82</v>
      </c>
      <c r="C32" s="26">
        <f>C31</f>
        <v>202350.59999999998</v>
      </c>
      <c r="D32" s="26">
        <f>C32+D31</f>
        <v>485263.79999999993</v>
      </c>
      <c r="E32" s="26">
        <f t="shared" ref="E32:N32" si="1">D32+E31</f>
        <v>595263.79999999993</v>
      </c>
      <c r="F32" s="26">
        <f t="shared" si="1"/>
        <v>819513.79999999993</v>
      </c>
      <c r="G32" s="26">
        <f t="shared" si="1"/>
        <v>966613.79999999993</v>
      </c>
      <c r="H32" s="26">
        <f t="shared" si="1"/>
        <v>1336113.2</v>
      </c>
      <c r="I32" s="26">
        <f t="shared" si="1"/>
        <v>1571313.2</v>
      </c>
      <c r="J32" s="26">
        <f t="shared" si="1"/>
        <v>1892949.2999999998</v>
      </c>
      <c r="K32" s="26">
        <f t="shared" si="1"/>
        <v>1962149.2999999998</v>
      </c>
      <c r="L32" s="26">
        <f t="shared" si="1"/>
        <v>2072771.6999999997</v>
      </c>
      <c r="M32" s="26">
        <f t="shared" si="1"/>
        <v>2329071.6999999997</v>
      </c>
      <c r="N32" s="26">
        <f t="shared" si="1"/>
        <v>2478471.6999999997</v>
      </c>
    </row>
    <row r="37" spans="2:5" ht="30" x14ac:dyDescent="0.2">
      <c r="C37" s="14" t="s">
        <v>71</v>
      </c>
      <c r="D37" s="14" t="s">
        <v>72</v>
      </c>
      <c r="E37" s="14" t="s">
        <v>73</v>
      </c>
    </row>
    <row r="38" spans="2:5" ht="20.25" customHeight="1" x14ac:dyDescent="0.3">
      <c r="B38" s="25" t="s">
        <v>74</v>
      </c>
      <c r="C38" s="33">
        <f>SUM(C31:F31)</f>
        <v>819513.79999999993</v>
      </c>
      <c r="D38" s="33">
        <f>SUM(G31:J31)</f>
        <v>1073435.5</v>
      </c>
      <c r="E38" s="33">
        <f>SUM(K31:N31)</f>
        <v>585522.4</v>
      </c>
    </row>
    <row r="39" spans="2:5" ht="18.75" x14ac:dyDescent="0.3">
      <c r="B39" s="25" t="s">
        <v>82</v>
      </c>
      <c r="C39" s="33">
        <f>C38</f>
        <v>819513.79999999993</v>
      </c>
      <c r="D39" s="34">
        <f>D38+C39</f>
        <v>1892949.2999999998</v>
      </c>
      <c r="E39" s="34">
        <f>D39+E38</f>
        <v>2478471.6999999997</v>
      </c>
    </row>
  </sheetData>
  <phoneticPr fontId="3" type="noConversion"/>
  <pageMargins left="0.75" right="0.75" top="1" bottom="1" header="0.5" footer="0.5"/>
  <pageSetup scale="8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A1:A4"/>
  <sheetViews>
    <sheetView showGridLines="0" tabSelected="1" zoomScale="80" zoomScaleNormal="80" workbookViewId="0">
      <selection activeCell="X15" sqref="X15"/>
    </sheetView>
  </sheetViews>
  <sheetFormatPr baseColWidth="10" defaultColWidth="9.140625" defaultRowHeight="12.75" x14ac:dyDescent="0.2"/>
  <sheetData>
    <row r="1" spans="1:1" s="10" customFormat="1" ht="27.6" customHeight="1" x14ac:dyDescent="0.25"/>
    <row r="2" spans="1:1" ht="15.75" x14ac:dyDescent="0.25">
      <c r="A2" s="8"/>
    </row>
    <row r="3" spans="1:1" ht="15.75" x14ac:dyDescent="0.25">
      <c r="A3" s="8"/>
    </row>
    <row r="4" spans="1:1" x14ac:dyDescent="0.2">
      <c r="A4" s="9"/>
    </row>
  </sheetData>
  <phoneticPr fontId="3" type="noConversion"/>
  <pageMargins left="0.75" right="0.75" top="1" bottom="1" header="0.5" footer="0.5"/>
  <pageSetup scale="7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baseColWidth="10" defaultRowHeight="12.75" x14ac:dyDescent="0.2"/>
  <sheetData>
    <row r="1" s="10" customFormat="1" ht="27.6" customHeight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ericAssetId xmlns="145c5697-5eb5-440b-b2f1-a8273fb59250" xsi:nil="true"/>
    <AssetType xmlns="145c5697-5eb5-440b-b2f1-a8273fb59250">TP</AssetType>
    <Markets xmlns="145c5697-5eb5-440b-b2f1-a8273fb59250" xsi:nil="true"/>
    <AppVer xmlns="145c5697-5eb5-440b-b2f1-a8273fb59250" xsi:nil="true"/>
    <AuthoringAssetId xmlns="145c5697-5eb5-440b-b2f1-a8273fb59250">TP001134789</AuthoringAssetId>
    <AssetId xmlns="145c5697-5eb5-440b-b2f1-a8273fb59250">TS001134789</AssetId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OOFile" ma:contentTypeID="0x0101006025706CF4CD034688BEBAE97A2E701D020200C3831ACA17D8814887A164412888521E" ma:contentTypeVersion="7" ma:contentTypeDescription="Create a new document." ma:contentTypeScope="" ma:versionID="ed1fea5d08807278759d338940aa9e8f">
  <xsd:schema xmlns:xsd="http://www.w3.org/2001/XMLSchema" xmlns:xs="http://www.w3.org/2001/XMLSchema" xmlns:p="http://schemas.microsoft.com/office/2006/metadata/properties" xmlns:ns2="145c5697-5eb5-440b-b2f1-a8273fb59250" targetNamespace="http://schemas.microsoft.com/office/2006/metadata/properties" ma:root="true" ma:fieldsID="174e4b03d57b3d621fa064bbab783e99" ns2:_="">
    <xsd:import namespace="145c5697-5eb5-440b-b2f1-a8273fb59250"/>
    <xsd:element name="properties">
      <xsd:complexType>
        <xsd:sequence>
          <xsd:element name="documentManagement">
            <xsd:complexType>
              <xsd:all>
                <xsd:element ref="ns2:AssetId" minOccurs="0"/>
                <xsd:element ref="ns2:AuthoringAssetId" minOccurs="0"/>
                <xsd:element ref="ns2:AssetType" minOccurs="0"/>
                <xsd:element ref="ns2:Markets" minOccurs="0"/>
                <xsd:element ref="ns2:NumericAssetId" minOccurs="0"/>
                <xsd:element ref="ns2:AppV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5697-5eb5-440b-b2f1-a8273fb59250" elementFormDefault="qualified">
    <xsd:import namespace="http://schemas.microsoft.com/office/2006/documentManagement/types"/>
    <xsd:import namespace="http://schemas.microsoft.com/office/infopath/2007/PartnerControls"/>
    <xsd:element name="AssetId" ma:index="8" nillable="true" ma:displayName="AssetId" ma:indexed="true" ma:internalName="AssetId" ma:readOnly="false">
      <xsd:simpleType>
        <xsd:restriction base="dms:Text"/>
      </xsd:simpleType>
    </xsd:element>
    <xsd:element name="AuthoringAssetId" ma:index="9" nillable="true" ma:displayName="AuthoringAssetId" ma:indexed="true" ma:internalName="AuthoringAssetId" ma:readOnly="false">
      <xsd:simpleType>
        <xsd:restriction base="dms:Text"/>
      </xsd:simpleType>
    </xsd:element>
    <xsd:element name="AssetType" ma:index="10" nillable="true" ma:displayName="AssetType" ma:internalName="AssetType" ma:readOnly="false">
      <xsd:simpleType>
        <xsd:restriction base="dms:Text"/>
      </xsd:simpleType>
    </xsd:element>
    <xsd:element name="Markets" ma:index="11" nillable="true" ma:displayName="Markets" ma:internalName="Markets" ma:readOnly="false">
      <xsd:simpleType>
        <xsd:restriction base="dms:Text"/>
      </xsd:simpleType>
    </xsd:element>
    <xsd:element name="NumericAssetId" ma:index="12" nillable="true" ma:displayName="NumericAssetId" ma:indexed="true" ma:internalName="NumericAssetId" ma:readOnly="false">
      <xsd:simpleType>
        <xsd:restriction base="dms:Unknown"/>
      </xsd:simpleType>
    </xsd:element>
    <xsd:element name="AppVer" ma:index="13" nillable="true" ma:displayName="AppVer" ma:internalName="AppVer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15DF58-176A-4BAE-9806-4E35A550E1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7C58FE-C9BC-4C5D-A351-09B0A1772E4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11EC463-FF87-4618-9B5D-E9A2BE471D89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145c5697-5eb5-440b-b2f1-a8273fb59250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2357FF1F-F9A5-4265-A0BE-68F1878A1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c5697-5eb5-440b-b2f1-a8273fb59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Lista de oportunidades</vt:lpstr>
      <vt:lpstr>Reporte de previsión</vt:lpstr>
      <vt:lpstr>Gráfico de planeamiento</vt:lpstr>
      <vt:lpstr>Ayuda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cp:lastPrinted>2004-06-15T19:29:33Z</cp:lastPrinted>
  <dcterms:created xsi:type="dcterms:W3CDTF">2004-04-21T00:27:30Z</dcterms:created>
  <dcterms:modified xsi:type="dcterms:W3CDTF">2018-01-02T16:21:35Z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rkets">
    <vt:lpwstr/>
  </property>
  <property fmtid="{D5CDD505-2E9C-101B-9397-08002B2CF9AE}" pid="3" name="TPInstallLocation">
    <vt:lpwstr>{My Templates}</vt:lpwstr>
  </property>
  <property fmtid="{D5CDD505-2E9C-101B-9397-08002B2CF9AE}" pid="4" name="PrimaryImageGen">
    <vt:lpwstr>true</vt:lpwstr>
  </property>
  <property fmtid="{D5CDD505-2E9C-101B-9397-08002B2CF9AE}" pid="5" name="AssetType">
    <vt:lpwstr>TP</vt:lpwstr>
  </property>
  <property fmtid="{D5CDD505-2E9C-101B-9397-08002B2CF9AE}" pid="6" name="BugNumber">
    <vt:lpwstr>404</vt:lpwstr>
  </property>
  <property fmtid="{D5CDD505-2E9C-101B-9397-08002B2CF9AE}" pid="7" name="TPCommandLine">
    <vt:lpwstr>{XL} /t {FilePath}</vt:lpwstr>
  </property>
  <property fmtid="{D5CDD505-2E9C-101B-9397-08002B2CF9AE}" pid="8" name="TPAppVersion">
    <vt:lpwstr>11</vt:lpwstr>
  </property>
  <property fmtid="{D5CDD505-2E9C-101B-9397-08002B2CF9AE}" pid="9" name="Milestone">
    <vt:lpwstr>Continuous</vt:lpwstr>
  </property>
  <property fmtid="{D5CDD505-2E9C-101B-9397-08002B2CF9AE}" pid="10" name="APAuthor">
    <vt:lpwstr>191</vt:lpwstr>
  </property>
  <property fmtid="{D5CDD505-2E9C-101B-9397-08002B2CF9AE}" pid="11" name="TemplateStatus">
    <vt:lpwstr>Complete</vt:lpwstr>
  </property>
  <property fmtid="{D5CDD505-2E9C-101B-9397-08002B2CF9AE}" pid="12" name="ContentTypeId">
    <vt:lpwstr>0x0101006025706CF4CD034688BEBAE97A2E701D020200C3831ACA17D8814887A164412888521E</vt:lpwstr>
  </property>
  <property fmtid="{D5CDD505-2E9C-101B-9397-08002B2CF9AE}" pid="13" name="IsDeleted">
    <vt:lpwstr>false</vt:lpwstr>
  </property>
  <property fmtid="{D5CDD505-2E9C-101B-9397-08002B2CF9AE}" pid="14" name="UANotes">
    <vt:lpwstr>WE template</vt:lpwstr>
  </property>
  <property fmtid="{D5CDD505-2E9C-101B-9397-08002B2CF9AE}" pid="15" name="ShowIn">
    <vt:lpwstr>Show everywhere</vt:lpwstr>
  </property>
  <property fmtid="{D5CDD505-2E9C-101B-9397-08002B2CF9AE}" pid="16" name="TPFriendlyName">
    <vt:lpwstr>{My Templates}</vt:lpwstr>
  </property>
  <property fmtid="{D5CDD505-2E9C-101B-9397-08002B2CF9AE}" pid="17" name="IsSearchable">
    <vt:lpwstr>false</vt:lpwstr>
  </property>
  <property fmtid="{D5CDD505-2E9C-101B-9397-08002B2CF9AE}" pid="18" name="NumericId">
    <vt:lpwstr>-1</vt:lpwstr>
  </property>
  <property fmtid="{D5CDD505-2E9C-101B-9397-08002B2CF9AE}" pid="19" name="PublishTargets">
    <vt:lpwstr>OfficeOnline</vt:lpwstr>
  </property>
  <property fmtid="{D5CDD505-2E9C-101B-9397-08002B2CF9AE}" pid="20" name="AssetId">
    <vt:lpwstr>TS001134789</vt:lpwstr>
  </property>
  <property fmtid="{D5CDD505-2E9C-101B-9397-08002B2CF9AE}" pid="21" name="TPLaunchHelpLinkType">
    <vt:lpwstr>Template</vt:lpwstr>
  </property>
  <property fmtid="{D5CDD505-2E9C-101B-9397-08002B2CF9AE}" pid="22" name="SourceTitle">
    <vt:lpwstr>Detailed sales forecast</vt:lpwstr>
  </property>
  <property fmtid="{D5CDD505-2E9C-101B-9397-08002B2CF9AE}" pid="23" name="TPLaunchHelpLink">
    <vt:lpwstr/>
  </property>
  <property fmtid="{D5CDD505-2E9C-101B-9397-08002B2CF9AE}" pid="24" name="APEditor">
    <vt:lpwstr>92</vt:lpwstr>
  </property>
  <property fmtid="{D5CDD505-2E9C-101B-9397-08002B2CF9AE}" pid="25" name="TPApplication">
    <vt:lpwstr>Excel</vt:lpwstr>
  </property>
  <property fmtid="{D5CDD505-2E9C-101B-9397-08002B2CF9AE}" pid="26" name="Provider">
    <vt:lpwstr>EY006220130</vt:lpwstr>
  </property>
  <property fmtid="{D5CDD505-2E9C-101B-9397-08002B2CF9AE}" pid="27" name="OpenTemplate">
    <vt:lpwstr>true</vt:lpwstr>
  </property>
  <property fmtid="{D5CDD505-2E9C-101B-9397-08002B2CF9AE}" pid="28" name="UACurrentWords">
    <vt:lpwstr>0</vt:lpwstr>
  </property>
  <property fmtid="{D5CDD505-2E9C-101B-9397-08002B2CF9AE}" pid="29" name="Applications">
    <vt:lpwstr>23;#Microsoft Office Excel 2007;#79;#Template 12;#347;#Work Essentials 12;#22;#Excel 2003</vt:lpwstr>
  </property>
  <property fmtid="{D5CDD505-2E9C-101B-9397-08002B2CF9AE}" pid="30" name="UALocRecommendation">
    <vt:lpwstr>Never Localize</vt:lpwstr>
  </property>
  <property fmtid="{D5CDD505-2E9C-101B-9397-08002B2CF9AE}" pid="31" name="Title">
    <vt:lpwstr>Detailed sales forecast</vt:lpwstr>
  </property>
  <property fmtid="{D5CDD505-2E9C-101B-9397-08002B2CF9AE}" pid="32" name="PublishStatusLookup">
    <vt:lpwstr>267931</vt:lpwstr>
  </property>
  <property fmtid="{D5CDD505-2E9C-101B-9397-08002B2CF9AE}" pid="33" name="TPClientViewer">
    <vt:lpwstr>Microsoft Office Excel</vt:lpwstr>
  </property>
  <property fmtid="{D5CDD505-2E9C-101B-9397-08002B2CF9AE}" pid="34" name="TPComponent">
    <vt:lpwstr>EXCELFiles</vt:lpwstr>
  </property>
  <property fmtid="{D5CDD505-2E9C-101B-9397-08002B2CF9AE}" pid="35" name="TPNamespace">
    <vt:lpwstr>EXCEL</vt:lpwstr>
  </property>
  <property fmtid="{D5CDD505-2E9C-101B-9397-08002B2CF9AE}" pid="36" name="APTrustLevel">
    <vt:lpwstr>1.00000000000000</vt:lpwstr>
  </property>
  <property fmtid="{D5CDD505-2E9C-101B-9397-08002B2CF9AE}" pid="37" name="TrustLevel">
    <vt:lpwstr>Microsoft Managed Content</vt:lpwstr>
  </property>
  <property fmtid="{D5CDD505-2E9C-101B-9397-08002B2CF9AE}" pid="38" name="Content Type">
    <vt:lpwstr>OOFile</vt:lpwstr>
  </property>
  <property fmtid="{D5CDD505-2E9C-101B-9397-08002B2CF9AE}" pid="39" name="AuthoringAssetId">
    <vt:lpwstr>TP001134789</vt:lpwstr>
  </property>
  <property fmtid="{D5CDD505-2E9C-101B-9397-08002B2CF9AE}" pid="40" name="NumericAssetId">
    <vt:lpwstr/>
  </property>
  <property fmtid="{D5CDD505-2E9C-101B-9397-08002B2CF9AE}" pid="41" name="AppVer">
    <vt:lpwstr/>
  </property>
</Properties>
</file>