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15"/>
  <workbookPr codeName="ThisWorkbook"/>
  <mc:AlternateContent xmlns:mc="http://schemas.openxmlformats.org/markup-compatibility/2006">
    <mc:Choice Requires="x15">
      <x15ac:absPath xmlns:x15ac="http://schemas.microsoft.com/office/spreadsheetml/2010/11/ac" url="C:\Users\admin\Desktop\"/>
    </mc:Choice>
  </mc:AlternateContent>
  <xr:revisionPtr revIDLastSave="29" documentId="13_ncr:1_{24B44BFC-FF26-4A28-A03E-57CDAE74975B}" xr6:coauthVersionLast="43" xr6:coauthVersionMax="43" xr10:uidLastSave="{476B683A-B259-44B2-9327-C01DDE6B7723}"/>
  <bookViews>
    <workbookView xWindow="-120" yWindow="-120" windowWidth="28920" windowHeight="16110" tabRatio="926" xr2:uid="{00000000-000D-0000-FFFF-FFFF00000000}"/>
  </bookViews>
  <sheets>
    <sheet name="Seguimiento de peso" sheetId="8" r:id="rId1"/>
    <sheet name="Seguimiento de cintura" sheetId="9" r:id="rId2"/>
    <sheet name="Seguimiento de bicep" sheetId="10" r:id="rId3"/>
    <sheet name="Seguimiento de cadera" sheetId="7" r:id="rId4"/>
    <sheet name="Seguimiento de muslos" sheetId="6" r:id="rId5"/>
    <sheet name="Registro de actividades" sheetId="2" r:id="rId6"/>
    <sheet name="Registro de alimentación" sheetId="3" r:id="rId7"/>
  </sheets>
  <definedNames>
    <definedName name="Altura" localSheetId="0">'Seguimiento de peso'!$C$6</definedName>
    <definedName name="AlturaIMC" localSheetId="0">'Seguimiento de peso'!$C$6*'Seguimiento de peso'!$C$6</definedName>
    <definedName name="Categoría1">'Registro de actividades'!$B$4</definedName>
    <definedName name="Categoría2">'Registro de actividades'!$B$5</definedName>
    <definedName name="Categoría3">'Registro de actividades'!$B$6</definedName>
    <definedName name="Categoría4">'Registro de actividades'!$B$7</definedName>
    <definedName name="Categoría5">'Registro de actividades'!$B$8</definedName>
    <definedName name="EtiquetaDePeso" localSheetId="0">'Seguimiento de peso'!$B$12</definedName>
    <definedName name="EtiquetaObjetivo1" localSheetId="0">'Seguimiento de peso'!$B$13</definedName>
    <definedName name="EtiquetaObjetivo2" localSheetId="0">'Seguimiento de peso'!$B$14</definedName>
    <definedName name="EtiquetaObjetivo3" localSheetId="0">'Seguimiento de peso'!$B$15</definedName>
    <definedName name="EtiquetaObjetivo4" localSheetId="0">'Seguimiento de peso'!$B$16</definedName>
    <definedName name="FechaMedición">'Registro de alimentación'!$D$5</definedName>
    <definedName name="IMC">IF('Seguimiento de peso'!$C$7="Imperial",PesoIMC*703,PesoIMC)</definedName>
    <definedName name="Objetivo1" localSheetId="0">'Seguimiento de peso'!$D$13</definedName>
    <definedName name="Objetivo2" localSheetId="0">'Seguimiento de peso'!$D$14</definedName>
    <definedName name="Objetivo3" localSheetId="0">'Seguimiento de peso'!$D$15</definedName>
    <definedName name="Objetivo4" localSheetId="0">'Seguimiento de peso'!$D$16</definedName>
    <definedName name="PesoActual" localSheetId="0">'Seguimiento de peso'!$C$12</definedName>
    <definedName name="PesoIMC">'Seguimiento de peso'!PesoActual/'Seguimiento de peso'!AlturaIMC</definedName>
    <definedName name="PesoObjetivo" localSheetId="0">'Seguimiento de peso'!$D$12</definedName>
    <definedName name="Sexo" localSheetId="0">'Seguimiento de peso'!$C$4</definedName>
    <definedName name="_xlnm.Print_Titles" localSheetId="5">'Registro de actividades'!$10:$10</definedName>
    <definedName name="_xlnm.Print_Titles" localSheetId="6">'Registro de alimentación'!$7:$7</definedName>
    <definedName name="_xlnm.Print_Titles" localSheetId="2">'Seguimiento de bicep'!$3:$4</definedName>
    <definedName name="_xlnm.Print_Titles" localSheetId="3">'Seguimiento de cadera'!$3:$4</definedName>
    <definedName name="_xlnm.Print_Titles" localSheetId="1">'Seguimiento de cintura'!$3:$4</definedName>
    <definedName name="_xlnm.Print_Titles" localSheetId="4">'Seguimiento de muslos'!$3:$4</definedName>
    <definedName name="_xlnm.Print_Titles" localSheetId="0">'Seguimiento de peso'!$18:$19</definedName>
    <definedName name="TodoCompleto">AND('Seguimiento de peso'!$C$6&gt;0,'Seguimiento de peso'!$C$12&gt;0)</definedName>
    <definedName name="TotalGeneral" localSheetId="2">SUM(RegistroDeActividades[DISTANCIA])</definedName>
    <definedName name="TotalGeneral" localSheetId="3">SUM(RegistroDeActividades[DISTANCIA])</definedName>
    <definedName name="TotalGeneral" localSheetId="1">SUM(RegistroDeActividades[DISTANCIA])</definedName>
    <definedName name="TotalGeneral" localSheetId="4">SUM(RegistroDeActividades[DISTANCIA])</definedName>
    <definedName name="TotalGeneral" localSheetId="0">SUM(RegistroDeActividades[DISTANCIA])</definedName>
    <definedName name="TotalGeneral">SUM(RegistroDeActividades[DISTANCIA])</definedName>
    <definedName name="TotalOtros" localSheetId="2">'Seguimiento de bicep'!TotalGeneral-SUM('Registro de actividades'!$C$4:$C$7)</definedName>
    <definedName name="TotalOtros" localSheetId="3">'Seguimiento de cadera'!TotalGeneral-SUM('Registro de actividades'!$C$4:$C$7)</definedName>
    <definedName name="TotalOtros" localSheetId="1">'Seguimiento de cintura'!TotalGeneral-SUM('Registro de actividades'!$C$4:$C$7)</definedName>
    <definedName name="TotalOtros" localSheetId="4">'Seguimiento de muslos'!TotalGeneral-SUM('Registro de actividades'!$C$4:$C$7)</definedName>
    <definedName name="TotalOtros" localSheetId="0">'Seguimiento de peso'!TotalGeneral-SUM('Registro de actividades'!$C$4:$C$7)</definedName>
    <definedName name="TotalOtros">TotalGeneral-SUM('Registro de actividades'!$C$4:$C$7)</definedName>
    <definedName name="UnidadDeMedida" localSheetId="0">'Seguimiento de peso'!$C$7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6" l="1"/>
  <c r="B3" i="7"/>
  <c r="B3" i="10"/>
  <c r="B3" i="9"/>
  <c r="B18" i="8"/>
  <c r="B9" i="8"/>
  <c r="E10" i="8"/>
  <c r="E3" i="8"/>
  <c r="C8" i="8" l="1"/>
  <c r="B9" i="10" l="1"/>
  <c r="B8" i="10"/>
  <c r="B7" i="10"/>
  <c r="B6" i="10"/>
  <c r="B5" i="10"/>
  <c r="B8" i="9"/>
  <c r="B7" i="9"/>
  <c r="B6" i="9"/>
  <c r="B5" i="9"/>
  <c r="B25" i="8"/>
  <c r="B24" i="8"/>
  <c r="B23" i="8"/>
  <c r="B22" i="8"/>
  <c r="B21" i="8"/>
  <c r="B20" i="8"/>
  <c r="B7" i="7" l="1"/>
  <c r="B6" i="7"/>
  <c r="B5" i="7"/>
  <c r="B11" i="6"/>
  <c r="B10" i="6"/>
  <c r="B9" i="6"/>
  <c r="B8" i="6"/>
  <c r="B7" i="6"/>
  <c r="B6" i="6"/>
  <c r="B5" i="6"/>
  <c r="B18" i="3" l="1"/>
  <c r="B17" i="3"/>
  <c r="B16" i="3"/>
  <c r="B15" i="3"/>
  <c r="B14" i="3"/>
  <c r="B13" i="3"/>
  <c r="B12" i="3"/>
  <c r="B11" i="3"/>
  <c r="B10" i="3"/>
  <c r="B9" i="3"/>
  <c r="B8" i="3"/>
  <c r="B15" i="2"/>
  <c r="B14" i="2"/>
  <c r="B13" i="2"/>
  <c r="B12" i="2"/>
  <c r="B11" i="2"/>
  <c r="C8" i="2" l="1"/>
  <c r="F3" i="3" l="1"/>
  <c r="G3" i="3"/>
  <c r="H3" i="3"/>
  <c r="I3" i="3"/>
  <c r="J3" i="3"/>
  <c r="K3" i="3"/>
  <c r="L3" i="3"/>
  <c r="E3" i="3"/>
  <c r="F5" i="3"/>
  <c r="G5" i="3"/>
  <c r="H5" i="3"/>
  <c r="I5" i="3"/>
  <c r="J5" i="3"/>
  <c r="K5" i="3"/>
  <c r="L5" i="3"/>
  <c r="E5" i="3"/>
  <c r="D5" i="3" s="1"/>
  <c r="C4" i="2"/>
  <c r="C5" i="2"/>
  <c r="C6" i="2"/>
  <c r="C7" i="2"/>
</calcChain>
</file>

<file path=xl/sharedStrings.xml><?xml version="1.0" encoding="utf-8"?>
<sst xmlns="http://schemas.openxmlformats.org/spreadsheetml/2006/main" count="110" uniqueCount="72">
  <si>
    <t>PLAN DE FORMA FÍSICA</t>
  </si>
  <si>
    <t>ACERCA DE MÍ:</t>
  </si>
  <si>
    <t>Sexo:</t>
  </si>
  <si>
    <t>Edad:</t>
  </si>
  <si>
    <t>Altura:</t>
  </si>
  <si>
    <t>Unidad:</t>
  </si>
  <si>
    <t>IMC:</t>
  </si>
  <si>
    <t>ESTADÍSTICAS INICIALES:</t>
  </si>
  <si>
    <t>Tipo</t>
  </si>
  <si>
    <t>Peso</t>
  </si>
  <si>
    <t>Cintura</t>
  </si>
  <si>
    <t>Bicep</t>
  </si>
  <si>
    <t>Caderas</t>
  </si>
  <si>
    <t>Muslos</t>
  </si>
  <si>
    <t>Fecha</t>
  </si>
  <si>
    <t>Mujer</t>
  </si>
  <si>
    <t>Imperial</t>
  </si>
  <si>
    <t>Actual</t>
  </si>
  <si>
    <t>Hora</t>
  </si>
  <si>
    <t>Objetivo</t>
  </si>
  <si>
    <t>El gráfico de líneas de seguimiento del progreso de cada estadística de inicio, incluidas las caderas, la cintura, el muslo y el bíceps se encuentra en esta celda.</t>
  </si>
  <si>
    <t>El gráfico de áreas con el seguimiento del progreso de peso está en esta celda.</t>
  </si>
  <si>
    <t>Silueta de persona en diversas posiciones de ejercicio está en esta celda.</t>
  </si>
  <si>
    <t>Tamaño</t>
  </si>
  <si>
    <t>REGISTRO DE ACTIVIDADES</t>
  </si>
  <si>
    <t>ACTIVIDADES</t>
  </si>
  <si>
    <t>Ciclismo</t>
  </si>
  <si>
    <t>Running</t>
  </si>
  <si>
    <t>Caminar</t>
  </si>
  <si>
    <t>Natación</t>
  </si>
  <si>
    <t>Otros</t>
  </si>
  <si>
    <t>FECHA</t>
  </si>
  <si>
    <t>TOTAL</t>
  </si>
  <si>
    <t>ACTIVIDAD</t>
  </si>
  <si>
    <t>UNIDAD</t>
  </si>
  <si>
    <t>Millas</t>
  </si>
  <si>
    <t>Pasos</t>
  </si>
  <si>
    <t>Metros</t>
  </si>
  <si>
    <t>HORA DE INICIO</t>
  </si>
  <si>
    <t>DURACIÓN</t>
  </si>
  <si>
    <t>DISTANCIA</t>
  </si>
  <si>
    <t>CALORÍAS</t>
  </si>
  <si>
    <t>NOTAS</t>
  </si>
  <si>
    <t>Caliente y húmedo</t>
  </si>
  <si>
    <t xml:space="preserve">       </t>
  </si>
  <si>
    <t>REGISTRO DE ALIMENTACIÓN</t>
  </si>
  <si>
    <t>MIS OBJETIVOS DE ALIMENTACIÓN</t>
  </si>
  <si>
    <t>COMIDA</t>
  </si>
  <si>
    <t>Desayuno</t>
  </si>
  <si>
    <t>Aperitivo</t>
  </si>
  <si>
    <t>Almuerzo</t>
  </si>
  <si>
    <t>Cena</t>
  </si>
  <si>
    <t xml:space="preserve">Ingesta diaria: </t>
  </si>
  <si>
    <t>ALIMENTOS</t>
  </si>
  <si>
    <t>Yogurt griego</t>
  </si>
  <si>
    <t>Manzana</t>
  </si>
  <si>
    <t>Wrap de pico con mango y lechuga</t>
  </si>
  <si>
    <t>Tacos de camarón (2)</t>
  </si>
  <si>
    <t>Nueces al natural</t>
  </si>
  <si>
    <t>Avena gruesa</t>
  </si>
  <si>
    <t>Naranja</t>
  </si>
  <si>
    <t>Calabacín con pesto</t>
  </si>
  <si>
    <t>Bacalao al horno</t>
  </si>
  <si>
    <t>Verduras la parrilla</t>
  </si>
  <si>
    <t>Helado sundae</t>
  </si>
  <si>
    <t>GRASAS</t>
  </si>
  <si>
    <t>COLESTEROL</t>
  </si>
  <si>
    <t>SODIO</t>
  </si>
  <si>
    <t>CARBOHIDRATOS</t>
  </si>
  <si>
    <t>PROTEÍNAS</t>
  </si>
  <si>
    <t>AZÚCAR</t>
  </si>
  <si>
    <t>FIBRA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</si>
</sst>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
    <numFmt numFmtId="176" formatCode="h:mm;@"/>
  </numFmts>
  <fonts count="24" x14ac:knownFonts="1">
    <font>
      <sz val="11"/>
      <color theme="3"/>
      <name val="Calibri"/>
      <family val="2"/>
      <scheme val="minor"/>
    </font>
    <font>
      <sz val="11"/>
      <color theme="1"/>
      <name val="Calibri"/>
      <family val="2"/>
      <scheme val="minor"/>
    </font>
    <font>
      <b/>
      <sz val="11"/>
      <color theme="1"/>
      <name val="Calibri"/>
      <family val="2"/>
      <scheme val="minor"/>
    </font>
    <font>
      <sz val="10"/>
      <color theme="3"/>
      <name val="Calibri"/>
      <family val="2"/>
      <scheme val="minor"/>
    </font>
    <font>
      <sz val="11"/>
      <color theme="0"/>
      <name val="Calibri"/>
      <family val="2"/>
      <scheme val="minor"/>
    </font>
    <font>
      <b/>
      <sz val="13"/>
      <color theme="3"/>
      <name val="Calibri"/>
      <family val="2"/>
      <scheme val="minor"/>
    </font>
    <font>
      <b/>
      <sz val="12"/>
      <color theme="0"/>
      <name val="Calibri"/>
      <family val="2"/>
      <scheme val="major"/>
    </font>
    <font>
      <b/>
      <sz val="36"/>
      <color theme="4"/>
      <name val="Calibri"/>
      <family val="2"/>
      <scheme val="major"/>
    </font>
    <font>
      <sz val="11"/>
      <color theme="3"/>
      <name val="Calibri"/>
      <family val="2"/>
      <scheme val="minor"/>
    </font>
    <font>
      <sz val="11"/>
      <color theme="4" tint="-0.249977111117893"/>
      <name val="Calibri"/>
      <family val="2"/>
      <scheme val="minor"/>
    </font>
    <font>
      <b/>
      <sz val="11"/>
      <color theme="3"/>
      <name val="Calibri"/>
      <family val="2"/>
      <scheme val="minor"/>
    </font>
    <font>
      <b/>
      <sz val="11"/>
      <color theme="0"/>
      <name val="Calibri"/>
      <family val="2"/>
      <scheme val="minor"/>
    </font>
    <font>
      <i/>
      <sz val="11"/>
      <color theme="1" tint="0.34998626667073579"/>
      <name val="Calibri"/>
      <family val="2"/>
      <scheme val="minor"/>
    </font>
    <font>
      <b/>
      <sz val="36"/>
      <color theme="4" tint="-0.24994659260841701"/>
      <name val="Calibri"/>
      <family val="2"/>
      <scheme val="major"/>
    </font>
    <font>
      <sz val="11"/>
      <color theme="4" tint="-0.499984740745262"/>
      <name val="Calibri"/>
      <family val="2"/>
      <scheme val="minor"/>
    </font>
    <font>
      <b/>
      <sz val="36"/>
      <color theme="0"/>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7">
    <xf numFmtId="0" fontId="0" fillId="0" borderId="0">
      <alignment vertical="center" wrapText="1"/>
    </xf>
    <xf numFmtId="0" fontId="13" fillId="0" borderId="0" applyNumberFormat="0" applyFill="0" applyBorder="0" applyAlignment="0" applyProtection="0"/>
    <xf numFmtId="0" fontId="6" fillId="3" borderId="0" applyNumberFormat="0" applyProtection="0">
      <alignment horizontal="left" vertical="center" indent="1"/>
    </xf>
    <xf numFmtId="0" fontId="5" fillId="0" borderId="0" applyNumberFormat="0" applyFill="0" applyBorder="0" applyAlignment="0" applyProtection="0"/>
    <xf numFmtId="167" fontId="8" fillId="0" borderId="0" applyFill="0" applyBorder="0" applyAlignment="0" applyProtection="0"/>
    <xf numFmtId="165" fontId="8" fillId="0" borderId="0" applyFill="0" applyBorder="0" applyAlignment="0" applyProtection="0"/>
    <xf numFmtId="166" fontId="8" fillId="0" borderId="0" applyFill="0" applyBorder="0" applyAlignment="0" applyProtection="0"/>
    <xf numFmtId="164" fontId="8" fillId="0" borderId="0" applyFill="0" applyBorder="0" applyAlignment="0" applyProtection="0"/>
    <xf numFmtId="9" fontId="8" fillId="0" borderId="0" applyFill="0" applyBorder="0" applyAlignment="0" applyProtection="0"/>
    <xf numFmtId="0" fontId="10" fillId="0" borderId="2" applyNumberFormat="0" applyFill="0" applyAlignment="0" applyProtection="0"/>
    <xf numFmtId="0" fontId="8" fillId="4" borderId="1" applyNumberFormat="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3" applyNumberFormat="0" applyAlignment="0" applyProtection="0"/>
    <xf numFmtId="0" fontId="20" fillId="9" borderId="4" applyNumberFormat="0" applyAlignment="0" applyProtection="0"/>
    <xf numFmtId="0" fontId="21" fillId="9" borderId="3" applyNumberFormat="0" applyAlignment="0" applyProtection="0"/>
    <xf numFmtId="0" fontId="22" fillId="0" borderId="5" applyNumberFormat="0" applyFill="0" applyAlignment="0" applyProtection="0"/>
    <xf numFmtId="0" fontId="11" fillId="10" borderId="6" applyNumberFormat="0" applyAlignment="0" applyProtection="0"/>
    <xf numFmtId="0" fontId="23" fillId="0" borderId="0" applyNumberFormat="0" applyFill="0" applyBorder="0" applyAlignment="0" applyProtection="0"/>
    <xf numFmtId="0" fontId="2" fillId="0" borderId="7" applyNumberFormat="0" applyFill="0" applyAlignment="0" applyProtection="0"/>
    <xf numFmtId="0" fontId="4"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40">
    <xf numFmtId="0" fontId="0" fillId="0" borderId="0" xfId="0">
      <alignment vertical="center" wrapText="1"/>
    </xf>
    <xf numFmtId="0" fontId="0" fillId="0" borderId="0" xfId="0" applyAlignment="1">
      <alignment horizontal="center"/>
    </xf>
    <xf numFmtId="0" fontId="0" fillId="0" borderId="0" xfId="0" applyAlignment="1">
      <alignment horizontal="center" vertical="center"/>
    </xf>
    <xf numFmtId="0" fontId="3" fillId="2" borderId="0" xfId="0" applyFont="1" applyFill="1">
      <alignment vertical="center" wrapText="1"/>
    </xf>
    <xf numFmtId="14" fontId="0" fillId="0" borderId="0" xfId="0" applyNumberFormat="1">
      <alignment vertical="center" wrapText="1"/>
    </xf>
    <xf numFmtId="168" fontId="0" fillId="0" borderId="0" xfId="0" applyNumberFormat="1">
      <alignment vertical="center" wrapText="1"/>
    </xf>
    <xf numFmtId="0" fontId="2" fillId="0" borderId="0" xfId="0" applyFont="1"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horizontal="left" vertical="center" indent="1"/>
    </xf>
    <xf numFmtId="0" fontId="0" fillId="0" borderId="0" xfId="0" applyAlignment="1">
      <alignment horizontal="right" vertical="center" indent="1"/>
    </xf>
    <xf numFmtId="0" fontId="0" fillId="0" borderId="0" xfId="0" applyAlignment="1">
      <alignment horizontal="left"/>
    </xf>
    <xf numFmtId="2" fontId="0" fillId="0" borderId="0" xfId="0" applyNumberFormat="1" applyAlignment="1">
      <alignment horizontal="left"/>
    </xf>
    <xf numFmtId="0" fontId="0" fillId="0" borderId="0" xfId="0" applyAlignment="1">
      <alignment horizontal="left" indent="1"/>
    </xf>
    <xf numFmtId="0" fontId="2" fillId="0" borderId="0" xfId="0" applyFont="1" applyAlignment="1">
      <alignment horizontal="left" vertical="center" indent="1"/>
    </xf>
    <xf numFmtId="0" fontId="0" fillId="0" borderId="0" xfId="0" applyAlignment="1">
      <alignment horizontal="left" vertical="center" indent="2"/>
    </xf>
    <xf numFmtId="14" fontId="0" fillId="0" borderId="0" xfId="0" applyNumberFormat="1" applyAlignment="1">
      <alignment horizontal="right" vertical="center" indent="1"/>
    </xf>
    <xf numFmtId="0" fontId="9" fillId="0" borderId="0" xfId="0" applyFont="1" applyAlignment="1">
      <alignment horizontal="center" vertical="center"/>
    </xf>
    <xf numFmtId="168" fontId="9" fillId="0" borderId="0" xfId="0" applyNumberFormat="1" applyFont="1" applyAlignment="1">
      <alignment horizontal="center" vertical="center"/>
    </xf>
    <xf numFmtId="0" fontId="6" fillId="3" borderId="0" xfId="2">
      <alignment horizontal="left" vertical="center" indent="1"/>
    </xf>
    <xf numFmtId="0" fontId="13" fillId="0" borderId="0" xfId="1" applyAlignment="1">
      <alignment vertical="center"/>
    </xf>
    <xf numFmtId="0" fontId="0" fillId="0" borderId="0" xfId="0" applyAlignment="1">
      <alignment horizontal="left" vertical="center" indent="13"/>
    </xf>
    <xf numFmtId="0" fontId="6" fillId="3" borderId="0" xfId="2" applyAlignment="1">
      <alignment horizontal="left" vertical="center"/>
    </xf>
    <xf numFmtId="0" fontId="6" fillId="3" borderId="0" xfId="2" applyAlignment="1">
      <alignment horizontal="center" vertical="center"/>
    </xf>
    <xf numFmtId="0" fontId="11" fillId="3" borderId="0" xfId="0" applyFont="1" applyFill="1" applyAlignment="1">
      <alignment horizontal="center" vertical="center"/>
    </xf>
    <xf numFmtId="0" fontId="8" fillId="0" borderId="0" xfId="0" applyFont="1" applyAlignment="1">
      <alignment horizontal="left" vertical="center" indent="2"/>
    </xf>
    <xf numFmtId="0" fontId="0" fillId="0" borderId="0" xfId="0" applyAlignment="1">
      <alignment horizontal="left" vertical="center"/>
    </xf>
    <xf numFmtId="14" fontId="0" fillId="0" borderId="0" xfId="0" applyNumberFormat="1" applyAlignment="1">
      <alignment horizontal="right" vertical="center" wrapText="1" indent="2"/>
    </xf>
    <xf numFmtId="0" fontId="4" fillId="0" borderId="0" xfId="0" applyFont="1">
      <alignment vertical="center" wrapText="1"/>
    </xf>
    <xf numFmtId="0" fontId="5" fillId="0" borderId="0" xfId="3" applyAlignment="1">
      <alignment horizontal="left"/>
    </xf>
    <xf numFmtId="0" fontId="7" fillId="0" borderId="0" xfId="1" applyFont="1" applyAlignment="1">
      <alignment vertical="center"/>
    </xf>
    <xf numFmtId="0" fontId="6" fillId="3" borderId="0" xfId="2">
      <alignment horizontal="left" vertical="center" indent="1"/>
    </xf>
    <xf numFmtId="0" fontId="0" fillId="0" borderId="0" xfId="0" applyAlignment="1">
      <alignment horizontal="center" vertical="center" wrapText="1"/>
    </xf>
    <xf numFmtId="0" fontId="13" fillId="2" borderId="0" xfId="1" applyFill="1" applyAlignment="1">
      <alignment vertical="center"/>
    </xf>
    <xf numFmtId="0" fontId="13" fillId="0" borderId="0" xfId="1" applyAlignment="1">
      <alignment vertical="center"/>
    </xf>
    <xf numFmtId="0" fontId="15" fillId="0" borderId="0" xfId="1" applyFont="1" applyAlignment="1">
      <alignment vertical="center"/>
    </xf>
    <xf numFmtId="176" fontId="0" fillId="0" borderId="0" xfId="0" applyNumberFormat="1">
      <alignment vertical="center" wrapText="1"/>
    </xf>
    <xf numFmtId="176" fontId="0" fillId="0" borderId="0" xfId="0" applyNumberFormat="1" applyAlignment="1">
      <alignment horizontal="right" vertical="center" indent="1"/>
    </xf>
    <xf numFmtId="20" fontId="0" fillId="0" borderId="0" xfId="0" applyNumberFormat="1" applyAlignment="1">
      <alignment horizontal="right" vertical="center" wrapText="1" indent="1"/>
    </xf>
    <xf numFmtId="0" fontId="14" fillId="0" borderId="0" xfId="0" applyFont="1" applyAlignment="1">
      <alignment horizontal="left" vertical="center" indent="13"/>
    </xf>
  </cellXfs>
  <cellStyles count="4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2" builtinId="16" customBuiltin="1"/>
    <cellStyle name="Encabezado 4" xfId="12"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6" builtinId="20" customBuiltin="1"/>
    <cellStyle name="Incorrecto" xfId="14" builtinId="27" customBuiltin="1"/>
    <cellStyle name="Millares" xfId="4" builtinId="3" customBuiltin="1"/>
    <cellStyle name="Millares [0]" xfId="5" builtinId="6" customBuiltin="1"/>
    <cellStyle name="Moneda" xfId="6" builtinId="4" customBuiltin="1"/>
    <cellStyle name="Moneda [0]" xfId="7" builtinId="7" customBuiltin="1"/>
    <cellStyle name="Neutral" xfId="15" builtinId="28" customBuiltin="1"/>
    <cellStyle name="Normal" xfId="0" builtinId="0" customBuiltin="1"/>
    <cellStyle name="Notas" xfId="10" builtinId="10" customBuiltin="1"/>
    <cellStyle name="Porcentaje" xfId="8" builtinId="5" customBuiltin="1"/>
    <cellStyle name="Salida" xfId="17" builtinId="21" customBuiltin="1"/>
    <cellStyle name="Texto de advertencia" xfId="21" builtinId="11" customBuiltin="1"/>
    <cellStyle name="Texto explicativo" xfId="11" builtinId="53" customBuiltin="1"/>
    <cellStyle name="Título" xfId="1" builtinId="15" customBuiltin="1"/>
    <cellStyle name="Título 2" xfId="3" builtinId="17" customBuiltin="1"/>
    <cellStyle name="Título 3" xfId="9" builtinId="18" customBuiltin="1"/>
    <cellStyle name="Total" xfId="22" builtinId="25" customBuiltin="1"/>
  </cellStyles>
  <dxfs count="59">
    <dxf>
      <font>
        <color rgb="FFFF0000"/>
      </font>
    </dxf>
    <dxf>
      <font>
        <b/>
        <i val="0"/>
      </font>
    </dxf>
    <dxf>
      <font>
        <b/>
        <i val="0"/>
      </font>
    </dxf>
    <dxf>
      <font>
        <b/>
        <i val="0"/>
        <color theme="3"/>
      </font>
    </dxf>
    <dxf>
      <font>
        <b/>
        <i val="0"/>
      </font>
    </dxf>
    <dxf>
      <font>
        <color rgb="FFFF0000"/>
      </font>
    </dxf>
    <dxf>
      <font>
        <b/>
        <i val="0"/>
      </font>
    </dxf>
    <dxf>
      <numFmt numFmtId="168" formatCode="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0"/>
        <color theme="3"/>
        <name val="Calibri"/>
        <scheme val="minor"/>
      </font>
    </dxf>
    <dxf>
      <alignment horizontal="right" vertical="center" textRotation="0" wrapText="0" indent="1" justifyLastLine="0" shrinkToFit="0" readingOrder="0"/>
    </dxf>
    <dxf>
      <alignment horizontal="right" vertical="center" textRotation="0" wrapText="0" indent="1" justifyLastLine="0" shrinkToFit="0" readingOrder="0"/>
    </dxf>
    <dxf>
      <alignment horizontal="right" vertical="center" textRotation="0" wrapText="0" indent="1" justifyLastLine="0" shrinkToFit="0" readingOrder="0"/>
    </dxf>
    <dxf>
      <font>
        <strike val="0"/>
        <outline val="0"/>
        <shadow val="0"/>
        <u val="none"/>
        <vertAlign val="baseline"/>
        <sz val="11"/>
        <color theme="3"/>
        <name val="Calibri"/>
        <family val="2"/>
        <scheme val="minor"/>
      </font>
      <alignment horizontal="general" vertical="center" textRotation="0" wrapText="0" indent="0" justifyLastLine="0" shrinkToFit="0" readingOrder="0"/>
    </dxf>
    <dxf>
      <font>
        <strike val="0"/>
        <outline val="0"/>
        <shadow val="0"/>
        <u val="none"/>
        <vertAlign val="baseline"/>
        <sz val="11"/>
        <color theme="3"/>
        <name val="Calibri"/>
        <family val="2"/>
        <scheme val="minor"/>
      </font>
      <alignment horizontal="right" vertical="center" textRotation="0" wrapText="0" indent="1" justifyLastLine="0" shrinkToFit="0" readingOrder="0"/>
    </dxf>
    <dxf>
      <font>
        <strike val="0"/>
        <outline val="0"/>
        <shadow val="0"/>
        <u val="none"/>
        <vertAlign val="baseline"/>
        <sz val="11"/>
        <color theme="3"/>
        <name val="Calibri"/>
        <family val="2"/>
        <scheme val="minor"/>
      </font>
      <alignment horizontal="right" vertical="center" textRotation="0" wrapText="0" indent="1" justifyLastLine="0" shrinkToFit="0" readingOrder="0"/>
    </dxf>
    <dxf>
      <font>
        <strike val="0"/>
        <outline val="0"/>
        <shadow val="0"/>
        <u val="none"/>
        <vertAlign val="baseline"/>
        <sz val="11"/>
        <color theme="3"/>
        <name val="Calibri"/>
        <family val="2"/>
        <scheme val="minor"/>
      </font>
      <numFmt numFmtId="25" formatCode="h:mm"/>
      <alignment horizontal="right" vertical="center" textRotation="0" wrapText="1" indent="1" justifyLastLine="0" shrinkToFit="0" readingOrder="0"/>
    </dxf>
    <dxf>
      <font>
        <strike val="0"/>
        <outline val="0"/>
        <shadow val="0"/>
        <u val="none"/>
        <vertAlign val="baseline"/>
        <sz val="11"/>
        <color theme="3"/>
        <name val="Calibri"/>
        <family val="2"/>
        <scheme val="minor"/>
      </font>
      <numFmt numFmtId="176" formatCode="h:mm;@"/>
      <alignment horizontal="right" vertical="center" textRotation="0" wrapText="0" indent="1" justifyLastLine="0" shrinkToFit="0" readingOrder="0"/>
    </dxf>
    <dxf>
      <font>
        <strike val="0"/>
        <outline val="0"/>
        <shadow val="0"/>
        <u val="none"/>
        <vertAlign val="baseline"/>
        <sz val="11"/>
        <color theme="3"/>
        <name val="Calibri"/>
        <family val="2"/>
        <scheme val="minor"/>
      </font>
      <alignment horizontal="left" vertical="center" textRotation="0" wrapText="0" indent="0" justifyLastLine="0" shrinkToFit="0" readingOrder="0"/>
    </dxf>
    <dxf>
      <font>
        <strike val="0"/>
        <outline val="0"/>
        <shadow val="0"/>
        <u val="none"/>
        <vertAlign val="baseline"/>
        <sz val="11"/>
        <color theme="3"/>
        <name val="Calibri"/>
        <family val="2"/>
        <scheme val="minor"/>
      </font>
      <numFmt numFmtId="19" formatCode="dd/mm/yyyy"/>
      <alignment horizontal="right" vertical="center" textRotation="0" wrapText="1" indent="2" justifyLastLine="0" shrinkToFit="0" readingOrder="0"/>
    </dxf>
    <dxf>
      <font>
        <strike val="0"/>
        <outline val="0"/>
        <shadow val="0"/>
        <u val="none"/>
        <vertAlign val="baseline"/>
        <sz val="11"/>
        <color theme="3"/>
        <name val="Calibri"/>
        <family val="2"/>
        <scheme val="minor"/>
      </font>
    </dxf>
    <dxf>
      <numFmt numFmtId="168" formatCode="0.0"/>
    </dxf>
    <dxf>
      <numFmt numFmtId="168" formatCode="0.0"/>
    </dxf>
    <dxf>
      <numFmt numFmtId="176" formatCode="h:mm;@"/>
    </dxf>
    <dxf>
      <numFmt numFmtId="19" formatCode="dd/mm/yyyy"/>
    </dxf>
    <dxf>
      <numFmt numFmtId="168" formatCode="0.0"/>
    </dxf>
    <dxf>
      <numFmt numFmtId="176" formatCode="h:mm;@"/>
    </dxf>
    <dxf>
      <numFmt numFmtId="19" formatCode="dd/mm/yyyy"/>
    </dxf>
    <dxf>
      <numFmt numFmtId="168" formatCode="0.0"/>
    </dxf>
    <dxf>
      <numFmt numFmtId="168" formatCode="0.0"/>
    </dxf>
    <dxf>
      <numFmt numFmtId="176" formatCode="h:mm;@"/>
    </dxf>
    <dxf>
      <numFmt numFmtId="19" formatCode="dd/mm/yyyy"/>
    </dxf>
    <dxf>
      <numFmt numFmtId="168" formatCode="0.0"/>
    </dxf>
    <dxf>
      <numFmt numFmtId="168" formatCode="0.0"/>
    </dxf>
    <dxf>
      <numFmt numFmtId="176" formatCode="h:mm;@"/>
    </dxf>
    <dxf>
      <numFmt numFmtId="19" formatCode="dd/mm/yyyy"/>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right" vertical="center" textRotation="0" wrapText="0" indent="1" justifyLastLine="0" shrinkToFit="0" readingOrder="0"/>
    </dxf>
    <dxf>
      <numFmt numFmtId="168" formatCode="0.0"/>
    </dxf>
    <dxf>
      <numFmt numFmtId="176" formatCode="h:mm;@"/>
    </dxf>
    <dxf>
      <numFmt numFmtId="19" formatCode="dd/mm/yyyy"/>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color theme="3"/>
      </font>
      <border>
        <top style="medium">
          <color theme="4"/>
        </top>
        <bottom style="medium">
          <color theme="4"/>
        </bottom>
      </border>
    </dxf>
    <dxf>
      <border>
        <bottom style="thin">
          <color theme="2"/>
        </bottom>
        <horizontal style="thin">
          <color theme="2"/>
        </horizontal>
      </border>
    </dxf>
  </dxfs>
  <tableStyles count="1" defaultTableStyle="TableStyleMedium2" defaultPivotStyle="PivotStyleLight16">
    <tableStyle name="Plan de forma física" pivot="0" count="2" xr9:uid="{00000000-0011-0000-FFFF-FFFF00000000}">
      <tableStyleElement type="wholeTable" dxfId="58"/>
      <tableStyleElement type="headerRow"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171229424136558E-2"/>
          <c:y val="9.2426346115019653E-2"/>
          <c:w val="0.93052707815496571"/>
          <c:h val="0.81514730776996069"/>
        </c:manualLayout>
      </c:layout>
      <c:lineChart>
        <c:grouping val="standard"/>
        <c:varyColors val="0"/>
        <c:ser>
          <c:idx val="1"/>
          <c:order val="0"/>
          <c:tx>
            <c:strRef>
              <c:f>'Seguimiento de peso'!$B$13</c:f>
              <c:strCache>
                <c:ptCount val="1"/>
                <c:pt idx="0">
                  <c:v>Cintura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noFill/>
                <a:ln w="9525">
                  <a:noFill/>
                </a:ln>
                <a:effectLst/>
              </c:spPr>
            </c:marker>
            <c:bubble3D val="0"/>
            <c:extLst>
              <c:ext xmlns:c16="http://schemas.microsoft.com/office/drawing/2014/chart" uri="{C3380CC4-5D6E-409C-BE32-E72D297353CC}">
                <c16:uniqueId val="{00000000-1EF4-4D24-A2A1-FFCCE3812B20}"/>
              </c:ext>
            </c:extLst>
          </c:dPt>
          <c:val>
            <c:numRef>
              <c:f>'Seguimiento de cintura'!$D$5:$D$8</c:f>
              <c:numCache>
                <c:formatCode>0.0</c:formatCode>
                <c:ptCount val="4"/>
                <c:pt idx="0">
                  <c:v>36</c:v>
                </c:pt>
                <c:pt idx="1">
                  <c:v>36.700000000000003</c:v>
                </c:pt>
                <c:pt idx="2">
                  <c:v>38</c:v>
                </c:pt>
                <c:pt idx="3">
                  <c:v>35</c:v>
                </c:pt>
              </c:numCache>
            </c:numRef>
          </c:val>
          <c:smooth val="0"/>
          <c:extLst>
            <c:ext xmlns:c16="http://schemas.microsoft.com/office/drawing/2014/chart" uri="{C3380CC4-5D6E-409C-BE32-E72D297353CC}">
              <c16:uniqueId val="{00000000-5E74-4AC2-B3A6-506B32D65613}"/>
            </c:ext>
          </c:extLst>
        </c:ser>
        <c:ser>
          <c:idx val="0"/>
          <c:order val="1"/>
          <c:tx>
            <c:strRef>
              <c:f>'Seguimiento de peso'!$B$14</c:f>
              <c:strCache>
                <c:ptCount val="1"/>
                <c:pt idx="0">
                  <c:v>Bicep</c:v>
                </c:pt>
              </c:strCache>
            </c:strRef>
          </c:tx>
          <c:spPr>
            <a:ln w="28575" cap="rnd">
              <a:solidFill>
                <a:schemeClr val="accent1"/>
              </a:solidFill>
              <a:round/>
            </a:ln>
            <a:effectLst/>
          </c:spPr>
          <c:marker>
            <c:symbol val="circle"/>
            <c:size val="5"/>
            <c:spPr>
              <a:solidFill>
                <a:schemeClr val="bg1"/>
              </a:solidFill>
              <a:ln w="19050">
                <a:solidFill>
                  <a:schemeClr val="accent3"/>
                </a:solidFill>
              </a:ln>
              <a:effectLst/>
            </c:spPr>
          </c:marker>
          <c:val>
            <c:numRef>
              <c:f>'Seguimiento de bicep'!$D$5:$D$9</c:f>
              <c:numCache>
                <c:formatCode>0.0</c:formatCode>
                <c:ptCount val="5"/>
                <c:pt idx="0">
                  <c:v>13.5</c:v>
                </c:pt>
                <c:pt idx="1">
                  <c:v>13.5</c:v>
                </c:pt>
                <c:pt idx="2">
                  <c:v>13.6</c:v>
                </c:pt>
                <c:pt idx="3">
                  <c:v>13.8</c:v>
                </c:pt>
                <c:pt idx="4">
                  <c:v>14</c:v>
                </c:pt>
              </c:numCache>
            </c:numRef>
          </c:val>
          <c:smooth val="0"/>
          <c:extLst>
            <c:ext xmlns:c16="http://schemas.microsoft.com/office/drawing/2014/chart" uri="{C3380CC4-5D6E-409C-BE32-E72D297353CC}">
              <c16:uniqueId val="{00000001-5E74-4AC2-B3A6-506B32D65613}"/>
            </c:ext>
          </c:extLst>
        </c:ser>
        <c:ser>
          <c:idx val="2"/>
          <c:order val="2"/>
          <c:tx>
            <c:strRef>
              <c:f>'Seguimiento de peso'!$B$15</c:f>
              <c:strCache>
                <c:ptCount val="1"/>
                <c:pt idx="0">
                  <c:v>Caderas</c:v>
                </c:pt>
              </c:strCache>
            </c:strRef>
          </c:tx>
          <c:spPr>
            <a:ln w="28575" cap="rnd">
              <a:solidFill>
                <a:schemeClr val="accent3"/>
              </a:solidFill>
              <a:round/>
            </a:ln>
            <a:effectLst/>
          </c:spPr>
          <c:marker>
            <c:symbol val="circle"/>
            <c:size val="5"/>
            <c:spPr>
              <a:solidFill>
                <a:schemeClr val="bg1"/>
              </a:solidFill>
              <a:ln w="19050">
                <a:solidFill>
                  <a:schemeClr val="accent1"/>
                </a:solidFill>
              </a:ln>
              <a:effectLst/>
            </c:spPr>
          </c:marker>
          <c:val>
            <c:numRef>
              <c:f>'Seguimiento de cadera'!$D$5:$D$7</c:f>
              <c:numCache>
                <c:formatCode>0.0</c:formatCode>
                <c:ptCount val="3"/>
                <c:pt idx="0">
                  <c:v>45</c:v>
                </c:pt>
                <c:pt idx="1">
                  <c:v>44.8</c:v>
                </c:pt>
                <c:pt idx="2">
                  <c:v>42</c:v>
                </c:pt>
              </c:numCache>
            </c:numRef>
          </c:val>
          <c:smooth val="0"/>
          <c:extLst>
            <c:ext xmlns:c16="http://schemas.microsoft.com/office/drawing/2014/chart" uri="{C3380CC4-5D6E-409C-BE32-E72D297353CC}">
              <c16:uniqueId val="{00000002-5E74-4AC2-B3A6-506B32D65613}"/>
            </c:ext>
          </c:extLst>
        </c:ser>
        <c:ser>
          <c:idx val="3"/>
          <c:order val="3"/>
          <c:tx>
            <c:strRef>
              <c:f>'Seguimiento de peso'!$B$16</c:f>
              <c:strCache>
                <c:ptCount val="1"/>
                <c:pt idx="0">
                  <c:v>Muslos</c:v>
                </c:pt>
              </c:strCache>
            </c:strRef>
          </c:tx>
          <c:spPr>
            <a:ln w="28575" cap="rnd">
              <a:solidFill>
                <a:schemeClr val="accent4"/>
              </a:solidFill>
              <a:round/>
            </a:ln>
            <a:effectLst/>
          </c:spPr>
          <c:marker>
            <c:symbol val="circle"/>
            <c:size val="5"/>
            <c:spPr>
              <a:solidFill>
                <a:schemeClr val="bg1"/>
              </a:solidFill>
              <a:ln w="19050">
                <a:solidFill>
                  <a:schemeClr val="accent4"/>
                </a:solidFill>
              </a:ln>
              <a:effectLst/>
            </c:spPr>
          </c:marker>
          <c:val>
            <c:numRef>
              <c:f>'Seguimiento de muslos'!$D$5:$D$11</c:f>
              <c:numCache>
                <c:formatCode>#,#00</c:formatCode>
                <c:ptCount val="7"/>
                <c:pt idx="0">
                  <c:v>22</c:v>
                </c:pt>
                <c:pt idx="1">
                  <c:v>21</c:v>
                </c:pt>
                <c:pt idx="2">
                  <c:v>20.5</c:v>
                </c:pt>
                <c:pt idx="3">
                  <c:v>21</c:v>
                </c:pt>
                <c:pt idx="4">
                  <c:v>22</c:v>
                </c:pt>
                <c:pt idx="5">
                  <c:v>21</c:v>
                </c:pt>
                <c:pt idx="6">
                  <c:v>20.3</c:v>
                </c:pt>
              </c:numCache>
            </c:numRef>
          </c:val>
          <c:smooth val="0"/>
          <c:extLst>
            <c:ext xmlns:c16="http://schemas.microsoft.com/office/drawing/2014/chart" uri="{C3380CC4-5D6E-409C-BE32-E72D297353CC}">
              <c16:uniqueId val="{00000003-5E74-4AC2-B3A6-506B32D65613}"/>
            </c:ext>
          </c:extLst>
        </c:ser>
        <c:dLbls>
          <c:showLegendKey val="0"/>
          <c:showVal val="0"/>
          <c:showCatName val="0"/>
          <c:showSerName val="0"/>
          <c:showPercent val="0"/>
          <c:showBubbleSize val="0"/>
        </c:dLbls>
        <c:marker val="1"/>
        <c:smooth val="0"/>
        <c:axId val="331879128"/>
        <c:axId val="331878344"/>
        <c:extLst/>
      </c:lineChart>
      <c:catAx>
        <c:axId val="331879128"/>
        <c:scaling>
          <c:orientation val="minMax"/>
        </c:scaling>
        <c:delete val="1"/>
        <c:axPos val="b"/>
        <c:numFmt formatCode="m\/d\/yyyy" sourceLinked="1"/>
        <c:majorTickMark val="out"/>
        <c:minorTickMark val="none"/>
        <c:tickLblPos val="nextTo"/>
        <c:crossAx val="331878344"/>
        <c:crosses val="autoZero"/>
        <c:auto val="1"/>
        <c:lblAlgn val="ctr"/>
        <c:lblOffset val="100"/>
        <c:noMultiLvlLbl val="0"/>
      </c:catAx>
      <c:valAx>
        <c:axId val="331878344"/>
        <c:scaling>
          <c:orientation val="minMax"/>
          <c:max val="50"/>
          <c:min val="10"/>
        </c:scaling>
        <c:delete val="0"/>
        <c:axPos val="l"/>
        <c:majorGridlines>
          <c:spPr>
            <a:ln w="9525" cap="flat" cmpd="sng" algn="ctr">
              <a:solidFill>
                <a:schemeClr val="bg2"/>
              </a:solidFill>
              <a:round/>
            </a:ln>
            <a:effectLst/>
          </c:spPr>
        </c:majorGridlines>
        <c:numFmt formatCode="0.0" sourceLinked="1"/>
        <c:majorTickMark val="out"/>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3318791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976489358239793E-2"/>
          <c:y val="3.5898821470845554E-2"/>
          <c:w val="0.93131980970314265"/>
          <c:h val="0.85620915032679734"/>
        </c:manualLayout>
      </c:layout>
      <c:areaChart>
        <c:grouping val="standard"/>
        <c:varyColors val="0"/>
        <c:ser>
          <c:idx val="1"/>
          <c:order val="0"/>
          <c:tx>
            <c:strRef>
              <c:f>'Seguimiento de peso'!$B$12</c:f>
              <c:strCache>
                <c:ptCount val="1"/>
                <c:pt idx="0">
                  <c:v>Peso</c:v>
                </c:pt>
              </c:strCache>
            </c:strRef>
          </c:tx>
          <c:spPr>
            <a:solidFill>
              <a:schemeClr val="accent1">
                <a:shade val="76000"/>
              </a:schemeClr>
            </a:solidFill>
            <a:ln>
              <a:noFill/>
            </a:ln>
            <a:effectLst/>
          </c:spPr>
          <c:val>
            <c:numRef>
              <c:f>'Seguimiento de peso'!$D$20:$D$25</c:f>
              <c:numCache>
                <c:formatCode>0.0</c:formatCode>
                <c:ptCount val="6"/>
                <c:pt idx="0">
                  <c:v>155</c:v>
                </c:pt>
                <c:pt idx="1">
                  <c:v>154.5</c:v>
                </c:pt>
                <c:pt idx="2">
                  <c:v>154.19999999999999</c:v>
                </c:pt>
                <c:pt idx="3">
                  <c:v>153.80000000000001</c:v>
                </c:pt>
                <c:pt idx="4">
                  <c:v>154.5</c:v>
                </c:pt>
                <c:pt idx="5">
                  <c:v>154</c:v>
                </c:pt>
              </c:numCache>
            </c:numRef>
          </c:val>
          <c:extLst>
            <c:ext xmlns:c16="http://schemas.microsoft.com/office/drawing/2014/chart" uri="{C3380CC4-5D6E-409C-BE32-E72D297353CC}">
              <c16:uniqueId val="{00000000-066A-4F85-B5AE-56BCD8AB2410}"/>
            </c:ext>
          </c:extLst>
        </c:ser>
        <c:dLbls>
          <c:showLegendKey val="0"/>
          <c:showVal val="0"/>
          <c:showCatName val="0"/>
          <c:showSerName val="0"/>
          <c:showPercent val="0"/>
          <c:showBubbleSize val="0"/>
        </c:dLbls>
        <c:axId val="452721960"/>
        <c:axId val="457709824"/>
      </c:areaChart>
      <c:catAx>
        <c:axId val="452721960"/>
        <c:scaling>
          <c:orientation val="minMax"/>
        </c:scaling>
        <c:delete val="1"/>
        <c:axPos val="b"/>
        <c:numFmt formatCode="m\/d\/yyyy" sourceLinked="1"/>
        <c:majorTickMark val="out"/>
        <c:minorTickMark val="none"/>
        <c:tickLblPos val="nextTo"/>
        <c:crossAx val="457709824"/>
        <c:crosses val="autoZero"/>
        <c:auto val="1"/>
        <c:lblAlgn val="ctr"/>
        <c:lblOffset val="100"/>
        <c:noMultiLvlLbl val="1"/>
      </c:catAx>
      <c:valAx>
        <c:axId val="457709824"/>
        <c:scaling>
          <c:orientation val="minMax"/>
        </c:scaling>
        <c:delete val="0"/>
        <c:axPos val="l"/>
        <c:majorGridlines>
          <c:spPr>
            <a:ln w="9525" cap="flat" cmpd="sng" algn="ctr">
              <a:solidFill>
                <a:schemeClr val="bg2">
                  <a:lumMod val="90000"/>
                </a:schemeClr>
              </a:solidFill>
              <a:round/>
            </a:ln>
            <a:effectLst/>
          </c:spPr>
        </c:majorGridlines>
        <c:numFmt formatCode="0" sourceLinked="0"/>
        <c:majorTickMark val="out"/>
        <c:minorTickMark val="cross"/>
        <c:tickLblPos val="nextTo"/>
        <c:spPr>
          <a:noFill/>
          <a:ln>
            <a:solidFill>
              <a:schemeClr val="bg2"/>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452721960"/>
        <c:crosses val="autoZero"/>
        <c:crossBetween val="midCat"/>
      </c:valAx>
      <c:spPr>
        <a:noFill/>
        <a:ln>
          <a:solidFill>
            <a:schemeClr val="bg2"/>
          </a:solid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3</xdr:row>
      <xdr:rowOff>19050</xdr:rowOff>
    </xdr:from>
    <xdr:to>
      <xdr:col>17</xdr:col>
      <xdr:colOff>104775</xdr:colOff>
      <xdr:row>8</xdr:row>
      <xdr:rowOff>238125</xdr:rowOff>
    </xdr:to>
    <xdr:graphicFrame macro="">
      <xdr:nvGraphicFramePr>
        <xdr:cNvPr id="2" name="TamañoCuerpo" descr="Gráfico de líneas de seguimiento del progreso de cada estadística de inicio, incluidas las caderas, la cintura, el muslo y el bíceps">
          <a:extLst>
            <a:ext uri="{FF2B5EF4-FFF2-40B4-BE49-F238E27FC236}">
              <a16:creationId xmlns:a16="http://schemas.microsoft.com/office/drawing/2014/main" id="{B7F05A8B-19E3-45A3-90F3-B764D616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xdr:colOff>
      <xdr:row>10</xdr:row>
      <xdr:rowOff>38100</xdr:rowOff>
    </xdr:from>
    <xdr:to>
      <xdr:col>17</xdr:col>
      <xdr:colOff>180975</xdr:colOff>
      <xdr:row>16</xdr:row>
      <xdr:rowOff>209550</xdr:rowOff>
    </xdr:to>
    <xdr:graphicFrame macro="">
      <xdr:nvGraphicFramePr>
        <xdr:cNvPr id="3" name="Peso" descr="El gráfico de áreas con el seguimiento del progreso de peso">
          <a:extLst>
            <a:ext uri="{FF2B5EF4-FFF2-40B4-BE49-F238E27FC236}">
              <a16:creationId xmlns:a16="http://schemas.microsoft.com/office/drawing/2014/main" id="{F02ECB4D-425D-49EE-8060-EB0DE7931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1276350</xdr:colOff>
      <xdr:row>0</xdr:row>
      <xdr:rowOff>133350</xdr:rowOff>
    </xdr:from>
    <xdr:to>
      <xdr:col>17</xdr:col>
      <xdr:colOff>88392</xdr:colOff>
      <xdr:row>0</xdr:row>
      <xdr:rowOff>712834</xdr:rowOff>
    </xdr:to>
    <xdr:pic>
      <xdr:nvPicPr>
        <xdr:cNvPr id="4" name="Imagen 3" descr="Silueta de persona en diversas posiciones de ejercicio">
          <a:extLst>
            <a:ext uri="{FF2B5EF4-FFF2-40B4-BE49-F238E27FC236}">
              <a16:creationId xmlns:a16="http://schemas.microsoft.com/office/drawing/2014/main" id="{362DE5D9-ECE4-4FE8-A22D-AEEA0444A0D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86350" y="133350"/>
          <a:ext cx="7479792" cy="5794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0</xdr:row>
      <xdr:rowOff>133350</xdr:rowOff>
    </xdr:from>
    <xdr:to>
      <xdr:col>19</xdr:col>
      <xdr:colOff>517017</xdr:colOff>
      <xdr:row>0</xdr:row>
      <xdr:rowOff>712834</xdr:rowOff>
    </xdr:to>
    <xdr:pic>
      <xdr:nvPicPr>
        <xdr:cNvPr id="4" name="Imagen 3" descr="Silueta de persona en diversas posiciones de ejercicio">
          <a:extLst>
            <a:ext uri="{FF2B5EF4-FFF2-40B4-BE49-F238E27FC236}">
              <a16:creationId xmlns:a16="http://schemas.microsoft.com/office/drawing/2014/main" id="{BA12A1ED-3AEF-488E-87E9-C1897F398F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6150" y="133350"/>
          <a:ext cx="7479792" cy="5794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266700</xdr:colOff>
      <xdr:row>0</xdr:row>
      <xdr:rowOff>133350</xdr:rowOff>
    </xdr:from>
    <xdr:to>
      <xdr:col>19</xdr:col>
      <xdr:colOff>517017</xdr:colOff>
      <xdr:row>0</xdr:row>
      <xdr:rowOff>712834</xdr:rowOff>
    </xdr:to>
    <xdr:pic>
      <xdr:nvPicPr>
        <xdr:cNvPr id="4" name="Imagen 3" descr="Silueta de persona en diversas posiciones de ejercicio">
          <a:extLst>
            <a:ext uri="{FF2B5EF4-FFF2-40B4-BE49-F238E27FC236}">
              <a16:creationId xmlns:a16="http://schemas.microsoft.com/office/drawing/2014/main" id="{D934CC57-2E18-4E24-9D06-8D7751D86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6150" y="133350"/>
          <a:ext cx="7479792" cy="5794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266700</xdr:colOff>
      <xdr:row>0</xdr:row>
      <xdr:rowOff>133350</xdr:rowOff>
    </xdr:from>
    <xdr:to>
      <xdr:col>19</xdr:col>
      <xdr:colOff>517017</xdr:colOff>
      <xdr:row>0</xdr:row>
      <xdr:rowOff>712834</xdr:rowOff>
    </xdr:to>
    <xdr:pic>
      <xdr:nvPicPr>
        <xdr:cNvPr id="4" name="Imagen 3" descr="Silueta de persona en diversas posiciones de ejercicio">
          <a:extLst>
            <a:ext uri="{FF2B5EF4-FFF2-40B4-BE49-F238E27FC236}">
              <a16:creationId xmlns:a16="http://schemas.microsoft.com/office/drawing/2014/main" id="{1BE6C95D-0C9C-4FE3-A6BE-110D43A3D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6150" y="133350"/>
          <a:ext cx="7479792" cy="5794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266700</xdr:colOff>
      <xdr:row>0</xdr:row>
      <xdr:rowOff>133350</xdr:rowOff>
    </xdr:from>
    <xdr:to>
      <xdr:col>19</xdr:col>
      <xdr:colOff>517017</xdr:colOff>
      <xdr:row>0</xdr:row>
      <xdr:rowOff>712834</xdr:rowOff>
    </xdr:to>
    <xdr:pic>
      <xdr:nvPicPr>
        <xdr:cNvPr id="4" name="Imagen 3" descr="Silueta de persona en diversas posiciones de ejercicio">
          <a:extLst>
            <a:ext uri="{FF2B5EF4-FFF2-40B4-BE49-F238E27FC236}">
              <a16:creationId xmlns:a16="http://schemas.microsoft.com/office/drawing/2014/main" id="{FAB75DE5-335C-47DC-A055-0547A8023E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6150" y="133350"/>
          <a:ext cx="7479792" cy="57948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47625</xdr:colOff>
      <xdr:row>0</xdr:row>
      <xdr:rowOff>133350</xdr:rowOff>
    </xdr:from>
    <xdr:to>
      <xdr:col>7</xdr:col>
      <xdr:colOff>2009775</xdr:colOff>
      <xdr:row>0</xdr:row>
      <xdr:rowOff>712834</xdr:rowOff>
    </xdr:to>
    <xdr:pic>
      <xdr:nvPicPr>
        <xdr:cNvPr id="3" name="Imagen 2" descr="Silueta de persona en diversas posiciones de ejercicio">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857625" y="133350"/>
          <a:ext cx="4819650" cy="579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361950</xdr:colOff>
      <xdr:row>0</xdr:row>
      <xdr:rowOff>133350</xdr:rowOff>
    </xdr:from>
    <xdr:to>
      <xdr:col>11</xdr:col>
      <xdr:colOff>221742</xdr:colOff>
      <xdr:row>0</xdr:row>
      <xdr:rowOff>712834</xdr:rowOff>
    </xdr:to>
    <xdr:pic>
      <xdr:nvPicPr>
        <xdr:cNvPr id="3" name="Imagen 2" descr="Silueta de persona en diversas posiciones de ejercicio">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96300" y="133350"/>
          <a:ext cx="7479792" cy="57948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0000000}" name="SeguimientoDePeso" displayName="SeguimientoDePeso" ref="B19:D25">
  <autoFilter ref="B19:D25" xr:uid="{00000000-0009-0000-0100-00001D000000}"/>
  <tableColumns count="3">
    <tableColumn id="1" xr3:uid="{00000000-0010-0000-0000-000001000000}" name="Fecha" totalsRowLabel="Total" dataDxfId="49">
      <calculatedColumnFormula>TODAY()+30+ROW()</calculatedColumnFormula>
    </tableColumn>
    <tableColumn id="3" xr3:uid="{00000000-0010-0000-0000-000003000000}" name="Hora" dataDxfId="48"/>
    <tableColumn id="2" xr3:uid="{00000000-0010-0000-0000-000002000000}" name="Peso" totalsRowFunction="sum" dataDxfId="47" totalsRowDxfId="7"/>
  </tableColumns>
  <tableStyleInfo name="Plan de forma física" showFirstColumn="0" showLastColumn="0" showRowStripes="1" showColumnStripes="0"/>
  <extLst>
    <ext xmlns:x14="http://schemas.microsoft.com/office/spreadsheetml/2009/9/main" uri="{504A1905-F514-4f6f-8877-14C23A59335A}">
      <x14:table altTextSummary="Escriba la fecha, hora y el peso en esta tabl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1000000}" name="SeguimientoDeCintura" displayName="SeguimientoDeCintura" ref="B4:D8">
  <autoFilter ref="B4:D8" xr:uid="{00000000-0009-0000-0100-000021000000}"/>
  <tableColumns count="3">
    <tableColumn id="1" xr3:uid="{00000000-0010-0000-0100-000001000000}" name="Fecha" totalsRowLabel="Total" dataDxfId="42">
      <calculatedColumnFormula>TODAY()+30+ROW()</calculatedColumnFormula>
    </tableColumn>
    <tableColumn id="3" xr3:uid="{00000000-0010-0000-0100-000003000000}" name="Hora" dataDxfId="41"/>
    <tableColumn id="2" xr3:uid="{00000000-0010-0000-0100-000002000000}" name="Tamaño" totalsRowFunction="sum" dataDxfId="40" totalsRowDxfId="39"/>
  </tableColumns>
  <tableStyleInfo name="Plan de forma física" showFirstColumn="0" showLastColumn="0" showRowStripes="1" showColumnStripes="0"/>
  <extLst>
    <ext xmlns:x14="http://schemas.microsoft.com/office/spreadsheetml/2009/9/main" uri="{504A1905-F514-4f6f-8877-14C23A59335A}">
      <x14:table altTextSummary="Escriba la fecha, hora y el tamaño en esta tabl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2000000}" name="SeguimientoDeBícep" displayName="SeguimientoDeBícep" ref="B4:D9">
  <autoFilter ref="B4:D9" xr:uid="{00000000-0009-0000-0100-000028000000}"/>
  <tableColumns count="3">
    <tableColumn id="1" xr3:uid="{00000000-0010-0000-0200-000001000000}" name="Fecha" totalsRowLabel="Total" dataDxfId="38">
      <calculatedColumnFormula>TODAY()+30+ROW()</calculatedColumnFormula>
    </tableColumn>
    <tableColumn id="3" xr3:uid="{00000000-0010-0000-0200-000003000000}" name="Hora" dataDxfId="37"/>
    <tableColumn id="2" xr3:uid="{00000000-0010-0000-0200-000002000000}" name="Tamaño" totalsRowFunction="sum" dataDxfId="35" totalsRowDxfId="36"/>
  </tableColumns>
  <tableStyleInfo name="Plan de forma física" showFirstColumn="0" showLastColumn="0" showRowStripes="1" showColumnStripes="0"/>
  <extLst>
    <ext xmlns:x14="http://schemas.microsoft.com/office/spreadsheetml/2009/9/main" uri="{504A1905-F514-4f6f-8877-14C23A59335A}">
      <x14:table altTextSummary="Escriba la fecha, hora y el tamaño en esta tabl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3000000}" name="SeguimientoDeCadera" displayName="SeguimientoDeCadera" ref="B4:D7" totalsRowShown="0">
  <autoFilter ref="B4:D7" xr:uid="{00000000-0009-0000-0100-00001A000000}"/>
  <tableColumns count="3">
    <tableColumn id="1" xr3:uid="{00000000-0010-0000-0300-000001000000}" name="Fecha" dataDxfId="34">
      <calculatedColumnFormula>TODAY()+30+ROW()</calculatedColumnFormula>
    </tableColumn>
    <tableColumn id="3" xr3:uid="{00000000-0010-0000-0300-000003000000}" name="Hora" dataDxfId="33"/>
    <tableColumn id="2" xr3:uid="{00000000-0010-0000-0300-000002000000}" name="Tamaño" dataDxfId="32"/>
  </tableColumns>
  <tableStyleInfo name="Plan de forma física" showFirstColumn="0" showLastColumn="0" showRowStripes="1" showColumnStripes="0"/>
  <extLst>
    <ext xmlns:x14="http://schemas.microsoft.com/office/spreadsheetml/2009/9/main" uri="{504A1905-F514-4f6f-8877-14C23A59335A}">
      <x14:table altTextSummary="Escriba la fecha, hora y el tamaño en esta tabl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4000000}" name="SeguimientoDeMuslos" displayName="SeguimientoDeMuslos" ref="B4:D11">
  <autoFilter ref="B4:D11" xr:uid="{00000000-0009-0000-0100-000016000000}"/>
  <tableColumns count="3">
    <tableColumn id="1" xr3:uid="{00000000-0010-0000-0400-000001000000}" name="Fecha" totalsRowLabel="Total" dataDxfId="31">
      <calculatedColumnFormula>TODAY()+30+ROW()</calculatedColumnFormula>
    </tableColumn>
    <tableColumn id="3" xr3:uid="{00000000-0010-0000-0400-000003000000}" name="Hora" dataDxfId="30"/>
    <tableColumn id="2" xr3:uid="{00000000-0010-0000-0400-000002000000}" name="Tamaño" totalsRowFunction="sum" dataDxfId="29" totalsRowDxfId="28"/>
  </tableColumns>
  <tableStyleInfo name="Plan de forma física" showFirstColumn="0" showLastColumn="0" showRowStripes="1" showColumnStripes="0"/>
  <extLst>
    <ext xmlns:x14="http://schemas.microsoft.com/office/spreadsheetml/2009/9/main" uri="{504A1905-F514-4f6f-8877-14C23A59335A}">
      <x14:table altTextSummary="Escriba la fecha, hora y el tamaño en esta tabl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gistroDeActividades" displayName="RegistroDeActividades" ref="B10:H15" dataDxfId="27">
  <autoFilter ref="B10:H15" xr:uid="{00000000-0009-0000-0100-000007000000}"/>
  <tableColumns count="7">
    <tableColumn id="1" xr3:uid="{00000000-0010-0000-0500-000001000000}" name="FECHA" totalsRowLabel="TOTAL" dataDxfId="26" totalsRowDxfId="16"/>
    <tableColumn id="2" xr3:uid="{00000000-0010-0000-0500-000002000000}" name="ACTIVIDAD" dataDxfId="25"/>
    <tableColumn id="9" xr3:uid="{00000000-0010-0000-0500-000009000000}" name="HORA DE INICIO" dataDxfId="24" totalsRowDxfId="17"/>
    <tableColumn id="10" xr3:uid="{00000000-0010-0000-0500-00000A000000}" name="DURACIÓN" dataDxfId="23" totalsRowDxfId="18"/>
    <tableColumn id="3" xr3:uid="{00000000-0010-0000-0500-000003000000}" name="DISTANCIA" totalsRowFunction="sum" dataDxfId="22"/>
    <tableColumn id="5" xr3:uid="{00000000-0010-0000-0500-000005000000}" name="CALORÍAS" totalsRowFunction="sum" dataDxfId="21" totalsRowDxfId="19"/>
    <tableColumn id="7" xr3:uid="{00000000-0010-0000-0500-000007000000}" name="NOTAS" totalsRowFunction="count" dataDxfId="20"/>
  </tableColumns>
  <tableStyleInfo name="Plan de forma física" showFirstColumn="0" showLastColumn="0" showRowStripes="1" showColumnStripes="0"/>
  <extLst>
    <ext xmlns:x14="http://schemas.microsoft.com/office/spreadsheetml/2009/9/main" uri="{504A1905-F514-4f6f-8877-14C23A59335A}">
      <x14:table altTextSummary="Escriba la hora de inicio, fecha, duración, distancia, calorías y notas, y seleccione la actividad en esta tabla_x000d__x000a_Imagen: silueta de persona en diversas posiciones de ejercici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gistroDeAlimentación" displayName="RegistroDeAlimentación" ref="B7:L18">
  <autoFilter ref="B7:L18" xr:uid="{00000000-0009-0000-0100-000008000000}"/>
  <tableColumns count="11">
    <tableColumn id="4" xr3:uid="{00000000-0010-0000-0600-000004000000}" name="FECHA" totalsRowLabel="Totales" dataDxfId="46"/>
    <tableColumn id="1" xr3:uid="{00000000-0010-0000-0600-000001000000}" name="COMIDA" dataDxfId="45"/>
    <tableColumn id="2" xr3:uid="{00000000-0010-0000-0600-000002000000}" name="ALIMENTOS" dataDxfId="43"/>
    <tableColumn id="3" xr3:uid="{00000000-0010-0000-0600-000003000000}" name="CALORÍAS" totalsRowFunction="sum" dataDxfId="44" totalsRowDxfId="8"/>
    <tableColumn id="5" xr3:uid="{00000000-0010-0000-0600-000005000000}" name="GRASAS" totalsRowFunction="sum" dataDxfId="56" totalsRowDxfId="9"/>
    <tableColumn id="6" xr3:uid="{00000000-0010-0000-0600-000006000000}" name="COLESTEROL" totalsRowFunction="sum" dataDxfId="55" totalsRowDxfId="10"/>
    <tableColumn id="7" xr3:uid="{00000000-0010-0000-0600-000007000000}" name="SODIO" totalsRowFunction="sum" dataDxfId="54" totalsRowDxfId="11"/>
    <tableColumn id="8" xr3:uid="{00000000-0010-0000-0600-000008000000}" name="CARBOHIDRATOS" totalsRowFunction="sum" dataDxfId="53" totalsRowDxfId="12"/>
    <tableColumn id="9" xr3:uid="{00000000-0010-0000-0600-000009000000}" name="PROTEÍNAS" totalsRowFunction="sum" dataDxfId="52" totalsRowDxfId="13"/>
    <tableColumn id="12" xr3:uid="{00000000-0010-0000-0600-00000C000000}" name="AZÚCAR" totalsRowFunction="sum" dataDxfId="51" totalsRowDxfId="14"/>
    <tableColumn id="13" xr3:uid="{00000000-0010-0000-0600-00000D000000}" name="FIBRA" totalsRowFunction="sum" dataDxfId="50" totalsRowDxfId="15"/>
  </tableColumns>
  <tableStyleInfo name="Plan de forma física" showFirstColumn="0" showLastColumn="0" showRowStripes="1" showColumnStripes="0"/>
  <extLst>
    <ext xmlns:x14="http://schemas.microsoft.com/office/spreadsheetml/2009/9/main" uri="{504A1905-F514-4f6f-8877-14C23A59335A}">
      <x14:table altTextSummary="Escriba la fecha, el tipo de comida y los elementos de comida en esta tabla. Personalice los encabezados de tabla para realizar un seguimiento de las necesidades específicas de alimentación"/>
    </ext>
  </extLst>
</table>
</file>

<file path=xl/theme/theme1.xml><?xml version="1.0" encoding="utf-8"?>
<a:theme xmlns:a="http://schemas.openxmlformats.org/drawingml/2006/main" name="Office Theme">
  <a:themeElements>
    <a:clrScheme name="Fitness Plan">
      <a:dk1>
        <a:sysClr val="windowText" lastClr="000000"/>
      </a:dk1>
      <a:lt1>
        <a:sysClr val="window" lastClr="FFFFFF"/>
      </a:lt1>
      <a:dk2>
        <a:srgbClr val="505050"/>
      </a:dk2>
      <a:lt2>
        <a:srgbClr val="F5F5F5"/>
      </a:lt2>
      <a:accent1>
        <a:srgbClr val="6D5CA7"/>
      </a:accent1>
      <a:accent2>
        <a:srgbClr val="FBD22D"/>
      </a:accent2>
      <a:accent3>
        <a:srgbClr val="475BA8"/>
      </a:accent3>
      <a:accent4>
        <a:srgbClr val="737480"/>
      </a:accent4>
      <a:accent5>
        <a:srgbClr val="9C4A5C"/>
      </a:accent5>
      <a:accent6>
        <a:srgbClr val="FF9900"/>
      </a:accent6>
      <a:hlink>
        <a:srgbClr val="475BA8"/>
      </a:hlink>
      <a:folHlink>
        <a:srgbClr val="9C4A5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S25"/>
  <sheetViews>
    <sheetView showGridLines="0" tabSelected="1" zoomScaleNormal="100" workbookViewId="0"/>
  </sheetViews>
  <sheetFormatPr baseColWidth="10" defaultColWidth="9.140625" defaultRowHeight="18" customHeight="1" x14ac:dyDescent="0.25"/>
  <cols>
    <col min="1" max="1" width="2.7109375" customWidth="1"/>
    <col min="2" max="2" width="18.140625" customWidth="1"/>
    <col min="3" max="3" width="18" customWidth="1"/>
    <col min="4" max="4" width="18.28515625" customWidth="1"/>
    <col min="5" max="5" width="31" customWidth="1"/>
    <col min="6" max="6" width="9.42578125" customWidth="1"/>
    <col min="7" max="7" width="9.28515625" customWidth="1"/>
    <col min="8" max="8" width="2.7109375" customWidth="1"/>
    <col min="9" max="9" width="11.5703125" customWidth="1"/>
    <col min="10" max="10" width="9.42578125" customWidth="1"/>
    <col min="11" max="11" width="9.28515625" customWidth="1"/>
    <col min="12" max="12" width="2.7109375" customWidth="1"/>
    <col min="13" max="13" width="11.5703125" customWidth="1"/>
    <col min="14" max="14" width="9.42578125" customWidth="1"/>
    <col min="15" max="15" width="9.28515625" customWidth="1"/>
    <col min="16" max="16" width="2.7109375" customWidth="1"/>
    <col min="17" max="17" width="11.5703125" customWidth="1"/>
    <col min="18" max="18" width="9.42578125" customWidth="1"/>
    <col min="19" max="19" width="9.28515625" customWidth="1"/>
    <col min="20" max="20" width="2.7109375" customWidth="1"/>
  </cols>
  <sheetData>
    <row r="1" spans="2:19" ht="57.75" customHeight="1" x14ac:dyDescent="0.25">
      <c r="B1" s="30" t="s">
        <v>0</v>
      </c>
      <c r="C1" s="30"/>
      <c r="D1" s="30"/>
      <c r="E1" s="30"/>
      <c r="F1" s="28" t="s">
        <v>22</v>
      </c>
      <c r="G1" s="28"/>
      <c r="H1" s="28"/>
      <c r="I1" s="28"/>
      <c r="J1" s="28"/>
      <c r="K1" s="28"/>
      <c r="L1" s="28"/>
      <c r="M1" s="28"/>
      <c r="N1" s="28"/>
      <c r="O1" s="28"/>
      <c r="P1" s="28"/>
      <c r="Q1" s="28"/>
      <c r="R1" s="28"/>
      <c r="S1" s="28"/>
    </row>
    <row r="2" spans="2:19" ht="21" customHeight="1" x14ac:dyDescent="0.25">
      <c r="B2" s="30"/>
      <c r="C2" s="30"/>
      <c r="D2" s="30"/>
      <c r="E2" s="30"/>
      <c r="F2" s="28"/>
      <c r="G2" s="28"/>
      <c r="H2" s="28"/>
      <c r="I2" s="28"/>
      <c r="J2" s="28"/>
      <c r="K2" s="28"/>
      <c r="L2" s="28"/>
      <c r="M2" s="28"/>
      <c r="N2" s="28"/>
      <c r="O2" s="28"/>
      <c r="P2" s="28"/>
      <c r="Q2" s="28"/>
      <c r="R2" s="28"/>
      <c r="S2" s="28"/>
    </row>
    <row r="3" spans="2:19" ht="30.75" customHeight="1" x14ac:dyDescent="0.25">
      <c r="B3" s="31" t="s">
        <v>1</v>
      </c>
      <c r="C3" s="31"/>
      <c r="D3" s="31"/>
      <c r="E3" s="25" t="str">
        <f>"TAMAÑO CORPORAL "&amp;IF(UnidadDeMedida="Imperial","(pulgadas)","(cm)")</f>
        <v>TAMAÑO CORPORAL (pulgadas)</v>
      </c>
      <c r="F3" s="32"/>
      <c r="G3" s="32"/>
      <c r="H3" s="32"/>
      <c r="I3" s="32"/>
      <c r="J3" s="32"/>
      <c r="K3" s="32"/>
      <c r="L3" s="32"/>
      <c r="M3" s="32"/>
      <c r="N3" s="32"/>
      <c r="O3" s="32"/>
      <c r="P3" s="32"/>
      <c r="Q3" s="32"/>
      <c r="R3" s="32"/>
      <c r="S3" s="32"/>
    </row>
    <row r="4" spans="2:19" ht="22.5" customHeight="1" x14ac:dyDescent="0.25">
      <c r="B4" s="13" t="s">
        <v>2</v>
      </c>
      <c r="C4" s="11" t="s">
        <v>15</v>
      </c>
      <c r="D4" s="8"/>
      <c r="E4" s="28" t="s">
        <v>20</v>
      </c>
      <c r="F4" s="28"/>
      <c r="G4" s="28"/>
      <c r="H4" s="28"/>
      <c r="I4" s="28"/>
      <c r="J4" s="28"/>
      <c r="K4" s="28"/>
      <c r="L4" s="28"/>
      <c r="M4" s="28"/>
      <c r="N4" s="28"/>
      <c r="O4" s="28"/>
      <c r="P4" s="28"/>
      <c r="Q4" s="28"/>
      <c r="R4" s="28"/>
      <c r="S4" s="28"/>
    </row>
    <row r="5" spans="2:19" ht="21.75" customHeight="1" x14ac:dyDescent="0.25">
      <c r="B5" s="13" t="s">
        <v>3</v>
      </c>
      <c r="C5" s="11">
        <v>35</v>
      </c>
      <c r="D5" s="8"/>
      <c r="E5" s="28"/>
      <c r="F5" s="28"/>
      <c r="G5" s="28"/>
      <c r="H5" s="28"/>
      <c r="I5" s="28"/>
      <c r="J5" s="28"/>
      <c r="K5" s="28"/>
      <c r="L5" s="28"/>
      <c r="M5" s="28"/>
      <c r="N5" s="28"/>
      <c r="O5" s="28"/>
      <c r="P5" s="28"/>
      <c r="Q5" s="28"/>
      <c r="R5" s="28"/>
      <c r="S5" s="28"/>
    </row>
    <row r="6" spans="2:19" ht="21.75" customHeight="1" x14ac:dyDescent="0.25">
      <c r="B6" s="13" t="s">
        <v>4</v>
      </c>
      <c r="C6" s="11">
        <v>64</v>
      </c>
      <c r="D6" s="8"/>
      <c r="E6" s="28"/>
      <c r="F6" s="28"/>
      <c r="G6" s="28"/>
      <c r="H6" s="28"/>
      <c r="I6" s="28"/>
      <c r="J6" s="28"/>
      <c r="K6" s="28"/>
      <c r="L6" s="28"/>
      <c r="M6" s="28"/>
      <c r="N6" s="28"/>
      <c r="O6" s="28"/>
      <c r="P6" s="28"/>
      <c r="Q6" s="28"/>
      <c r="R6" s="28"/>
      <c r="S6" s="28"/>
    </row>
    <row r="7" spans="2:19" ht="21.75" customHeight="1" x14ac:dyDescent="0.25">
      <c r="B7" s="13" t="s">
        <v>5</v>
      </c>
      <c r="C7" s="8" t="s">
        <v>16</v>
      </c>
      <c r="D7" s="8"/>
      <c r="E7" s="28"/>
      <c r="F7" s="28"/>
      <c r="G7" s="28"/>
      <c r="H7" s="28"/>
      <c r="I7" s="28"/>
      <c r="J7" s="28"/>
      <c r="K7" s="28"/>
      <c r="L7" s="28"/>
      <c r="M7" s="28"/>
      <c r="N7" s="28"/>
      <c r="O7" s="28"/>
      <c r="P7" s="28"/>
      <c r="Q7" s="28"/>
      <c r="R7" s="28"/>
      <c r="S7" s="28"/>
    </row>
    <row r="8" spans="2:19" ht="21.75" customHeight="1" x14ac:dyDescent="0.25">
      <c r="B8" s="13" t="s">
        <v>6</v>
      </c>
      <c r="C8" s="12">
        <f>IF(TodoCompleto,IMC,"")</f>
        <v>26.602783203125</v>
      </c>
      <c r="D8" s="8"/>
      <c r="E8" s="28"/>
      <c r="F8" s="28"/>
      <c r="G8" s="28"/>
      <c r="H8" s="28"/>
      <c r="I8" s="28"/>
      <c r="J8" s="28"/>
      <c r="K8" s="28"/>
      <c r="L8" s="28"/>
      <c r="M8" s="28"/>
      <c r="N8" s="28"/>
      <c r="O8" s="28"/>
      <c r="P8" s="28"/>
      <c r="Q8" s="28"/>
      <c r="R8" s="28"/>
      <c r="S8" s="28"/>
    </row>
    <row r="9" spans="2:19" ht="25.5" customHeight="1" x14ac:dyDescent="0.25">
      <c r="B9" s="32" t="str">
        <f>IF(TodoCompleto,"","Escriba la altura y el peso actual para calcular IMC")</f>
        <v/>
      </c>
      <c r="C9" s="32"/>
      <c r="D9" s="32"/>
      <c r="E9" s="28"/>
      <c r="F9" s="28"/>
      <c r="G9" s="28"/>
      <c r="H9" s="28"/>
      <c r="I9" s="28"/>
      <c r="J9" s="28"/>
      <c r="K9" s="28"/>
      <c r="L9" s="28"/>
      <c r="M9" s="28"/>
      <c r="N9" s="28"/>
      <c r="O9" s="28"/>
      <c r="P9" s="28"/>
      <c r="Q9" s="28"/>
      <c r="R9" s="28"/>
      <c r="S9" s="28"/>
    </row>
    <row r="10" spans="2:19" ht="30.75" customHeight="1" x14ac:dyDescent="0.25">
      <c r="B10" s="31" t="s">
        <v>7</v>
      </c>
      <c r="C10" s="31"/>
      <c r="D10" s="31"/>
      <c r="E10" s="25" t="str">
        <f>"PESO " &amp;IF(UnidadDeMedida="Imperial","(lbs)","(kg)")</f>
        <v>PESO (lbs)</v>
      </c>
      <c r="F10" s="32"/>
      <c r="G10" s="32"/>
      <c r="H10" s="32"/>
      <c r="I10" s="32"/>
      <c r="J10" s="32"/>
      <c r="K10" s="32"/>
      <c r="L10" s="32"/>
      <c r="M10" s="32"/>
      <c r="N10" s="32"/>
      <c r="O10" s="32"/>
      <c r="P10" s="32"/>
      <c r="Q10" s="32"/>
      <c r="R10" s="32"/>
      <c r="S10" s="32"/>
    </row>
    <row r="11" spans="2:19" ht="21.75" customHeight="1" x14ac:dyDescent="0.25">
      <c r="B11" s="14" t="s">
        <v>8</v>
      </c>
      <c r="C11" s="6" t="s">
        <v>17</v>
      </c>
      <c r="D11" s="6" t="s">
        <v>19</v>
      </c>
      <c r="E11" s="28" t="s">
        <v>21</v>
      </c>
      <c r="F11" s="28"/>
      <c r="G11" s="28"/>
      <c r="H11" s="28"/>
      <c r="I11" s="28"/>
      <c r="J11" s="28"/>
      <c r="K11" s="28"/>
      <c r="L11" s="28"/>
      <c r="M11" s="28"/>
      <c r="N11" s="28"/>
      <c r="O11" s="28"/>
      <c r="P11" s="28"/>
      <c r="Q11" s="28"/>
      <c r="R11" s="28"/>
      <c r="S11" s="28"/>
    </row>
    <row r="12" spans="2:19" ht="21.75" customHeight="1" x14ac:dyDescent="0.25">
      <c r="B12" s="13" t="s">
        <v>9</v>
      </c>
      <c r="C12" s="1">
        <v>155</v>
      </c>
      <c r="D12" s="1">
        <v>140</v>
      </c>
      <c r="E12" s="28"/>
      <c r="F12" s="28"/>
      <c r="G12" s="28"/>
      <c r="H12" s="28"/>
      <c r="I12" s="28"/>
      <c r="J12" s="28"/>
      <c r="K12" s="28"/>
      <c r="L12" s="28"/>
      <c r="M12" s="28"/>
      <c r="N12" s="28"/>
      <c r="O12" s="28"/>
      <c r="P12" s="28"/>
      <c r="Q12" s="28"/>
      <c r="R12" s="28"/>
      <c r="S12" s="28"/>
    </row>
    <row r="13" spans="2:19" ht="21.75" customHeight="1" x14ac:dyDescent="0.25">
      <c r="B13" s="13" t="s">
        <v>10</v>
      </c>
      <c r="C13" s="1">
        <v>36</v>
      </c>
      <c r="D13" s="1">
        <v>28</v>
      </c>
      <c r="E13" s="28"/>
      <c r="F13" s="28"/>
      <c r="G13" s="28"/>
      <c r="H13" s="28"/>
      <c r="I13" s="28"/>
      <c r="J13" s="28"/>
      <c r="K13" s="28"/>
      <c r="L13" s="28"/>
      <c r="M13" s="28"/>
      <c r="N13" s="28"/>
      <c r="O13" s="28"/>
      <c r="P13" s="28"/>
      <c r="Q13" s="28"/>
      <c r="R13" s="28"/>
      <c r="S13" s="28"/>
    </row>
    <row r="14" spans="2:19" ht="21.75" customHeight="1" x14ac:dyDescent="0.25">
      <c r="B14" s="13" t="s">
        <v>11</v>
      </c>
      <c r="C14" s="1">
        <v>13.5</v>
      </c>
      <c r="D14" s="1">
        <v>14</v>
      </c>
      <c r="E14" s="28"/>
      <c r="F14" s="28"/>
      <c r="G14" s="28"/>
      <c r="H14" s="28"/>
      <c r="I14" s="28"/>
      <c r="J14" s="28"/>
      <c r="K14" s="28"/>
      <c r="L14" s="28"/>
      <c r="M14" s="28"/>
      <c r="N14" s="28"/>
      <c r="O14" s="28"/>
      <c r="P14" s="28"/>
      <c r="Q14" s="28"/>
      <c r="R14" s="28"/>
      <c r="S14" s="28"/>
    </row>
    <row r="15" spans="2:19" ht="21.75" customHeight="1" x14ac:dyDescent="0.25">
      <c r="B15" s="13" t="s">
        <v>12</v>
      </c>
      <c r="C15" s="1">
        <v>45</v>
      </c>
      <c r="D15" s="1">
        <v>38</v>
      </c>
      <c r="E15" s="28"/>
      <c r="F15" s="28"/>
      <c r="G15" s="28"/>
      <c r="H15" s="28"/>
      <c r="I15" s="28"/>
      <c r="J15" s="28"/>
      <c r="K15" s="28"/>
      <c r="L15" s="28"/>
      <c r="M15" s="28"/>
      <c r="N15" s="28"/>
      <c r="O15" s="28"/>
      <c r="P15" s="28"/>
      <c r="Q15" s="28"/>
      <c r="R15" s="28"/>
      <c r="S15" s="28"/>
    </row>
    <row r="16" spans="2:19" ht="21.75" customHeight="1" x14ac:dyDescent="0.25">
      <c r="B16" s="13" t="s">
        <v>13</v>
      </c>
      <c r="C16" s="1">
        <v>22</v>
      </c>
      <c r="D16" s="1">
        <v>17</v>
      </c>
      <c r="E16" s="28"/>
      <c r="F16" s="28"/>
      <c r="G16" s="28"/>
      <c r="H16" s="28"/>
      <c r="I16" s="28"/>
      <c r="J16" s="28"/>
      <c r="K16" s="28"/>
      <c r="L16" s="28"/>
      <c r="M16" s="28"/>
      <c r="N16" s="28"/>
      <c r="O16" s="28"/>
      <c r="P16" s="28"/>
      <c r="Q16" s="28"/>
      <c r="R16" s="28"/>
      <c r="S16" s="28"/>
    </row>
    <row r="17" spans="2:19" ht="21.2" customHeight="1" x14ac:dyDescent="0.25">
      <c r="B17" s="32"/>
      <c r="C17" s="32"/>
      <c r="D17" s="32"/>
      <c r="E17" s="28"/>
      <c r="F17" s="28"/>
      <c r="G17" s="28"/>
      <c r="H17" s="28"/>
      <c r="I17" s="28"/>
      <c r="J17" s="28"/>
      <c r="K17" s="28"/>
      <c r="L17" s="28"/>
      <c r="M17" s="28"/>
      <c r="N17" s="28"/>
      <c r="O17" s="28"/>
      <c r="P17" s="28"/>
      <c r="Q17" s="28"/>
      <c r="R17" s="28"/>
      <c r="S17" s="28"/>
    </row>
    <row r="18" spans="2:19" ht="18" customHeight="1" x14ac:dyDescent="0.3">
      <c r="B18" s="29" t="str">
        <f>UPPER(CONCATENATE("Seguimiento de ",EtiquetaDePeso))</f>
        <v>SEGUIMIENTO DE PESO</v>
      </c>
      <c r="C18" s="29"/>
      <c r="D18" s="29"/>
    </row>
    <row r="19" spans="2:19" ht="18" customHeight="1" x14ac:dyDescent="0.25">
      <c r="B19" t="s">
        <v>14</v>
      </c>
      <c r="C19" t="s">
        <v>18</v>
      </c>
      <c r="D19" t="s">
        <v>9</v>
      </c>
    </row>
    <row r="20" spans="2:19" ht="18" customHeight="1" x14ac:dyDescent="0.25">
      <c r="B20" s="4">
        <f t="shared" ref="B20:B25" ca="1" si="0">TODAY()+30+ROW()</f>
        <v>43662</v>
      </c>
      <c r="C20" s="36">
        <v>0.33333333333333331</v>
      </c>
      <c r="D20" s="5">
        <v>155</v>
      </c>
    </row>
    <row r="21" spans="2:19" ht="18" customHeight="1" x14ac:dyDescent="0.25">
      <c r="B21" s="4">
        <f t="shared" ca="1" si="0"/>
        <v>43663</v>
      </c>
      <c r="C21" s="36">
        <v>0.58333333333333337</v>
      </c>
      <c r="D21" s="5">
        <v>154.5</v>
      </c>
    </row>
    <row r="22" spans="2:19" ht="18" customHeight="1" x14ac:dyDescent="0.25">
      <c r="B22" s="4">
        <f t="shared" ca="1" si="0"/>
        <v>43664</v>
      </c>
      <c r="C22" s="36">
        <v>0.34375</v>
      </c>
      <c r="D22" s="5">
        <v>154.19999999999999</v>
      </c>
    </row>
    <row r="23" spans="2:19" ht="18" customHeight="1" x14ac:dyDescent="0.25">
      <c r="B23" s="4">
        <f t="shared" ca="1" si="0"/>
        <v>43665</v>
      </c>
      <c r="C23" s="36">
        <v>0.58333333333333337</v>
      </c>
      <c r="D23" s="5">
        <v>153.80000000000001</v>
      </c>
    </row>
    <row r="24" spans="2:19" ht="18" customHeight="1" x14ac:dyDescent="0.25">
      <c r="B24" s="4">
        <f t="shared" ca="1" si="0"/>
        <v>43666</v>
      </c>
      <c r="C24" s="36">
        <v>0.33333333333333331</v>
      </c>
      <c r="D24" s="5">
        <v>154.5</v>
      </c>
    </row>
    <row r="25" spans="2:19" ht="18" customHeight="1" x14ac:dyDescent="0.25">
      <c r="B25" s="4">
        <f t="shared" ca="1" si="0"/>
        <v>43667</v>
      </c>
      <c r="C25" s="36">
        <v>0.35416666666666669</v>
      </c>
      <c r="D25" s="5">
        <v>154</v>
      </c>
    </row>
  </sheetData>
  <mergeCells count="11">
    <mergeCell ref="E11:S17"/>
    <mergeCell ref="B18:D18"/>
    <mergeCell ref="B1:E2"/>
    <mergeCell ref="B3:D3"/>
    <mergeCell ref="B10:D10"/>
    <mergeCell ref="E4:S9"/>
    <mergeCell ref="B17:D17"/>
    <mergeCell ref="F10:S10"/>
    <mergeCell ref="F1:S2"/>
    <mergeCell ref="F3:S3"/>
    <mergeCell ref="B9:D9"/>
  </mergeCells>
  <conditionalFormatting sqref="B20:D25">
    <cfRule type="expression" dxfId="6" priority="6">
      <formula>$D20=PesoObjetivo</formula>
    </cfRule>
  </conditionalFormatting>
  <conditionalFormatting sqref="C8">
    <cfRule type="expression" dxfId="5" priority="1">
      <formula>OR($C$8&lt;18.5,$C$8&gt;25)</formula>
    </cfRule>
  </conditionalFormatting>
  <dataValidations xWindow="51" yWindow="325" count="24">
    <dataValidation type="custom" errorStyle="warning" allowBlank="1" showInputMessage="1" sqref="B12" xr:uid="{00000000-0002-0000-0000-000000000000}">
      <formula1>"Peso"</formula1>
    </dataValidation>
    <dataValidation type="list" errorStyle="warning" allowBlank="1" showInputMessage="1" showErrorMessage="1" error="Seleccione un tipo de unidad en la lista. Seleccione CANCELAR, presione ALT+FLECHA ABAJO para ver las opciones y después use la tecla de FLECHA ABAJO y ENTRAR para realizar una selección." prompt="Seleccione el tipo de unidad en esta celda. Presione ALT+FLECHA ABAJO para ver las opciones, y después use la tecla de FLECHA ABAJO y ENTRAR para realizar una selección" sqref="C7" xr:uid="{00000000-0002-0000-0000-000001000000}">
      <formula1>"Imperial,Métrico"</formula1>
    </dataValidation>
    <dataValidation type="list" errorStyle="warning" allowBlank="1" showInputMessage="1" showErrorMessage="1" error="Seleccione el sexo en la lista. Seleccione CANCELAR, presione ALT+FLECHA ABAJO para ver las opciones y, después, use la tecla de FLECHA ABAJO y ENTRAR para realizar una selección." prompt="Seleccione el sexo en esta celda. Presione ALT+FLECHA ABAJO para ver las opciones, después use la tecla de FLECHA ABAJO y ENTRAR para realizar una selección." sqref="C4" xr:uid="{00000000-0002-0000-0000-000002000000}">
      <formula1>"Hombre,Mujer"</formula1>
    </dataValidation>
    <dataValidation allowBlank="1" showInputMessage="1" showErrorMessage="1" prompt="Cree un Plan de forma física en este libro. Escriba los detalles en la tabla Seguimiento de peso a partir de la celda B19 esta hoja de cálculo de Seguimiento de peso. Los gráficos están en las celdas E4 y E11." sqref="A1" xr:uid="{00000000-0002-0000-0000-000003000000}"/>
    <dataValidation allowBlank="1" showInputMessage="1" showErrorMessage="1" prompt="El título de esta hoja de cálculo se muestra en esta celda y la imagen en la celda de la derecha. Escriba la información personal en las celdas C4 a C8 y kas Estadísticas iniciales en las celdas C12 a D16." sqref="B1:E2" xr:uid="{00000000-0002-0000-0000-000004000000}"/>
    <dataValidation allowBlank="1" showInputMessage="1" showErrorMessage="1" prompt="Escriba la información personal en celdas de debajo. El tamaño del cuerpo se calcula automáticamente en la celda a la derecha." sqref="B3:D3" xr:uid="{00000000-0002-0000-0000-000005000000}"/>
    <dataValidation allowBlank="1" showInputMessage="1" showErrorMessage="1" prompt="Seleccione el sexo en la siguiente celda" sqref="B4" xr:uid="{00000000-0002-0000-0000-000006000000}"/>
    <dataValidation allowBlank="1" showInputMessage="1" showErrorMessage="1" prompt="Escriba la edad en la celda a la derecha" sqref="B5" xr:uid="{00000000-0002-0000-0000-000007000000}"/>
    <dataValidation allowBlank="1" showInputMessage="1" showErrorMessage="1" prompt="Escriba la edad en esta celda" sqref="C5" xr:uid="{00000000-0002-0000-0000-000008000000}"/>
    <dataValidation allowBlank="1" showInputMessage="1" showErrorMessage="1" prompt="Escriba la altura en la celda de la derecha." sqref="B6" xr:uid="{00000000-0002-0000-0000-000009000000}"/>
    <dataValidation allowBlank="1" showInputMessage="1" showErrorMessage="1" prompt="Escriba la altura en esta celda." sqref="C6" xr:uid="{00000000-0002-0000-0000-00000A000000}"/>
    <dataValidation allowBlank="1" showInputMessage="1" showErrorMessage="1" prompt="Seleccione el tipo de unidad en la celda a la derecha." sqref="B7" xr:uid="{00000000-0002-0000-0000-00000B000000}"/>
    <dataValidation allowBlank="1" showInputMessage="1" showErrorMessage="1" prompt="El Índice de masa corporal se calcula automáticamente en la celda de la derecha" sqref="B8" xr:uid="{00000000-0002-0000-0000-00000C000000}"/>
    <dataValidation allowBlank="1" showInputMessage="1" showErrorMessage="1" prompt="El Índice de masa corporal se calcula automáticamente en esta celda" sqref="C8" xr:uid="{00000000-0002-0000-0000-00000D000000}"/>
    <dataValidation allowBlank="1" showInputMessage="1" showErrorMessage="1" prompt="Escriba las estadísticas iniciales en las celdas de debajo" sqref="B10:D10" xr:uid="{00000000-0002-0000-0000-00000E000000}"/>
    <dataValidation allowBlank="1" showInputMessage="1" showErrorMessage="1" prompt="Personalice el Tipo (excepto el Peso) en esta columna, bajo este encabezado. El Peso se utiliza para determinar otros datos en este Plan de forma física, como el Índice de masa corporal, y no debe cambiarse." sqref="B11" xr:uid="{00000000-0002-0000-0000-00000F000000}"/>
    <dataValidation allowBlank="1" showInputMessage="1" showErrorMessage="1" prompt="Escriba los datos actuales del tipo especificado en esta columna, bajo este encabezado." sqref="C11" xr:uid="{00000000-0002-0000-0000-000010000000}"/>
    <dataValidation allowBlank="1" showInputMessage="1" showErrorMessage="1" prompt="Escriba los datos de objetivo del tipo especificado en esta columna, bajo este encabezado." sqref="D11" xr:uid="{00000000-0002-0000-0000-000011000000}"/>
    <dataValidation allowBlank="1" showInputMessage="1" showErrorMessage="1" prompt="Escriba la información en la siguiente tabla." sqref="B18:D18" xr:uid="{00000000-0002-0000-0000-000012000000}"/>
    <dataValidation allowBlank="1" showInputMessage="1" showErrorMessage="1" prompt="Escriba la fecha en esta columna, bajo este encabezado. Use los filtros de encabezado para buscar entradas específicas" sqref="B19" xr:uid="{00000000-0002-0000-0000-000013000000}"/>
    <dataValidation allowBlank="1" showInputMessage="1" showErrorMessage="1" prompt="Escriba la hora en esta columna, bajo este encabezado" sqref="C19" xr:uid="{00000000-0002-0000-0000-000014000000}"/>
    <dataValidation allowBlank="1" showInputMessage="1" showErrorMessage="1" prompt="Escriba el peso en esta columna, bajo este encabezado" sqref="D19" xr:uid="{00000000-0002-0000-0000-000015000000}"/>
    <dataValidation allowBlank="1" showInputMessage="1" showErrorMessage="1" prompt="La unidad de peso se actualiza automáticamente en esta celda. El gráfico de áreas con el seguimiento del progreso de peso está en la celda inferior" sqref="E10" xr:uid="{00000000-0002-0000-0000-000016000000}"/>
    <dataValidation allowBlank="1" showInputMessage="1" showErrorMessage="1" prompt="La unidad de medida del cuerpo se actualiza automáticamente en esta celda. El gráfico de líneas de seguimiento del progreso de cada estadística de inicio, incluidas caderas, cintura, muslo y bíceps se encuentra en la celda inferior." sqref="E3" xr:uid="{00000000-0002-0000-0000-000017000000}"/>
  </dataValidations>
  <printOptions horizontalCentered="1"/>
  <pageMargins left="0.25" right="0.25" top="0.75" bottom="0.75" header="0.3" footer="0.3"/>
  <pageSetup paperSize="9" scale="45"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B1:T8"/>
  <sheetViews>
    <sheetView showGridLines="0" zoomScaleNormal="100" workbookViewId="0"/>
  </sheetViews>
  <sheetFormatPr baseColWidth="10" defaultColWidth="9.140625" defaultRowHeight="18" customHeight="1" x14ac:dyDescent="0.25"/>
  <cols>
    <col min="1" max="1" width="2.7109375" customWidth="1"/>
    <col min="2" max="2" width="18.140625" customWidth="1"/>
    <col min="3" max="3" width="18" customWidth="1"/>
    <col min="4" max="4" width="18.28515625" customWidth="1"/>
    <col min="5" max="5" width="2.7109375" customWidth="1"/>
    <col min="6" max="6" width="11.5703125" customWidth="1"/>
    <col min="7" max="7" width="9.42578125" customWidth="1"/>
    <col min="8" max="8" width="9.28515625" customWidth="1"/>
    <col min="9" max="9" width="2.7109375" customWidth="1"/>
    <col min="10" max="10" width="11.5703125" customWidth="1"/>
    <col min="11" max="11" width="9.42578125" customWidth="1"/>
    <col min="12" max="12" width="9.28515625" customWidth="1"/>
    <col min="13" max="13" width="2.7109375" customWidth="1"/>
    <col min="14" max="14" width="11.5703125" customWidth="1"/>
    <col min="15" max="15" width="9.42578125" customWidth="1"/>
    <col min="16" max="16" width="9.28515625" customWidth="1"/>
    <col min="17" max="17" width="2.7109375" customWidth="1"/>
    <col min="18" max="18" width="11.5703125" customWidth="1"/>
    <col min="19" max="19" width="9.42578125" customWidth="1"/>
    <col min="20" max="20" width="9.28515625" customWidth="1"/>
    <col min="21" max="21" width="2.7109375" customWidth="1"/>
  </cols>
  <sheetData>
    <row r="1" spans="2:20" ht="57.75" customHeight="1" x14ac:dyDescent="0.25">
      <c r="B1" s="30" t="s">
        <v>0</v>
      </c>
      <c r="C1" s="30"/>
      <c r="D1" s="30"/>
      <c r="E1" s="30"/>
      <c r="F1" s="30"/>
      <c r="G1" s="28" t="s">
        <v>22</v>
      </c>
      <c r="H1" s="28"/>
      <c r="I1" s="28"/>
      <c r="J1" s="28"/>
      <c r="K1" s="28"/>
      <c r="L1" s="28"/>
      <c r="M1" s="28"/>
      <c r="N1" s="28"/>
      <c r="O1" s="28"/>
      <c r="P1" s="28"/>
      <c r="Q1" s="28"/>
      <c r="R1" s="28"/>
      <c r="S1" s="28"/>
      <c r="T1" s="28"/>
    </row>
    <row r="2" spans="2:20" ht="21" customHeight="1" x14ac:dyDescent="0.25">
      <c r="B2" s="30"/>
      <c r="C2" s="30"/>
      <c r="D2" s="30"/>
      <c r="E2" s="30"/>
      <c r="F2" s="30"/>
      <c r="G2" s="28"/>
      <c r="H2" s="28"/>
      <c r="I2" s="28"/>
      <c r="J2" s="28"/>
      <c r="K2" s="28"/>
      <c r="L2" s="28"/>
      <c r="M2" s="28"/>
      <c r="N2" s="28"/>
      <c r="O2" s="28"/>
      <c r="P2" s="28"/>
      <c r="Q2" s="28"/>
      <c r="R2" s="28"/>
      <c r="S2" s="28"/>
      <c r="T2" s="28"/>
    </row>
    <row r="3" spans="2:20" ht="18" customHeight="1" x14ac:dyDescent="0.3">
      <c r="B3" s="29" t="str">
        <f>UPPER(CONCATENATE("Seguimiento de ",'Seguimiento de peso'!EtiquetaObjetivo1))</f>
        <v>SEGUIMIENTO DE CINTURA</v>
      </c>
      <c r="C3" s="29"/>
      <c r="D3" s="29"/>
    </row>
    <row r="4" spans="2:20" ht="18" customHeight="1" x14ac:dyDescent="0.25">
      <c r="B4" t="s">
        <v>14</v>
      </c>
      <c r="C4" t="s">
        <v>18</v>
      </c>
      <c r="D4" t="s">
        <v>23</v>
      </c>
    </row>
    <row r="5" spans="2:20" ht="18" customHeight="1" x14ac:dyDescent="0.25">
      <c r="B5" s="4">
        <f ca="1">TODAY()+30+ROW()</f>
        <v>43647</v>
      </c>
      <c r="C5" s="36">
        <v>0.33333333333333331</v>
      </c>
      <c r="D5" s="5">
        <v>36</v>
      </c>
    </row>
    <row r="6" spans="2:20" ht="18" customHeight="1" x14ac:dyDescent="0.25">
      <c r="B6" s="4">
        <f ca="1">TODAY()+30+ROW()</f>
        <v>43648</v>
      </c>
      <c r="C6" s="36">
        <v>0.58333333333333337</v>
      </c>
      <c r="D6" s="5">
        <v>36.700000000000003</v>
      </c>
    </row>
    <row r="7" spans="2:20" ht="18" customHeight="1" x14ac:dyDescent="0.25">
      <c r="B7" s="4">
        <f ca="1">TODAY()+30+ROW()</f>
        <v>43649</v>
      </c>
      <c r="C7" s="36">
        <v>0.34375</v>
      </c>
      <c r="D7" s="5">
        <v>38</v>
      </c>
    </row>
    <row r="8" spans="2:20" ht="18" customHeight="1" x14ac:dyDescent="0.25">
      <c r="B8" s="4">
        <f ca="1">TODAY()+30+ROW()</f>
        <v>43650</v>
      </c>
      <c r="C8" s="36">
        <v>0.41666666666666669</v>
      </c>
      <c r="D8" s="5">
        <v>35</v>
      </c>
    </row>
  </sheetData>
  <mergeCells count="3">
    <mergeCell ref="B1:F2"/>
    <mergeCell ref="B3:D3"/>
    <mergeCell ref="G1:T2"/>
  </mergeCells>
  <conditionalFormatting sqref="B5:D8">
    <cfRule type="expression" dxfId="4" priority="5">
      <formula>$D5=Objetivo1</formula>
    </cfRule>
  </conditionalFormatting>
  <dataValidations count="6">
    <dataValidation allowBlank="1" showInputMessage="1" showErrorMessage="1" prompt="Cree un seguimiento de cintura en esta hoja de cálculo. Escriba los detalles en la tabla de Seguimiento de cintura." sqref="A1" xr:uid="{00000000-0002-0000-0100-000000000000}"/>
    <dataValidation allowBlank="1" showInputMessage="1" showErrorMessage="1" prompt="El título de esta hoja de cálculo se muestra en esta celda y la imagen en la celda de la derecha" sqref="B1:F2" xr:uid="{00000000-0002-0000-0100-000001000000}"/>
    <dataValidation allowBlank="1" showInputMessage="1" showErrorMessage="1" prompt="Escriba la información en la siguiente tabla." sqref="B3:D3" xr:uid="{00000000-0002-0000-0100-000002000000}"/>
    <dataValidation allowBlank="1" showInputMessage="1" showErrorMessage="1" prompt="Escriba la fecha en esta columna, bajo este encabezado. Use los filtros de encabezado para buscar entradas específicas." sqref="B4" xr:uid="{00000000-0002-0000-0100-000003000000}"/>
    <dataValidation allowBlank="1" showInputMessage="1" showErrorMessage="1" prompt="Escriba la hora en esta columna, bajo este encabezado." sqref="C4" xr:uid="{00000000-0002-0000-0100-000004000000}"/>
    <dataValidation allowBlank="1" showInputMessage="1" showErrorMessage="1" prompt="Escriba el Tamaño en esta columna, bajo este encabezado." sqref="D4" xr:uid="{00000000-0002-0000-0100-000005000000}"/>
  </dataValidations>
  <printOptions horizontalCentered="1"/>
  <pageMargins left="0.25" right="0.25" top="0.75" bottom="0.75" header="0.3" footer="0.3"/>
  <pageSetup paperSize="9" scale="49"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pageSetUpPr fitToPage="1"/>
  </sheetPr>
  <dimension ref="B1:T9"/>
  <sheetViews>
    <sheetView showGridLines="0" zoomScaleNormal="100" workbookViewId="0"/>
  </sheetViews>
  <sheetFormatPr baseColWidth="10" defaultColWidth="9.140625" defaultRowHeight="18" customHeight="1" x14ac:dyDescent="0.25"/>
  <cols>
    <col min="1" max="1" width="2.7109375" customWidth="1"/>
    <col min="2" max="2" width="18.140625" customWidth="1"/>
    <col min="3" max="3" width="18" customWidth="1"/>
    <col min="4" max="4" width="18.28515625" customWidth="1"/>
    <col min="5" max="5" width="2.7109375" customWidth="1"/>
    <col min="6" max="6" width="11.5703125" customWidth="1"/>
    <col min="7" max="7" width="9.42578125" customWidth="1"/>
    <col min="8" max="8" width="9.28515625" customWidth="1"/>
    <col min="9" max="9" width="2.7109375" customWidth="1"/>
    <col min="10" max="10" width="11.5703125" customWidth="1"/>
    <col min="11" max="11" width="9.42578125" customWidth="1"/>
    <col min="12" max="12" width="9.28515625" customWidth="1"/>
    <col min="13" max="13" width="2.7109375" customWidth="1"/>
    <col min="14" max="14" width="11.5703125" customWidth="1"/>
    <col min="15" max="15" width="9.42578125" customWidth="1"/>
    <col min="16" max="16" width="9.28515625" customWidth="1"/>
    <col min="17" max="17" width="2.7109375" customWidth="1"/>
    <col min="18" max="18" width="11.5703125" customWidth="1"/>
    <col min="19" max="19" width="9.42578125" customWidth="1"/>
    <col min="20" max="20" width="9.28515625" customWidth="1"/>
    <col min="21" max="21" width="2.7109375" customWidth="1"/>
  </cols>
  <sheetData>
    <row r="1" spans="2:20" ht="57.75" customHeight="1" x14ac:dyDescent="0.25">
      <c r="B1" s="30" t="s">
        <v>0</v>
      </c>
      <c r="C1" s="30"/>
      <c r="D1" s="30"/>
      <c r="E1" s="30"/>
      <c r="F1" s="30"/>
      <c r="G1" s="28" t="s">
        <v>22</v>
      </c>
      <c r="H1" s="28"/>
      <c r="I1" s="28"/>
      <c r="J1" s="28"/>
      <c r="K1" s="28"/>
      <c r="L1" s="28"/>
      <c r="M1" s="28"/>
      <c r="N1" s="28"/>
      <c r="O1" s="28"/>
      <c r="P1" s="28"/>
      <c r="Q1" s="28"/>
      <c r="R1" s="28"/>
      <c r="S1" s="28"/>
      <c r="T1" s="28"/>
    </row>
    <row r="2" spans="2:20" ht="21" customHeight="1" x14ac:dyDescent="0.25">
      <c r="B2" s="30"/>
      <c r="C2" s="30"/>
      <c r="D2" s="30"/>
      <c r="E2" s="30"/>
      <c r="F2" s="30"/>
      <c r="G2" s="28"/>
      <c r="H2" s="28"/>
      <c r="I2" s="28"/>
      <c r="J2" s="28"/>
      <c r="K2" s="28"/>
      <c r="L2" s="28"/>
      <c r="M2" s="28"/>
      <c r="N2" s="28"/>
      <c r="O2" s="28"/>
      <c r="P2" s="28"/>
      <c r="Q2" s="28"/>
      <c r="R2" s="28"/>
      <c r="S2" s="28"/>
      <c r="T2" s="28"/>
    </row>
    <row r="3" spans="2:20" ht="18" customHeight="1" x14ac:dyDescent="0.3">
      <c r="B3" s="29" t="str">
        <f>UPPER(CONCATENATE("Seguimiento de ",'Seguimiento de peso'!EtiquetaObjetivo2))</f>
        <v>SEGUIMIENTO DE BICEP</v>
      </c>
      <c r="C3" s="29"/>
      <c r="D3" s="29"/>
    </row>
    <row r="4" spans="2:20" ht="18" customHeight="1" x14ac:dyDescent="0.25">
      <c r="B4" t="s">
        <v>14</v>
      </c>
      <c r="C4" t="s">
        <v>18</v>
      </c>
      <c r="D4" t="s">
        <v>23</v>
      </c>
    </row>
    <row r="5" spans="2:20" ht="18" customHeight="1" x14ac:dyDescent="0.25">
      <c r="B5" s="4">
        <f ca="1">TODAY()+30+ROW()</f>
        <v>43647</v>
      </c>
      <c r="C5" s="36">
        <v>0.33333333333333331</v>
      </c>
      <c r="D5" s="5">
        <v>13.5</v>
      </c>
    </row>
    <row r="6" spans="2:20" ht="18" customHeight="1" x14ac:dyDescent="0.25">
      <c r="B6" s="4">
        <f ca="1">TODAY()+30+ROW()</f>
        <v>43648</v>
      </c>
      <c r="C6" s="36">
        <v>0.58333333333333337</v>
      </c>
      <c r="D6" s="5">
        <v>13.5</v>
      </c>
    </row>
    <row r="7" spans="2:20" ht="18" customHeight="1" x14ac:dyDescent="0.25">
      <c r="B7" s="4">
        <f ca="1">TODAY()+30+ROW()</f>
        <v>43649</v>
      </c>
      <c r="C7" s="36">
        <v>0.34375</v>
      </c>
      <c r="D7" s="5">
        <v>13.6</v>
      </c>
    </row>
    <row r="8" spans="2:20" ht="18" customHeight="1" x14ac:dyDescent="0.25">
      <c r="B8" s="4">
        <f ca="1">TODAY()+30+ROW()</f>
        <v>43650</v>
      </c>
      <c r="C8" s="36">
        <v>0.58333333333333337</v>
      </c>
      <c r="D8" s="5">
        <v>13.8</v>
      </c>
    </row>
    <row r="9" spans="2:20" ht="18" customHeight="1" x14ac:dyDescent="0.25">
      <c r="B9" s="4">
        <f ca="1">TODAY()+30+ROW()</f>
        <v>43651</v>
      </c>
      <c r="C9" s="36">
        <v>0.33333333333333331</v>
      </c>
      <c r="D9" s="5">
        <v>14</v>
      </c>
    </row>
  </sheetData>
  <mergeCells count="3">
    <mergeCell ref="B1:F2"/>
    <mergeCell ref="B3:D3"/>
    <mergeCell ref="G1:T2"/>
  </mergeCells>
  <conditionalFormatting sqref="B5:D9">
    <cfRule type="expression" dxfId="3" priority="4">
      <formula>$D5=Objetivo2</formula>
    </cfRule>
  </conditionalFormatting>
  <dataValidations count="6">
    <dataValidation allowBlank="1" showInputMessage="1" showErrorMessage="1" prompt="Cree un seguimiento de bíceps en esta hoja de cálculo. Escriba los detalles en la tabla de Seguimiento de bíceps." sqref="A1" xr:uid="{00000000-0002-0000-0200-000000000000}"/>
    <dataValidation allowBlank="1" showInputMessage="1" showErrorMessage="1" prompt="El título de esta hoja de cálculo se muestra en esta celda y la imagen en la celda de la derecha" sqref="B1:F2" xr:uid="{00000000-0002-0000-0200-000001000000}"/>
    <dataValidation allowBlank="1" showInputMessage="1" showErrorMessage="1" prompt="Escriba la información en la siguiente tabla." sqref="B3:D3" xr:uid="{00000000-0002-0000-0200-000002000000}"/>
    <dataValidation allowBlank="1" showInputMessage="1" showErrorMessage="1" prompt="Escriba la fecha en esta columna, bajo este encabezado. Use los filtros de encabezado para buscar entradas específicas." sqref="B4" xr:uid="{00000000-0002-0000-0200-000003000000}"/>
    <dataValidation allowBlank="1" showInputMessage="1" showErrorMessage="1" prompt="Escriba la hora en esta columna, bajo este encabezado." sqref="C4" xr:uid="{00000000-0002-0000-0200-000004000000}"/>
    <dataValidation allowBlank="1" showInputMessage="1" showErrorMessage="1" prompt="Escriba el Tamaño en esta columna, bajo este encabezado." sqref="D4" xr:uid="{00000000-0002-0000-0200-000005000000}"/>
  </dataValidations>
  <printOptions horizontalCentered="1"/>
  <pageMargins left="0.25" right="0.25" top="0.75" bottom="0.75" header="0.3" footer="0.3"/>
  <pageSetup paperSize="9" scale="49" fitToHeight="0" orientation="portrait"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pageSetUpPr fitToPage="1"/>
  </sheetPr>
  <dimension ref="B1:T7"/>
  <sheetViews>
    <sheetView showGridLines="0" zoomScaleNormal="100" workbookViewId="0"/>
  </sheetViews>
  <sheetFormatPr baseColWidth="10" defaultColWidth="9.140625" defaultRowHeight="18" customHeight="1" x14ac:dyDescent="0.25"/>
  <cols>
    <col min="1" max="1" width="2.7109375" customWidth="1"/>
    <col min="2" max="2" width="18.140625" customWidth="1"/>
    <col min="3" max="3" width="18" customWidth="1"/>
    <col min="4" max="4" width="18.28515625" customWidth="1"/>
    <col min="5" max="5" width="2.7109375" customWidth="1"/>
    <col min="6" max="6" width="11.5703125" customWidth="1"/>
    <col min="7" max="7" width="9.42578125" customWidth="1"/>
    <col min="8" max="8" width="9.28515625" customWidth="1"/>
    <col min="9" max="9" width="2.7109375" customWidth="1"/>
    <col min="10" max="10" width="11.5703125" customWidth="1"/>
    <col min="11" max="11" width="9.42578125" customWidth="1"/>
    <col min="12" max="12" width="9.28515625" customWidth="1"/>
    <col min="13" max="13" width="2.7109375" customWidth="1"/>
    <col min="14" max="14" width="11.5703125" customWidth="1"/>
    <col min="15" max="15" width="9.42578125" customWidth="1"/>
    <col min="16" max="16" width="9.28515625" customWidth="1"/>
    <col min="17" max="17" width="2.7109375" customWidth="1"/>
    <col min="18" max="18" width="11.5703125" customWidth="1"/>
    <col min="19" max="19" width="9.42578125" customWidth="1"/>
    <col min="20" max="20" width="9.28515625" customWidth="1"/>
    <col min="21" max="21" width="2.7109375" customWidth="1"/>
  </cols>
  <sheetData>
    <row r="1" spans="2:20" ht="57.75" customHeight="1" x14ac:dyDescent="0.25">
      <c r="B1" s="30" t="s">
        <v>0</v>
      </c>
      <c r="C1" s="30"/>
      <c r="D1" s="30"/>
      <c r="E1" s="30"/>
      <c r="F1" s="30"/>
      <c r="G1" s="28" t="s">
        <v>22</v>
      </c>
      <c r="H1" s="28"/>
      <c r="I1" s="28"/>
      <c r="J1" s="28"/>
      <c r="K1" s="28"/>
      <c r="L1" s="28"/>
      <c r="M1" s="28"/>
      <c r="N1" s="28"/>
      <c r="O1" s="28"/>
      <c r="P1" s="28"/>
      <c r="Q1" s="28"/>
      <c r="R1" s="28"/>
      <c r="S1" s="28"/>
      <c r="T1" s="28"/>
    </row>
    <row r="2" spans="2:20" ht="21" customHeight="1" x14ac:dyDescent="0.25">
      <c r="B2" s="30"/>
      <c r="C2" s="30"/>
      <c r="D2" s="30"/>
      <c r="E2" s="30"/>
      <c r="F2" s="30"/>
      <c r="G2" s="28"/>
      <c r="H2" s="28"/>
      <c r="I2" s="28"/>
      <c r="J2" s="28"/>
      <c r="K2" s="28"/>
      <c r="L2" s="28"/>
      <c r="M2" s="28"/>
      <c r="N2" s="28"/>
      <c r="O2" s="28"/>
      <c r="P2" s="28"/>
      <c r="Q2" s="28"/>
      <c r="R2" s="28"/>
      <c r="S2" s="28"/>
      <c r="T2" s="28"/>
    </row>
    <row r="3" spans="2:20" ht="18" customHeight="1" x14ac:dyDescent="0.3">
      <c r="B3" s="29" t="str">
        <f>UPPER(CONCATENATE("Seguimiento de ",'Seguimiento de peso'!EtiquetaObjetivo3))</f>
        <v>SEGUIMIENTO DE CADERAS</v>
      </c>
      <c r="C3" s="29"/>
      <c r="D3" s="29"/>
    </row>
    <row r="4" spans="2:20" ht="18" customHeight="1" x14ac:dyDescent="0.25">
      <c r="B4" t="s">
        <v>14</v>
      </c>
      <c r="C4" t="s">
        <v>18</v>
      </c>
      <c r="D4" t="s">
        <v>23</v>
      </c>
    </row>
    <row r="5" spans="2:20" ht="18" customHeight="1" x14ac:dyDescent="0.25">
      <c r="B5" s="4">
        <f ca="1">TODAY()+30+ROW()</f>
        <v>43647</v>
      </c>
      <c r="C5" s="36">
        <v>0.33333333333333331</v>
      </c>
      <c r="D5" s="5">
        <v>45</v>
      </c>
    </row>
    <row r="6" spans="2:20" ht="18" customHeight="1" x14ac:dyDescent="0.25">
      <c r="B6" s="4">
        <f ca="1">TODAY()+30+ROW()</f>
        <v>43648</v>
      </c>
      <c r="C6" s="36">
        <v>0.58333333333333337</v>
      </c>
      <c r="D6" s="5">
        <v>44.8</v>
      </c>
    </row>
    <row r="7" spans="2:20" ht="18" customHeight="1" x14ac:dyDescent="0.25">
      <c r="B7" s="4">
        <f ca="1">TODAY()+30+ROW()</f>
        <v>43649</v>
      </c>
      <c r="C7" s="36">
        <v>0.41666666666666669</v>
      </c>
      <c r="D7" s="5">
        <v>42</v>
      </c>
    </row>
  </sheetData>
  <mergeCells count="3">
    <mergeCell ref="B1:F2"/>
    <mergeCell ref="B3:D3"/>
    <mergeCell ref="G1:T2"/>
  </mergeCells>
  <conditionalFormatting sqref="B5:D7">
    <cfRule type="expression" dxfId="2" priority="3">
      <formula>$D5=Objetivo3</formula>
    </cfRule>
  </conditionalFormatting>
  <dataValidations count="6">
    <dataValidation allowBlank="1" showInputMessage="1" showErrorMessage="1" prompt="Cree un seguimiento de cadera en esta hoja de cálculo. Escriba los detalles en la tabla de Seguimiento de cadera." sqref="A1" xr:uid="{00000000-0002-0000-0300-000000000000}"/>
    <dataValidation allowBlank="1" showInputMessage="1" showErrorMessage="1" prompt="El título de esta hoja de cálculo se muestra en esta celda y la imagen en la celda de la derecha" sqref="B1:F2" xr:uid="{00000000-0002-0000-0300-000001000000}"/>
    <dataValidation allowBlank="1" showInputMessage="1" showErrorMessage="1" prompt="Escriba la información en la siguiente tabla." sqref="B3:D3" xr:uid="{00000000-0002-0000-0300-000002000000}"/>
    <dataValidation allowBlank="1" showInputMessage="1" showErrorMessage="1" prompt="Escriba la fecha en esta columna, bajo este encabezado. Use los filtros de encabezado para buscar entradas específicas." sqref="B4" xr:uid="{00000000-0002-0000-0300-000003000000}"/>
    <dataValidation allowBlank="1" showInputMessage="1" showErrorMessage="1" prompt="Escriba la hora en esta columna, bajo este encabezado." sqref="C4" xr:uid="{00000000-0002-0000-0300-000004000000}"/>
    <dataValidation allowBlank="1" showInputMessage="1" showErrorMessage="1" prompt="Escriba el Tamaño en esta columna, bajo este encabezado." sqref="D4" xr:uid="{00000000-0002-0000-0300-000005000000}"/>
  </dataValidations>
  <printOptions horizontalCentered="1"/>
  <pageMargins left="0.25" right="0.25" top="0.75" bottom="0.75" header="0.3" footer="0.3"/>
  <pageSetup paperSize="9" scale="49" fitToHeight="0" orientation="portrait" r:id="rId1"/>
  <headerFooter differentFirst="1">
    <oddFoote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B1:T11"/>
  <sheetViews>
    <sheetView showGridLines="0" zoomScaleNormal="100" workbookViewId="0"/>
  </sheetViews>
  <sheetFormatPr baseColWidth="10" defaultColWidth="9.140625" defaultRowHeight="18" customHeight="1" x14ac:dyDescent="0.25"/>
  <cols>
    <col min="1" max="1" width="2.7109375" customWidth="1"/>
    <col min="2" max="2" width="18.140625" customWidth="1"/>
    <col min="3" max="3" width="18" customWidth="1"/>
    <col min="4" max="4" width="18.28515625" customWidth="1"/>
    <col min="5" max="5" width="2.7109375" customWidth="1"/>
    <col min="6" max="6" width="11.5703125" customWidth="1"/>
    <col min="7" max="7" width="9.42578125" customWidth="1"/>
    <col min="8" max="8" width="9.28515625" customWidth="1"/>
    <col min="9" max="9" width="2.7109375" customWidth="1"/>
    <col min="10" max="10" width="11.5703125" customWidth="1"/>
    <col min="11" max="11" width="9.42578125" customWidth="1"/>
    <col min="12" max="12" width="9.28515625" customWidth="1"/>
    <col min="13" max="13" width="2.7109375" customWidth="1"/>
    <col min="14" max="14" width="11.5703125" customWidth="1"/>
    <col min="15" max="15" width="9.42578125" customWidth="1"/>
    <col min="16" max="16" width="9.28515625" customWidth="1"/>
    <col min="17" max="17" width="2.7109375" customWidth="1"/>
    <col min="18" max="18" width="11.5703125" customWidth="1"/>
    <col min="19" max="19" width="9.42578125" customWidth="1"/>
    <col min="20" max="20" width="9.28515625" customWidth="1"/>
    <col min="21" max="21" width="2.7109375" customWidth="1"/>
  </cols>
  <sheetData>
    <row r="1" spans="2:20" ht="57.75" customHeight="1" x14ac:dyDescent="0.25">
      <c r="B1" s="30" t="s">
        <v>0</v>
      </c>
      <c r="C1" s="30"/>
      <c r="D1" s="30"/>
      <c r="E1" s="30"/>
      <c r="F1" s="30"/>
      <c r="G1" s="28" t="s">
        <v>22</v>
      </c>
      <c r="H1" s="28"/>
      <c r="I1" s="28"/>
      <c r="J1" s="28"/>
      <c r="K1" s="28"/>
      <c r="L1" s="28"/>
      <c r="M1" s="28"/>
      <c r="N1" s="28"/>
      <c r="O1" s="28"/>
      <c r="P1" s="28"/>
      <c r="Q1" s="28"/>
      <c r="R1" s="28"/>
      <c r="S1" s="28"/>
      <c r="T1" s="28"/>
    </row>
    <row r="2" spans="2:20" ht="21" customHeight="1" x14ac:dyDescent="0.25">
      <c r="B2" s="30"/>
      <c r="C2" s="30"/>
      <c r="D2" s="30"/>
      <c r="E2" s="30"/>
      <c r="F2" s="30"/>
      <c r="G2" s="28"/>
      <c r="H2" s="28"/>
      <c r="I2" s="28"/>
      <c r="J2" s="28"/>
      <c r="K2" s="28"/>
      <c r="L2" s="28"/>
      <c r="M2" s="28"/>
      <c r="N2" s="28"/>
      <c r="O2" s="28"/>
      <c r="P2" s="28"/>
      <c r="Q2" s="28"/>
      <c r="R2" s="28"/>
      <c r="S2" s="28"/>
      <c r="T2" s="28"/>
    </row>
    <row r="3" spans="2:20" ht="18" customHeight="1" x14ac:dyDescent="0.3">
      <c r="B3" s="29" t="str">
        <f>UPPER(CONCATENATE("Seguimiento de ",'Seguimiento de peso'!EtiquetaObjetivo4))</f>
        <v>SEGUIMIENTO DE MUSLOS</v>
      </c>
      <c r="C3" s="29"/>
      <c r="D3" s="29"/>
    </row>
    <row r="4" spans="2:20" ht="18" customHeight="1" x14ac:dyDescent="0.25">
      <c r="B4" t="s">
        <v>14</v>
      </c>
      <c r="C4" t="s">
        <v>18</v>
      </c>
      <c r="D4" t="s">
        <v>23</v>
      </c>
    </row>
    <row r="5" spans="2:20" ht="18" customHeight="1" x14ac:dyDescent="0.25">
      <c r="B5" s="4">
        <f t="shared" ref="B5:B11" ca="1" si="0">TODAY()+30+ROW()</f>
        <v>43647</v>
      </c>
      <c r="C5" s="36">
        <v>0.33333333333333331</v>
      </c>
      <c r="D5" s="5">
        <v>22</v>
      </c>
    </row>
    <row r="6" spans="2:20" ht="18" customHeight="1" x14ac:dyDescent="0.25">
      <c r="B6" s="4">
        <f t="shared" ca="1" si="0"/>
        <v>43648</v>
      </c>
      <c r="C6" s="36">
        <v>0.58333333333333337</v>
      </c>
      <c r="D6" s="5">
        <v>21</v>
      </c>
    </row>
    <row r="7" spans="2:20" ht="18" customHeight="1" x14ac:dyDescent="0.25">
      <c r="B7" s="4">
        <f t="shared" ca="1" si="0"/>
        <v>43649</v>
      </c>
      <c r="C7" s="36">
        <v>0.34375</v>
      </c>
      <c r="D7" s="5">
        <v>20.5</v>
      </c>
    </row>
    <row r="8" spans="2:20" ht="18" customHeight="1" x14ac:dyDescent="0.25">
      <c r="B8" s="4">
        <f t="shared" ca="1" si="0"/>
        <v>43650</v>
      </c>
      <c r="C8" s="36">
        <v>0.58333333333333337</v>
      </c>
      <c r="D8" s="5">
        <v>21</v>
      </c>
    </row>
    <row r="9" spans="2:20" ht="18" customHeight="1" x14ac:dyDescent="0.25">
      <c r="B9" s="4">
        <f t="shared" ca="1" si="0"/>
        <v>43651</v>
      </c>
      <c r="C9" s="36">
        <v>0.33333333333333331</v>
      </c>
      <c r="D9" s="5">
        <v>22</v>
      </c>
    </row>
    <row r="10" spans="2:20" ht="18" customHeight="1" x14ac:dyDescent="0.25">
      <c r="B10" s="4">
        <f t="shared" ca="1" si="0"/>
        <v>43652</v>
      </c>
      <c r="C10" s="36">
        <v>0.35416666666666669</v>
      </c>
      <c r="D10" s="5">
        <v>21</v>
      </c>
    </row>
    <row r="11" spans="2:20" ht="18" customHeight="1" x14ac:dyDescent="0.25">
      <c r="B11" s="4">
        <f t="shared" ca="1" si="0"/>
        <v>43653</v>
      </c>
      <c r="C11" s="36">
        <v>0.41666666666666669</v>
      </c>
      <c r="D11" s="5">
        <v>20.3</v>
      </c>
    </row>
  </sheetData>
  <mergeCells count="3">
    <mergeCell ref="B1:F2"/>
    <mergeCell ref="B3:D3"/>
    <mergeCell ref="G1:T2"/>
  </mergeCells>
  <conditionalFormatting sqref="B5:D11">
    <cfRule type="expression" dxfId="1" priority="2">
      <formula>$D5=Objetivo4</formula>
    </cfRule>
  </conditionalFormatting>
  <dataValidations count="6">
    <dataValidation allowBlank="1" showInputMessage="1" showErrorMessage="1" prompt="Cree un seguimiento de muslos en esta hoja de cálculo. Escriba los detalles en la tabla de Seguimiento de muslos." sqref="A1" xr:uid="{00000000-0002-0000-0400-000000000000}"/>
    <dataValidation allowBlank="1" showInputMessage="1" showErrorMessage="1" prompt="El título de esta hoja de cálculo se muestra en esta celda y la imagen en la celda de la derecha" sqref="B1:F2" xr:uid="{00000000-0002-0000-0400-000001000000}"/>
    <dataValidation allowBlank="1" showInputMessage="1" showErrorMessage="1" prompt="Escriba la información en la siguiente tabla." sqref="B3:D3" xr:uid="{00000000-0002-0000-0400-000002000000}"/>
    <dataValidation allowBlank="1" showInputMessage="1" showErrorMessage="1" prompt="Escriba la fecha en esta columna, bajo este encabezado. Use los filtros de encabezado para buscar entradas específicas." sqref="B4" xr:uid="{00000000-0002-0000-0400-000003000000}"/>
    <dataValidation allowBlank="1" showInputMessage="1" showErrorMessage="1" prompt="Escriba la hora en esta columna, bajo este encabezado." sqref="C4" xr:uid="{00000000-0002-0000-0400-000004000000}"/>
    <dataValidation allowBlank="1" showInputMessage="1" showErrorMessage="1" prompt="Escriba el Tamaño en esta columna, bajo este encabezado." sqref="D4" xr:uid="{00000000-0002-0000-0400-000005000000}"/>
  </dataValidations>
  <printOptions horizontalCentered="1"/>
  <pageMargins left="0.25" right="0.25" top="0.75" bottom="0.75" header="0.3" footer="0.3"/>
  <pageSetup paperSize="9" scale="49" fitToHeight="0" orientation="portrait"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5"/>
    <pageSetUpPr fitToPage="1"/>
  </sheetPr>
  <dimension ref="A1:I16"/>
  <sheetViews>
    <sheetView showGridLines="0" workbookViewId="0"/>
  </sheetViews>
  <sheetFormatPr baseColWidth="10" defaultColWidth="9.140625" defaultRowHeight="18" customHeight="1" x14ac:dyDescent="0.25"/>
  <cols>
    <col min="1" max="1" width="2.7109375" style="3" customWidth="1"/>
    <col min="2" max="2" width="24.5703125" style="3" customWidth="1"/>
    <col min="3" max="3" width="33.28515625" style="3" customWidth="1"/>
    <col min="4" max="4" width="24.28515625" style="3" customWidth="1"/>
    <col min="5" max="5" width="14.7109375" style="10" customWidth="1"/>
    <col min="6" max="6" width="15" style="3" customWidth="1"/>
    <col min="7" max="7" width="13.140625" style="3" customWidth="1"/>
    <col min="8" max="8" width="30.85546875" style="3" customWidth="1"/>
    <col min="9" max="9" width="2.7109375" customWidth="1"/>
  </cols>
  <sheetData>
    <row r="1" spans="1:9" ht="57.75" customHeight="1" x14ac:dyDescent="0.25">
      <c r="A1"/>
      <c r="B1" s="33" t="s">
        <v>24</v>
      </c>
      <c r="C1" s="33"/>
      <c r="D1" s="33"/>
      <c r="E1" s="28" t="s">
        <v>22</v>
      </c>
      <c r="F1" s="28"/>
      <c r="G1" s="28"/>
      <c r="H1" s="28"/>
      <c r="I1" s="28"/>
    </row>
    <row r="2" spans="1:9" ht="21" customHeight="1" x14ac:dyDescent="0.25">
      <c r="A2"/>
      <c r="B2" s="33"/>
      <c r="C2" s="33"/>
      <c r="D2" s="33"/>
      <c r="E2" s="28"/>
      <c r="F2" s="28"/>
      <c r="G2" s="28"/>
      <c r="H2" s="28"/>
      <c r="I2" s="28"/>
    </row>
    <row r="3" spans="1:9" ht="30.75" customHeight="1" x14ac:dyDescent="0.25">
      <c r="A3"/>
      <c r="B3" s="19" t="s">
        <v>25</v>
      </c>
      <c r="C3" s="23" t="s">
        <v>32</v>
      </c>
      <c r="D3" s="22" t="s">
        <v>34</v>
      </c>
      <c r="F3"/>
      <c r="G3"/>
      <c r="H3"/>
    </row>
    <row r="4" spans="1:9" ht="21.75" customHeight="1" x14ac:dyDescent="0.25">
      <c r="A4"/>
      <c r="B4" s="9" t="s">
        <v>26</v>
      </c>
      <c r="C4" s="2">
        <f>SUMIF(RegistroDeActividades[ACTIVIDAD],Categoría1,RegistroDeActividades[DISTANCIA])</f>
        <v>11.46</v>
      </c>
      <c r="D4" s="7" t="s">
        <v>35</v>
      </c>
      <c r="F4"/>
      <c r="G4"/>
      <c r="H4"/>
    </row>
    <row r="5" spans="1:9" ht="21.75" customHeight="1" x14ac:dyDescent="0.25">
      <c r="A5"/>
      <c r="B5" s="9" t="s">
        <v>27</v>
      </c>
      <c r="C5" s="2">
        <f>SUMIF(RegistroDeActividades[ACTIVIDAD],Categoría2,RegistroDeActividades[DISTANCIA])</f>
        <v>0</v>
      </c>
      <c r="D5" s="7" t="s">
        <v>35</v>
      </c>
      <c r="F5"/>
      <c r="G5"/>
      <c r="H5"/>
    </row>
    <row r="6" spans="1:9" ht="21.75" customHeight="1" x14ac:dyDescent="0.25">
      <c r="A6"/>
      <c r="B6" s="9" t="s">
        <v>28</v>
      </c>
      <c r="C6" s="2">
        <f>SUMIF(RegistroDeActividades[ACTIVIDAD],Categoría3,RegistroDeActividades[DISTANCIA])</f>
        <v>1227</v>
      </c>
      <c r="D6" s="7" t="s">
        <v>36</v>
      </c>
      <c r="F6"/>
      <c r="G6"/>
      <c r="H6"/>
    </row>
    <row r="7" spans="1:9" ht="21.75" customHeight="1" x14ac:dyDescent="0.25">
      <c r="A7"/>
      <c r="B7" s="9" t="s">
        <v>29</v>
      </c>
      <c r="C7" s="2">
        <f>SUMIF(RegistroDeActividades[ACTIVIDAD],Categoría4,RegistroDeActividades[DISTANCIA])</f>
        <v>1700</v>
      </c>
      <c r="D7" s="7" t="s">
        <v>37</v>
      </c>
      <c r="F7"/>
      <c r="G7"/>
      <c r="H7"/>
    </row>
    <row r="8" spans="1:9" ht="21.75" customHeight="1" x14ac:dyDescent="0.25">
      <c r="A8"/>
      <c r="B8" s="9" t="s">
        <v>30</v>
      </c>
      <c r="C8" s="2">
        <f>SUMIF(RegistroDeActividades[ACTIVIDAD],Categoría5,RegistroDeActividades[DISTANCIA])</f>
        <v>4.53</v>
      </c>
      <c r="D8" s="7" t="s">
        <v>35</v>
      </c>
      <c r="F8"/>
      <c r="G8"/>
      <c r="H8"/>
    </row>
    <row r="9" spans="1:9" ht="18" customHeight="1" x14ac:dyDescent="0.25">
      <c r="A9"/>
      <c r="B9" s="32"/>
      <c r="C9" s="32"/>
      <c r="D9" s="32"/>
      <c r="F9"/>
      <c r="G9"/>
      <c r="H9"/>
    </row>
    <row r="10" spans="1:9" ht="18" customHeight="1" x14ac:dyDescent="0.25">
      <c r="B10" t="s">
        <v>31</v>
      </c>
      <c r="C10" t="s">
        <v>33</v>
      </c>
      <c r="D10" t="s">
        <v>38</v>
      </c>
      <c r="E10" s="9" t="s">
        <v>39</v>
      </c>
      <c r="F10" s="9" t="s">
        <v>40</v>
      </c>
      <c r="G10" t="s">
        <v>41</v>
      </c>
      <c r="H10" t="s">
        <v>42</v>
      </c>
    </row>
    <row r="11" spans="1:9" ht="18" customHeight="1" x14ac:dyDescent="0.25">
      <c r="B11" s="27">
        <f ca="1">TODAY()+30+ROW()</f>
        <v>43653</v>
      </c>
      <c r="C11" s="26" t="s">
        <v>26</v>
      </c>
      <c r="D11" s="37">
        <v>0.54166666666666663</v>
      </c>
      <c r="E11" s="38">
        <v>1.5972222222222276E-2</v>
      </c>
      <c r="F11" s="10">
        <v>3.66</v>
      </c>
      <c r="G11" s="10">
        <v>173</v>
      </c>
      <c r="H11" s="7" t="s">
        <v>43</v>
      </c>
    </row>
    <row r="12" spans="1:9" ht="18" customHeight="1" x14ac:dyDescent="0.25">
      <c r="B12" s="27">
        <f ca="1">TODAY()+30+ROW()</f>
        <v>43654</v>
      </c>
      <c r="C12" s="26" t="s">
        <v>26</v>
      </c>
      <c r="D12" s="37">
        <v>0.6875</v>
      </c>
      <c r="E12" s="38">
        <v>6.25E-2</v>
      </c>
      <c r="F12" s="10">
        <v>7.8</v>
      </c>
      <c r="G12" s="10">
        <v>344</v>
      </c>
      <c r="H12" s="7"/>
    </row>
    <row r="13" spans="1:9" ht="18" customHeight="1" x14ac:dyDescent="0.25">
      <c r="B13" s="27">
        <f ca="1">TODAY()+30+ROW()</f>
        <v>43655</v>
      </c>
      <c r="C13" s="26" t="s">
        <v>29</v>
      </c>
      <c r="D13" s="37">
        <v>0.41666666666666669</v>
      </c>
      <c r="E13" s="38">
        <v>2.0833333333333332E-2</v>
      </c>
      <c r="F13" s="10">
        <v>1700</v>
      </c>
      <c r="G13" s="10">
        <v>237</v>
      </c>
      <c r="H13" s="7"/>
    </row>
    <row r="14" spans="1:9" ht="18" customHeight="1" x14ac:dyDescent="0.25">
      <c r="B14" s="27">
        <f ca="1">TODAY()+30+ROW()</f>
        <v>43656</v>
      </c>
      <c r="C14" s="26" t="s">
        <v>28</v>
      </c>
      <c r="D14" s="37">
        <v>0.5625</v>
      </c>
      <c r="E14" s="38">
        <v>2.4305555555555556E-2</v>
      </c>
      <c r="F14" s="10">
        <v>1227</v>
      </c>
      <c r="G14" s="10">
        <v>150</v>
      </c>
      <c r="H14" s="7"/>
    </row>
    <row r="15" spans="1:9" ht="18" customHeight="1" x14ac:dyDescent="0.25">
      <c r="B15" s="27">
        <f ca="1">TODAY()+30+ROW()</f>
        <v>43657</v>
      </c>
      <c r="C15" s="26" t="s">
        <v>30</v>
      </c>
      <c r="D15" s="37">
        <v>0.59652777777777777</v>
      </c>
      <c r="E15" s="38">
        <v>2.0833333333333332E-2</v>
      </c>
      <c r="F15" s="10">
        <v>4.53</v>
      </c>
      <c r="G15" s="10">
        <v>115</v>
      </c>
      <c r="H15" s="7"/>
    </row>
    <row r="16" spans="1:9" ht="18" customHeight="1" x14ac:dyDescent="0.25">
      <c r="E16" s="3"/>
    </row>
  </sheetData>
  <mergeCells count="3">
    <mergeCell ref="B1:D2"/>
    <mergeCell ref="E1:I2"/>
    <mergeCell ref="B9:D9"/>
  </mergeCells>
  <dataValidations count="14">
    <dataValidation type="list" errorStyle="warning" allowBlank="1" showInputMessage="1" showErrorMessage="1" error="Seleccione la unidad en la lista. Seleccione CANCELAR, presione ALT+FLECHA ABAJO para ver las opciones y después use la tecla de FLECHA ABAJO y ENTRAR para realizar una selección." sqref="D4:D8" xr:uid="{00000000-0002-0000-0500-000000000000}">
      <formula1>"Millas,Kilómetros,Pasos,Vueltas,Yardas,Metros,Rep."</formula1>
    </dataValidation>
    <dataValidation type="list" errorStyle="warning" allowBlank="1" showErrorMessage="1" error="Seleccione la actividad de la lista. Seleccione CANCELAR, presione ALT+FLECHA ABAJO para ver las opciones y después use la tecla de FLECHA ABAJO y ENTRAR para realizar una selección" sqref="C11:C15" xr:uid="{00000000-0002-0000-0500-000001000000}">
      <formula1>$B$4:$B$8</formula1>
    </dataValidation>
    <dataValidation allowBlank="1" showInputMessage="1" showErrorMessage="1" prompt="Cree un Registro de actividad en esta hoja de cálculo. Escriba los detalles en la tabla Registro de actividad comenzando por la celda B10. El Total de actividades se calcula automáticamente en las celdas C4 a C8." sqref="A1" xr:uid="{00000000-0002-0000-0500-000002000000}"/>
    <dataValidation allowBlank="1" showInputMessage="1" showErrorMessage="1" prompt="El título de esta hoja de cálculo se muestra en esta celda y la imagen en la celda de la derecha. Las actividades y los totales están en las celdas B4 a D8" sqref="B1:D2" xr:uid="{00000000-0002-0000-0500-000003000000}"/>
    <dataValidation allowBlank="1" showInputMessage="1" showErrorMessage="1" prompt="Personalice las actividades en esta columna, bajo este encabezado." sqref="B3" xr:uid="{00000000-0002-0000-0500-000004000000}"/>
    <dataValidation allowBlank="1" showInputMessage="1" showErrorMessage="1" prompt="El total se calcula automáticamente en esta columna, debajo de este encabezado" sqref="C3" xr:uid="{00000000-0002-0000-0500-000005000000}"/>
    <dataValidation allowBlank="1" showInputMessage="1" showErrorMessage="1" prompt="Seleccione la unidad en esta columna, bajo este encabezado. Presione ALT+FLECHA ABAJO para ver las opciones y, después, use la tecla de FLECHA ABAJO y ENTRAR para realizar una selección." sqref="D3" xr:uid="{00000000-0002-0000-0500-000006000000}"/>
    <dataValidation allowBlank="1" showInputMessage="1" showErrorMessage="1" prompt="Escriba la fecha en esta columna, bajo este encabezado. Use los filtros de encabezado para buscar entradas específicas." sqref="B10" xr:uid="{00000000-0002-0000-0500-000007000000}"/>
    <dataValidation allowBlank="1" showInputMessage="1" showErrorMessage="1" prompt="Seleccione la actividad en esta columna, debajo de este encabezado. Presione ALT+FLECHA ABAJO para ver las opciones y, después, use la tecla de FLECHA ABAJO y ENTRAR para realizar una selección." sqref="C10" xr:uid="{00000000-0002-0000-0500-000008000000}"/>
    <dataValidation allowBlank="1" showInputMessage="1" showErrorMessage="1" prompt="Escriba la hora de inicio en esta columna, bajo este encabezado" sqref="D10" xr:uid="{00000000-0002-0000-0500-000009000000}"/>
    <dataValidation allowBlank="1" showInputMessage="1" showErrorMessage="1" prompt="Escriba la duración en esta columna, bajo este encabezado." sqref="E10" xr:uid="{00000000-0002-0000-0500-00000A000000}"/>
    <dataValidation allowBlank="1" showInputMessage="1" showErrorMessage="1" prompt="Escriba la distancia en esta columna, bajo este encabezado." sqref="F10" xr:uid="{00000000-0002-0000-0500-00000B000000}"/>
    <dataValidation allowBlank="1" showInputMessage="1" showErrorMessage="1" prompt="Escriba las calorías en esta columna, bajo este encabezado." sqref="G10" xr:uid="{00000000-0002-0000-0500-00000C000000}"/>
    <dataValidation allowBlank="1" showInputMessage="1" showErrorMessage="1" prompt="Escriba notas en esta columna, debajo de este encabezado." sqref="H10" xr:uid="{00000000-0002-0000-0500-00000D000000}"/>
  </dataValidations>
  <printOptions horizontalCentered="1"/>
  <pageMargins left="0.25" right="0.25" top="0.75" bottom="0.75" header="0.3" footer="0.3"/>
  <pageSetup paperSize="9" scale="58" fitToHeight="0" orientation="portrait"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pageSetUpPr fitToPage="1"/>
  </sheetPr>
  <dimension ref="A1:L18"/>
  <sheetViews>
    <sheetView showGridLines="0" workbookViewId="0"/>
  </sheetViews>
  <sheetFormatPr baseColWidth="10" defaultColWidth="9.140625" defaultRowHeight="18" customHeight="1" x14ac:dyDescent="0.25"/>
  <cols>
    <col min="1" max="1" width="2.7109375" customWidth="1"/>
    <col min="2" max="2" width="39.7109375" customWidth="1"/>
    <col min="3" max="3" width="47.140625" customWidth="1"/>
    <col min="4" max="4" width="32.42578125" customWidth="1"/>
    <col min="5" max="5" width="17.42578125" customWidth="1"/>
    <col min="6" max="6" width="13.7109375" customWidth="1"/>
    <col min="7" max="7" width="17.7109375" customWidth="1"/>
    <col min="8" max="8" width="13.7109375" customWidth="1"/>
    <col min="9" max="9" width="21.5703125" customWidth="1"/>
    <col min="10" max="10" width="16.42578125" customWidth="1"/>
    <col min="11" max="12" width="13.7109375" customWidth="1"/>
    <col min="13" max="13" width="2.7109375" customWidth="1"/>
  </cols>
  <sheetData>
    <row r="1" spans="1:12" s="20" customFormat="1" ht="57.75" customHeight="1" x14ac:dyDescent="0.25">
      <c r="A1" s="20" t="s">
        <v>44</v>
      </c>
      <c r="B1" s="34" t="s">
        <v>45</v>
      </c>
      <c r="C1" s="34"/>
      <c r="D1" s="35" t="s">
        <v>22</v>
      </c>
      <c r="E1" s="35"/>
      <c r="F1" s="35"/>
      <c r="G1" s="35"/>
      <c r="H1" s="35"/>
      <c r="I1" s="35"/>
      <c r="J1" s="35"/>
      <c r="K1" s="35"/>
      <c r="L1" s="35"/>
    </row>
    <row r="2" spans="1:12" ht="21" customHeight="1" x14ac:dyDescent="0.25">
      <c r="B2" s="34"/>
      <c r="C2" s="34"/>
      <c r="D2" s="35"/>
      <c r="E2" s="35"/>
      <c r="F2" s="35"/>
      <c r="G2" s="35"/>
      <c r="H2" s="35"/>
      <c r="I2" s="35"/>
      <c r="J2" s="35"/>
      <c r="K2" s="35"/>
      <c r="L2" s="35"/>
    </row>
    <row r="3" spans="1:12" ht="18" customHeight="1" x14ac:dyDescent="0.25">
      <c r="B3" s="34"/>
      <c r="C3" s="34"/>
      <c r="E3" s="24" t="str">
        <f>(RegistroDeAlimentación[[#Headers],[CALORÍAS]])</f>
        <v>CALORÍAS</v>
      </c>
      <c r="F3" s="24" t="str">
        <f>(RegistroDeAlimentación[[#Headers],[GRASAS]])</f>
        <v>GRASAS</v>
      </c>
      <c r="G3" s="24" t="str">
        <f>(RegistroDeAlimentación[[#Headers],[COLESTEROL]])</f>
        <v>COLESTEROL</v>
      </c>
      <c r="H3" s="24" t="str">
        <f>(RegistroDeAlimentación[[#Headers],[SODIO]])</f>
        <v>SODIO</v>
      </c>
      <c r="I3" s="24" t="str">
        <f>(RegistroDeAlimentación[[#Headers],[CARBOHIDRATOS]])</f>
        <v>CARBOHIDRATOS</v>
      </c>
      <c r="J3" s="24" t="str">
        <f>(RegistroDeAlimentación[[#Headers],[PROTEÍNAS]])</f>
        <v>PROTEÍNAS</v>
      </c>
      <c r="K3" s="24" t="str">
        <f>(RegistroDeAlimentación[[#Headers],[AZÚCAR]])</f>
        <v>AZÚCAR</v>
      </c>
      <c r="L3" s="24" t="str">
        <f>(RegistroDeAlimentación[[#Headers],[FIBRA]])</f>
        <v>FIBRA</v>
      </c>
    </row>
    <row r="4" spans="1:12" ht="16.5" customHeight="1" x14ac:dyDescent="0.25">
      <c r="B4" s="31" t="s">
        <v>46</v>
      </c>
      <c r="C4" s="31"/>
      <c r="D4" s="21" t="s">
        <v>52</v>
      </c>
      <c r="E4" s="17">
        <v>1800</v>
      </c>
      <c r="F4" s="18">
        <v>40</v>
      </c>
      <c r="G4" s="18">
        <v>225</v>
      </c>
      <c r="H4" s="18">
        <v>2100</v>
      </c>
      <c r="I4" s="18">
        <v>130</v>
      </c>
      <c r="J4" s="18">
        <v>56</v>
      </c>
      <c r="K4" s="18">
        <v>25</v>
      </c>
      <c r="L4" s="18">
        <v>25</v>
      </c>
    </row>
    <row r="5" spans="1:12" ht="16.5" customHeight="1" x14ac:dyDescent="0.25">
      <c r="B5" s="31"/>
      <c r="C5" s="31"/>
      <c r="D5" s="39" t="str">
        <f>IF(E5=SUM(RegistroDeAlimentación[CALORÍAS]),"Ingesta total:","Ingesta diaria:")</f>
        <v>Ingesta total:</v>
      </c>
      <c r="E5" s="17">
        <f>SUBTOTAL(109,RegistroDeAlimentación[CALORÍAS])</f>
        <v>3090</v>
      </c>
      <c r="F5" s="18">
        <f>SUBTOTAL(109,RegistroDeAlimentación[GRASAS])</f>
        <v>74.27000000000001</v>
      </c>
      <c r="G5" s="18">
        <f>SUBTOTAL(109,RegistroDeAlimentación[COLESTEROL])</f>
        <v>139.6</v>
      </c>
      <c r="H5" s="18">
        <f>SUBTOTAL(109,RegistroDeAlimentación[SODIO])</f>
        <v>1400.7</v>
      </c>
      <c r="I5" s="18">
        <f>SUBTOTAL(109,RegistroDeAlimentación[CARBOHIDRATOS])</f>
        <v>208.56</v>
      </c>
      <c r="J5" s="18">
        <f>SUBTOTAL(109,RegistroDeAlimentación[PROTEÍNAS])</f>
        <v>68.81</v>
      </c>
      <c r="K5" s="18">
        <f>SUBTOTAL(109,RegistroDeAlimentación[AZÚCAR])</f>
        <v>84.1</v>
      </c>
      <c r="L5" s="18">
        <f>SUBTOTAL(109,RegistroDeAlimentación[FIBRA])</f>
        <v>24.5</v>
      </c>
    </row>
    <row r="6" spans="1:12" ht="18" customHeight="1" x14ac:dyDescent="0.25">
      <c r="B6" s="32"/>
      <c r="C6" s="32"/>
    </row>
    <row r="7" spans="1:12" ht="18" customHeight="1" x14ac:dyDescent="0.25">
      <c r="B7" s="15" t="s">
        <v>31</v>
      </c>
      <c r="C7" t="s">
        <v>47</v>
      </c>
      <c r="D7" t="s">
        <v>53</v>
      </c>
      <c r="E7" s="2" t="s">
        <v>41</v>
      </c>
      <c r="F7" s="2" t="s">
        <v>65</v>
      </c>
      <c r="G7" s="2" t="s">
        <v>66</v>
      </c>
      <c r="H7" s="2" t="s">
        <v>67</v>
      </c>
      <c r="I7" s="2" t="s">
        <v>68</v>
      </c>
      <c r="J7" s="2" t="s">
        <v>69</v>
      </c>
      <c r="K7" s="2" t="s">
        <v>70</v>
      </c>
      <c r="L7" s="2" t="s">
        <v>71</v>
      </c>
    </row>
    <row r="8" spans="1:12" ht="18" customHeight="1" x14ac:dyDescent="0.25">
      <c r="B8" s="16">
        <f t="shared" ref="B8:B18" ca="1" si="0">TODAY()+30+ROW()</f>
        <v>43650</v>
      </c>
      <c r="C8" s="7" t="s">
        <v>48</v>
      </c>
      <c r="D8" s="7" t="s">
        <v>54</v>
      </c>
      <c r="E8" s="2">
        <v>130</v>
      </c>
      <c r="F8" s="2">
        <v>8</v>
      </c>
      <c r="G8" s="2">
        <v>10</v>
      </c>
      <c r="H8" s="2">
        <v>60</v>
      </c>
      <c r="I8" s="2">
        <v>16</v>
      </c>
      <c r="J8" s="2">
        <v>11</v>
      </c>
      <c r="K8" s="2">
        <v>5</v>
      </c>
      <c r="L8" s="2">
        <v>0</v>
      </c>
    </row>
    <row r="9" spans="1:12" ht="18" customHeight="1" x14ac:dyDescent="0.25">
      <c r="B9" s="16">
        <f t="shared" ca="1" si="0"/>
        <v>43651</v>
      </c>
      <c r="C9" s="7" t="s">
        <v>49</v>
      </c>
      <c r="D9" s="7" t="s">
        <v>55</v>
      </c>
      <c r="E9" s="2">
        <v>65</v>
      </c>
      <c r="F9" s="2">
        <v>0.2</v>
      </c>
      <c r="G9" s="2"/>
      <c r="H9" s="2"/>
      <c r="I9" s="2">
        <v>17.3</v>
      </c>
      <c r="J9" s="2">
        <v>0.3</v>
      </c>
      <c r="K9" s="2"/>
      <c r="L9" s="2"/>
    </row>
    <row r="10" spans="1:12" ht="18" customHeight="1" x14ac:dyDescent="0.25">
      <c r="B10" s="16">
        <f t="shared" ca="1" si="0"/>
        <v>43652</v>
      </c>
      <c r="C10" s="7" t="s">
        <v>50</v>
      </c>
      <c r="D10" s="7" t="s">
        <v>56</v>
      </c>
      <c r="E10" s="2">
        <v>220</v>
      </c>
      <c r="F10" s="2">
        <v>0.5</v>
      </c>
      <c r="G10" s="2"/>
      <c r="H10" s="2">
        <v>200</v>
      </c>
      <c r="I10" s="2">
        <v>30</v>
      </c>
      <c r="J10" s="2">
        <v>6</v>
      </c>
      <c r="K10" s="2">
        <v>4</v>
      </c>
      <c r="L10" s="2">
        <v>9</v>
      </c>
    </row>
    <row r="11" spans="1:12" ht="18" customHeight="1" x14ac:dyDescent="0.25">
      <c r="B11" s="16">
        <f t="shared" ca="1" si="0"/>
        <v>43653</v>
      </c>
      <c r="C11" s="7" t="s">
        <v>51</v>
      </c>
      <c r="D11" s="7" t="s">
        <v>57</v>
      </c>
      <c r="E11" s="2">
        <v>600</v>
      </c>
      <c r="F11" s="2">
        <v>0.5</v>
      </c>
      <c r="G11" s="2"/>
      <c r="H11" s="2">
        <v>300</v>
      </c>
      <c r="I11" s="2">
        <v>22</v>
      </c>
      <c r="J11" s="2">
        <v>9.8000000000000007</v>
      </c>
      <c r="K11" s="2"/>
      <c r="L11" s="2"/>
    </row>
    <row r="12" spans="1:12" ht="18" customHeight="1" x14ac:dyDescent="0.25">
      <c r="B12" s="16">
        <f t="shared" ca="1" si="0"/>
        <v>43654</v>
      </c>
      <c r="C12" s="7" t="s">
        <v>49</v>
      </c>
      <c r="D12" s="7" t="s">
        <v>58</v>
      </c>
      <c r="E12" s="2">
        <v>210</v>
      </c>
      <c r="F12" s="2">
        <v>20</v>
      </c>
      <c r="G12" s="2"/>
      <c r="H12" s="2"/>
      <c r="I12" s="2">
        <v>3</v>
      </c>
      <c r="J12" s="2">
        <v>5</v>
      </c>
      <c r="K12" s="2"/>
      <c r="L12" s="2">
        <v>3</v>
      </c>
    </row>
    <row r="13" spans="1:12" ht="18" customHeight="1" x14ac:dyDescent="0.25">
      <c r="B13" s="16">
        <f t="shared" ca="1" si="0"/>
        <v>43655</v>
      </c>
      <c r="C13" s="7" t="s">
        <v>48</v>
      </c>
      <c r="D13" s="7" t="s">
        <v>59</v>
      </c>
      <c r="E13" s="2">
        <v>220</v>
      </c>
      <c r="F13" s="2">
        <v>3</v>
      </c>
      <c r="G13" s="2"/>
      <c r="H13" s="2"/>
      <c r="I13" s="2">
        <v>29</v>
      </c>
      <c r="J13" s="2">
        <v>7</v>
      </c>
      <c r="K13" s="2"/>
      <c r="L13" s="2">
        <v>5</v>
      </c>
    </row>
    <row r="14" spans="1:12" ht="18" customHeight="1" x14ac:dyDescent="0.25">
      <c r="B14" s="16">
        <f t="shared" ca="1" si="0"/>
        <v>43656</v>
      </c>
      <c r="C14" s="7" t="s">
        <v>49</v>
      </c>
      <c r="D14" s="7" t="s">
        <v>60</v>
      </c>
      <c r="E14" s="2">
        <v>85</v>
      </c>
      <c r="F14" s="2">
        <v>0</v>
      </c>
      <c r="G14" s="2"/>
      <c r="H14" s="2">
        <v>0</v>
      </c>
      <c r="I14" s="2">
        <v>21</v>
      </c>
      <c r="J14" s="2">
        <v>1</v>
      </c>
      <c r="K14" s="2">
        <v>17</v>
      </c>
      <c r="L14" s="2">
        <v>4</v>
      </c>
    </row>
    <row r="15" spans="1:12" ht="18" customHeight="1" x14ac:dyDescent="0.25">
      <c r="B15" s="16">
        <f t="shared" ca="1" si="0"/>
        <v>43657</v>
      </c>
      <c r="C15" s="7" t="s">
        <v>50</v>
      </c>
      <c r="D15" s="7" t="s">
        <v>61</v>
      </c>
      <c r="E15" s="2">
        <v>340</v>
      </c>
      <c r="F15" s="2">
        <v>7</v>
      </c>
      <c r="G15" s="2">
        <v>3</v>
      </c>
      <c r="H15" s="2">
        <v>63</v>
      </c>
      <c r="I15" s="2">
        <v>1</v>
      </c>
      <c r="J15" s="2">
        <v>2</v>
      </c>
      <c r="K15" s="2"/>
      <c r="L15" s="2">
        <v>2</v>
      </c>
    </row>
    <row r="16" spans="1:12" ht="18" customHeight="1" x14ac:dyDescent="0.25">
      <c r="B16" s="16">
        <f t="shared" ca="1" si="0"/>
        <v>43658</v>
      </c>
      <c r="C16" s="7" t="s">
        <v>51</v>
      </c>
      <c r="D16" s="7" t="s">
        <v>62</v>
      </c>
      <c r="E16" s="2">
        <v>470</v>
      </c>
      <c r="F16" s="2">
        <v>4.07</v>
      </c>
      <c r="G16" s="2">
        <v>49</v>
      </c>
      <c r="H16" s="2">
        <v>460</v>
      </c>
      <c r="I16" s="2">
        <v>0.46</v>
      </c>
      <c r="J16" s="2">
        <v>23.71</v>
      </c>
      <c r="K16" s="2">
        <v>0.1</v>
      </c>
      <c r="L16" s="2"/>
    </row>
    <row r="17" spans="2:12" ht="18" customHeight="1" x14ac:dyDescent="0.25">
      <c r="B17" s="16">
        <f t="shared" ca="1" si="0"/>
        <v>43659</v>
      </c>
      <c r="C17" s="7" t="s">
        <v>51</v>
      </c>
      <c r="D17" s="7" t="s">
        <v>63</v>
      </c>
      <c r="E17" s="2">
        <v>220</v>
      </c>
      <c r="F17" s="2">
        <v>7</v>
      </c>
      <c r="G17" s="2"/>
      <c r="H17" s="2"/>
      <c r="I17" s="2">
        <v>5</v>
      </c>
      <c r="J17" s="2">
        <v>3</v>
      </c>
      <c r="K17" s="2"/>
      <c r="L17" s="2"/>
    </row>
    <row r="18" spans="2:12" ht="18" customHeight="1" x14ac:dyDescent="0.25">
      <c r="B18" s="16">
        <f t="shared" ca="1" si="0"/>
        <v>43660</v>
      </c>
      <c r="C18" s="7" t="s">
        <v>49</v>
      </c>
      <c r="D18" s="7" t="s">
        <v>64</v>
      </c>
      <c r="E18" s="2">
        <v>530</v>
      </c>
      <c r="F18" s="2">
        <v>24</v>
      </c>
      <c r="G18" s="2">
        <v>77.599999999999994</v>
      </c>
      <c r="H18" s="2">
        <v>317.7</v>
      </c>
      <c r="I18" s="2">
        <v>63.8</v>
      </c>
      <c r="J18" s="2">
        <v>0</v>
      </c>
      <c r="K18" s="2">
        <v>58</v>
      </c>
      <c r="L18" s="2">
        <v>1.5</v>
      </c>
    </row>
  </sheetData>
  <mergeCells count="4">
    <mergeCell ref="B6:C6"/>
    <mergeCell ref="B4:C5"/>
    <mergeCell ref="B1:C3"/>
    <mergeCell ref="D1:L2"/>
  </mergeCells>
  <conditionalFormatting sqref="E5:L5">
    <cfRule type="expression" dxfId="0" priority="8">
      <formula>AND($E$5&lt;&gt;SUM($E$8:$E$18),E$5&gt;E$4)</formula>
    </cfRule>
  </conditionalFormatting>
  <dataValidations count="9">
    <dataValidation allowBlank="1" showInputMessage="1" showErrorMessage="1" prompt="Cree un Registro de alimentación en esta hoja de cálculo. Escriba los detalles en la tabla Registro de alimentación comenzando por la celda B7." sqref="A1" xr:uid="{00000000-0002-0000-0600-000000000000}"/>
    <dataValidation allowBlank="1" showInputMessage="1" showErrorMessage="1" prompt="El título de esta hoja de cálculo se muestra en esta celda y la imagen en la celda de la derecha " sqref="B1:C2" xr:uid="{00000000-0002-0000-0600-000001000000}"/>
    <dataValidation allowBlank="1" showInputMessage="1" showErrorMessage="1" prompt="Establezca los objetivos nutricionales en las celdas a la derecha " sqref="B4:C5" xr:uid="{00000000-0002-0000-0600-000002000000}"/>
    <dataValidation allowBlank="1" showInputMessage="1" showErrorMessage="1" prompt="Escriba la ingesta diaria de nutrientes en las celdas a la derecha, de la celda E4 hasta L4. Los tipos de nutrientes se actualizan automáticamente en la fila superior en función de los encabezados de tabla personalizados." sqref="D4" xr:uid="{00000000-0002-0000-0600-000003000000}"/>
    <dataValidation allowBlank="1" showInputMessage="1" showErrorMessage="1" prompt="La ingesta total de nutrientes se calcula automáticamente en las celdas de la derecha, entre E5 y L5." sqref="D5" xr:uid="{00000000-0002-0000-0600-000004000000}"/>
    <dataValidation allowBlank="1" showInputMessage="1" showErrorMessage="1" prompt="Escriba la fecha en esta columna, bajo este encabezado. Use los filtros de encabezado para buscar entradas específicas" sqref="B7" xr:uid="{00000000-0002-0000-0600-000005000000}"/>
    <dataValidation allowBlank="1" showInputMessage="1" showErrorMessage="1" prompt="Escriba el tipo de comida en esta columna, bajo este encabezado" sqref="C7" xr:uid="{00000000-0002-0000-0600-000006000000}"/>
    <dataValidation allowBlank="1" showInputMessage="1" showErrorMessage="1" prompt="Escriba los alimentos en esta columna, bajo este encabezado." sqref="D7" xr:uid="{00000000-0002-0000-0600-000007000000}"/>
    <dataValidation allowBlank="1" showInputMessage="1" showErrorMessage="1" prompt="Personalice el encabezado de esta tabla para realizar un seguimiento de las necesidades específicas en esta columna, bajo este encabezado." sqref="E7:L7" xr:uid="{00000000-0002-0000-0600-000008000000}"/>
  </dataValidations>
  <printOptions horizontalCentered="1"/>
  <pageMargins left="0.25" right="0.25" top="0.75" bottom="0.75" header="0.3" footer="0.3"/>
  <pageSetup paperSize="9" scale="37" fitToHeight="0" orientation="portrait" r:id="rId1"/>
  <headerFooter differentFirst="1">
    <oddFooter>Page &amp;P of &amp;N</oddFooter>
  </headerFooter>
  <ignoredErrors>
    <ignoredError sqref="G5:H5 K5:L5"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7</vt:i4>
      </vt:variant>
      <vt:variant>
        <vt:lpstr>Rangos con nombre</vt:lpstr>
      </vt:variant>
      <vt:variant>
        <vt:i4>27</vt:i4>
      </vt:variant>
    </vt:vector>
  </HeadingPairs>
  <TitlesOfParts>
    <vt:vector size="34" baseType="lpstr">
      <vt:lpstr>Seguimiento de peso</vt:lpstr>
      <vt:lpstr>Seguimiento de cintura</vt:lpstr>
      <vt:lpstr>Seguimiento de bicep</vt:lpstr>
      <vt:lpstr>Seguimiento de cadera</vt:lpstr>
      <vt:lpstr>Seguimiento de muslos</vt:lpstr>
      <vt:lpstr>Registro de actividades</vt:lpstr>
      <vt:lpstr>Registro de alimentación</vt:lpstr>
      <vt:lpstr>'Seguimiento de peso'!Altura</vt:lpstr>
      <vt:lpstr>Categoría1</vt:lpstr>
      <vt:lpstr>Categoría2</vt:lpstr>
      <vt:lpstr>Categoría3</vt:lpstr>
      <vt:lpstr>Categoría4</vt:lpstr>
      <vt:lpstr>Categoría5</vt:lpstr>
      <vt:lpstr>'Seguimiento de peso'!EtiquetaDePeso</vt:lpstr>
      <vt:lpstr>'Seguimiento de peso'!EtiquetaObjetivo1</vt:lpstr>
      <vt:lpstr>'Seguimiento de peso'!EtiquetaObjetivo2</vt:lpstr>
      <vt:lpstr>'Seguimiento de peso'!EtiquetaObjetivo3</vt:lpstr>
      <vt:lpstr>'Seguimiento de peso'!EtiquetaObjetivo4</vt:lpstr>
      <vt:lpstr>FechaMedición</vt:lpstr>
      <vt:lpstr>'Seguimiento de peso'!Objetivo1</vt:lpstr>
      <vt:lpstr>'Seguimiento de peso'!Objetivo2</vt:lpstr>
      <vt:lpstr>'Seguimiento de peso'!Objetivo3</vt:lpstr>
      <vt:lpstr>'Seguimiento de peso'!Objetivo4</vt:lpstr>
      <vt:lpstr>'Seguimiento de peso'!PesoActual</vt:lpstr>
      <vt:lpstr>'Seguimiento de peso'!PesoObjetivo</vt:lpstr>
      <vt:lpstr>'Seguimiento de peso'!Sexo</vt:lpstr>
      <vt:lpstr>'Registro de actividades'!Títulos_a_imprimir</vt:lpstr>
      <vt:lpstr>'Registro de alimentación'!Títulos_a_imprimir</vt:lpstr>
      <vt:lpstr>'Seguimiento de bicep'!Títulos_a_imprimir</vt:lpstr>
      <vt:lpstr>'Seguimiento de cadera'!Títulos_a_imprimir</vt:lpstr>
      <vt:lpstr>'Seguimiento de cintura'!Títulos_a_imprimir</vt:lpstr>
      <vt:lpstr>'Seguimiento de muslos'!Títulos_a_imprimir</vt:lpstr>
      <vt:lpstr>'Seguimiento de peso'!Títulos_a_imprimir</vt:lpstr>
      <vt:lpstr>'Seguimiento de peso'!UnidadDeMedida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2018-03-21T12:20:36Z</dcterms:created>
  <dcterms:modified xsi:type="dcterms:W3CDTF">2019-05-27T03:51:10Z</dcterms:modified>
</cp:coreProperties>
</file>