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_\OneDrive\Escritorio\Departamenti de Salud\"/>
    </mc:Choice>
  </mc:AlternateContent>
  <xr:revisionPtr revIDLastSave="0" documentId="13_ncr:1_{8DE78D49-C29B-46EA-9D2D-C60BB6323504}" xr6:coauthVersionLast="44" xr6:coauthVersionMax="44" xr10:uidLastSave="{00000000-0000-0000-0000-000000000000}"/>
  <bookViews>
    <workbookView xWindow="-120" yWindow="-120" windowWidth="38640" windowHeight="15840" activeTab="2" xr2:uid="{355819CC-8078-4113-A352-640E8A42F538}"/>
  </bookViews>
  <sheets>
    <sheet name="Sheet1" sheetId="3" r:id="rId1"/>
    <sheet name="Cantidad de pruebas por dia" sheetId="2" r:id="rId2"/>
    <sheet name="Agregados por tipo de prueba" sheetId="1" r:id="rId3"/>
  </sheets>
  <definedNames>
    <definedName name="ExternalData_1" localSheetId="1" hidden="1">'Cantidad de pruebas por dia'!$A$1:$Q$153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16" i="1"/>
  <c r="B15" i="1"/>
  <c r="B14" i="1"/>
  <c r="B13" i="1"/>
  <c r="B12" i="1"/>
  <c r="B11" i="1"/>
  <c r="B17" i="1"/>
  <c r="B8" i="1"/>
  <c r="B7" i="1"/>
  <c r="B6" i="1"/>
  <c r="B19" i="1"/>
  <c r="B5" i="1"/>
  <c r="B4" i="1"/>
  <c r="B3" i="1"/>
  <c r="B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2F689-9A59-4B5C-B1A6-1BA112D5733B}" keepAlive="1" name="Query - tests-by-collected-date" description="Connection to the 'tests-by-collected-date' query in the workbook." type="5" refreshedVersion="6" background="1" saveData="1">
    <dbPr connection="Provider=Microsoft.Mashup.OleDb.1;Data Source=$Workbook$;Location=tests-by-collected-date;Extended Properties=&quot;&quot;" command="SELECT * FROM [tests-by-collected-date]"/>
  </connection>
</connections>
</file>

<file path=xl/sharedStrings.xml><?xml version="1.0" encoding="utf-8"?>
<sst xmlns="http://schemas.openxmlformats.org/spreadsheetml/2006/main" count="329" uniqueCount="193">
  <si>
    <t>sampleCollectedDate</t>
  </si>
  <si>
    <t>total</t>
  </si>
  <si>
    <t>molecular.total</t>
  </si>
  <si>
    <t>molecular.positives</t>
  </si>
  <si>
    <t>molecular.presumptivePositives</t>
  </si>
  <si>
    <t>molecular.negatives</t>
  </si>
  <si>
    <t>molecular.invalid</t>
  </si>
  <si>
    <t>molecular.inconclusive</t>
  </si>
  <si>
    <t>molecular.other</t>
  </si>
  <si>
    <t>serological.total</t>
  </si>
  <si>
    <t>serological.positives</t>
  </si>
  <si>
    <t>serological.positivesIgM</t>
  </si>
  <si>
    <t>serological.positivesIgG</t>
  </si>
  <si>
    <t>serological.positivesIgMIgG</t>
  </si>
  <si>
    <t>serological.negatives</t>
  </si>
  <si>
    <t>serological.invalid</t>
  </si>
  <si>
    <t>serological.other</t>
  </si>
  <si>
    <t>12/3/2020</t>
  </si>
  <si>
    <t>7/7/2020</t>
  </si>
  <si>
    <t>7/6/2020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</si>
  <si>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</si>
  <si>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</si>
  <si>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</si>
  <si>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</si>
  <si>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</si>
  <si>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</si>
  <si>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</si>
  <si>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</si>
  <si>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</si>
  <si>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</si>
  <si>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</si>
  <si>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</si>
  <si>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</si>
  <si>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</si>
  <si>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</si>
  <si>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</si>
  <si>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</si>
  <si>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</si>
  <si>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</si>
  <si>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</si>
  <si>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</si>
  <si>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</si>
  <si>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</si>
  <si>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</si>
  <si>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</si>
  <si>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</si>
  <si>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</si>
  <si>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</si>
  <si>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</si>
  <si>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</si>
  <si>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</si>
  <si>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</si>
  <si>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</si>
  <si>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</si>
  <si>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</si>
  <si>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</si>
  <si>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</si>
  <si>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</si>
  <si>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</si>
  <si>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</si>
  <si>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</si>
  <si>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</si>
  <si>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</si>
  <si>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</si>
  <si>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</si>
  <si>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</si>
  <si>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</si>
  <si>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</si>
  <si>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</si>
  <si>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</si>
  <si>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</si>
  <si>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</si>
  <si>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</si>
  <si>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</si>
  <si>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</si>
  <si>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</si>
  <si>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</si>
  <si>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</si>
  <si>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</si>
  <si>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</si>
  <si>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</si>
  <si>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</si>
  <si>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</si>
  <si>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</si>
  <si>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</si>
  <si>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</si>
  <si>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</si>
  <si>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</si>
  <si>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</si>
  <si>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</si>
  <si>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</si>
  <si>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</si>
  <si>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</si>
  <si>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</si>
  <si>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</si>
  <si>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</si>
  <si>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</si>
  <si>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</si>
  <si>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</si>
  <si>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</si>
  <si>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</si>
  <si>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</si>
  <si>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</si>
  <si>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</si>
  <si>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</si>
  <si>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</si>
  <si>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</si>
  <si>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</si>
  <si>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</si>
  <si>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</si>
  <si>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</si>
  <si>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</si>
  <si>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</si>
  <si>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</si>
  <si>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</si>
  <si>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</si>
  <si>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</si>
  <si>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</si>
  <si>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</si>
  <si>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</si>
  <si>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</si>
  <si>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</si>
  <si>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</si>
  <si>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</si>
  <si>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</si>
  <si>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</si>
  <si>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</si>
  <si>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</si>
  <si>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</si>
  <si>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</si>
  <si>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</si>
  <si>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</si>
  <si>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</si>
  <si>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</si>
  <si>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</si>
  <si>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2/29/2020</t>
  </si>
  <si>
    <t>2/28/2020</t>
  </si>
  <si>
    <t>2/25/2020</t>
  </si>
  <si>
    <t>2/7/2020</t>
  </si>
  <si>
    <t>2/5/2020</t>
  </si>
  <si>
    <t>2/2/2020</t>
  </si>
  <si>
    <t>1/29/2020</t>
  </si>
  <si>
    <t>1/7/2020</t>
  </si>
  <si>
    <t>6/26/2019</t>
  </si>
  <si>
    <t>12/9/2017</t>
  </si>
  <si>
    <t>12/8/2017</t>
  </si>
  <si>
    <t>5/1/2010</t>
  </si>
  <si>
    <t>2/20/2003</t>
  </si>
  <si>
    <t>5/31/2002</t>
  </si>
  <si>
    <t>6/3/2000</t>
  </si>
  <si>
    <t>5/23/2000</t>
  </si>
  <si>
    <t>4/25/2000</t>
  </si>
  <si>
    <t>7/20/1993</t>
  </si>
  <si>
    <t>11/28/1990</t>
  </si>
  <si>
    <t>1/1/1990</t>
  </si>
  <si>
    <t>12/9/1958</t>
  </si>
  <si>
    <t>10/9/1934</t>
  </si>
  <si>
    <t>4/27/0220</t>
  </si>
  <si>
    <t>4/29/0202</t>
  </si>
  <si>
    <t>4/29/0200</t>
  </si>
  <si>
    <t>Total</t>
  </si>
  <si>
    <t>Variables</t>
  </si>
  <si>
    <t>Agregados</t>
  </si>
  <si>
    <t>Pruebas Moleculares</t>
  </si>
  <si>
    <t>Pruebas Serológicas</t>
  </si>
  <si>
    <t>Total de Serológicas</t>
  </si>
  <si>
    <t>Serológicas positivas</t>
  </si>
  <si>
    <t>Serológicas positivas a IgM</t>
  </si>
  <si>
    <t>Serológicas positivas a IgG</t>
  </si>
  <si>
    <t>Serológicas positivas a IgM e IgG</t>
  </si>
  <si>
    <t>Serológicas negativas</t>
  </si>
  <si>
    <t>Serológicas no válidas</t>
  </si>
  <si>
    <t>Serológicas - otras</t>
  </si>
  <si>
    <t>Total de Moleculares</t>
  </si>
  <si>
    <t>Moleculares positivas</t>
  </si>
  <si>
    <t>Moleculares presumptivamente positivas</t>
  </si>
  <si>
    <t>Moleculares negativas</t>
  </si>
  <si>
    <t>Moleculares no válidas</t>
  </si>
  <si>
    <t>Moleculares no concluyentes</t>
  </si>
  <si>
    <t>Moleculares - otras</t>
  </si>
  <si>
    <t>7/9/2020</t>
  </si>
  <si>
    <t>7/8/2020</t>
  </si>
  <si>
    <t>7/5/2020</t>
  </si>
  <si>
    <t>7/10/2020</t>
  </si>
  <si>
    <t>7/11/2020</t>
  </si>
  <si>
    <t>9/30/2002</t>
  </si>
  <si>
    <t>7/12/2020</t>
  </si>
  <si>
    <t>7/13/2020</t>
  </si>
  <si>
    <t>7/14/2020</t>
  </si>
  <si>
    <t>Row Labels</t>
  </si>
  <si>
    <t>Grand Total</t>
  </si>
  <si>
    <t>Sum of serological.total</t>
  </si>
  <si>
    <t>Sum of serological.positives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</si>
</sst>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2" fillId="0" borderId="0" xfId="1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Villafañe" refreshedDate="44026.536800925925" createdVersion="6" refreshedVersion="6" minRefreshableVersion="3" recordCount="152" xr:uid="{F954CBC5-1172-41C8-B284-3E85C65B883A}">
  <cacheSource type="worksheet">
    <worksheetSource name="tests_by_collected_date"/>
  </cacheSource>
  <cacheFields count="17">
    <cacheField name="sampleCollectedDate" numFmtId="14">
      <sharedItems count="152">
        <s v="9/30/2002"/>
        <s v="7/9/2020"/>
        <s v="7/8/2020"/>
        <s v="7/7/2020"/>
        <s v="7/6/2020"/>
        <s v="7/5/2020"/>
        <s v="7/4/2020"/>
        <s v="7/3/2020"/>
        <s v="7/20/1993"/>
        <s v="7/2/2020"/>
        <s v="7/14/2020"/>
        <s v="7/13/2020"/>
        <s v="7/12/2020"/>
        <s v="7/11/2020"/>
        <s v="7/10/2020"/>
        <s v="7/1/2020"/>
        <s v="6/9/2020"/>
        <s v="6/8/2020"/>
        <s v="6/7/2020"/>
        <s v="6/6/2020"/>
        <s v="6/5/2020"/>
        <s v="6/4/2020"/>
        <s v="6/30/2020"/>
        <s v="6/3/2020"/>
        <s v="6/3/2000"/>
        <s v="6/29/2020"/>
        <s v="6/28/2020"/>
        <s v="6/27/2020"/>
        <s v="6/26/2020"/>
        <s v="6/26/2019"/>
        <s v="6/25/2020"/>
        <s v="6/24/2020"/>
        <s v="6/23/2020"/>
        <s v="6/22/2020"/>
        <s v="6/21/2020"/>
        <s v="6/20/2020"/>
        <s v="6/2/2020"/>
        <s v="6/19/2020"/>
        <s v="6/18/2020"/>
        <s v="6/17/2020"/>
        <s v="6/16/2020"/>
        <s v="6/15/2020"/>
        <s v="6/14/2020"/>
        <s v="6/13/2020"/>
        <s v="6/12/2020"/>
        <s v="6/11/2020"/>
        <s v="6/10/2020"/>
        <s v="6/1/2020"/>
        <s v="5/9/2020"/>
        <s v="5/8/2020"/>
        <s v="5/7/2020"/>
        <s v="5/6/2020"/>
        <s v="5/5/2020"/>
        <s v="5/4/2020"/>
        <s v="5/31/2020"/>
        <s v="5/31/2002"/>
        <s v="5/30/2020"/>
        <s v="5/3/2020"/>
        <s v="5/29/2020"/>
        <s v="5/28/2020"/>
        <s v="5/27/2020"/>
        <s v="5/26/2020"/>
        <s v="5/25/2020"/>
        <s v="5/24/2020"/>
        <s v="5/23/2020"/>
        <s v="5/23/2000"/>
        <s v="5/22/2020"/>
        <s v="5/21/2020"/>
        <s v="5/20/2020"/>
        <s v="5/2/2020"/>
        <s v="5/19/2020"/>
        <s v="5/18/2020"/>
        <s v="5/17/2020"/>
        <s v="5/16/2020"/>
        <s v="5/15/2020"/>
        <s v="5/14/2020"/>
        <s v="5/13/2020"/>
        <s v="5/12/2020"/>
        <s v="5/11/2020"/>
        <s v="5/10/2020"/>
        <s v="5/1/2020"/>
        <s v="5/1/2010"/>
        <s v="4/9/2020"/>
        <s v="4/8/2020"/>
        <s v="4/7/2020"/>
        <s v="4/6/2020"/>
        <s v="4/5/2020"/>
        <s v="4/4/2020"/>
        <s v="4/30/2020"/>
        <s v="4/3/2020"/>
        <s v="4/29/2020"/>
        <s v="4/29/0202"/>
        <s v="4/29/0200"/>
        <s v="4/28/2020"/>
        <s v="4/27/2020"/>
        <s v="4/27/0220"/>
        <s v="4/26/2020"/>
        <s v="4/25/2020"/>
        <s v="4/25/2000"/>
        <s v="4/24/2020"/>
        <s v="4/23/2020"/>
        <s v="4/22/2020"/>
        <s v="4/21/2020"/>
        <s v="4/20/2020"/>
        <s v="4/2/2020"/>
        <s v="4/19/2020"/>
        <s v="4/18/2020"/>
        <s v="4/17/2020"/>
        <s v="4/16/2020"/>
        <s v="4/15/2020"/>
        <s v="4/14/2020"/>
        <s v="4/13/2020"/>
        <s v="4/12/2020"/>
        <s v="4/11/2020"/>
        <s v="4/10/2020"/>
        <s v="4/1/2020"/>
        <s v="3/31/2020"/>
        <s v="3/30/2020"/>
        <s v="3/29/2020"/>
        <s v="3/28/2020"/>
        <s v="3/27/2020"/>
        <s v="3/26/2020"/>
        <s v="3/25/2020"/>
        <s v="3/24/2020"/>
        <s v="3/23/2020"/>
        <s v="3/22/2020"/>
        <s v="3/21/2020"/>
        <s v="3/20/2020"/>
        <s v="3/19/2020"/>
        <s v="3/18/2020"/>
        <s v="3/17/2020"/>
        <s v="3/16/2020"/>
        <s v="3/15/2020"/>
        <s v="3/14/2020"/>
        <s v="3/13/2020"/>
        <s v="3/12/2020"/>
        <s v="2/7/2020"/>
        <s v="2/5/2020"/>
        <s v="2/29/2020"/>
        <s v="2/28/2020"/>
        <s v="2/25/2020"/>
        <s v="2/20/2003"/>
        <s v="2/2/2020"/>
        <s v="12/9/2017"/>
        <s v="12/9/1958"/>
        <s v="12/8/2017"/>
        <s v="12/3/2020"/>
        <s v="11/28/1990"/>
        <s v="10/9/1934"/>
        <s v="1/7/2020"/>
        <s v="1/29/2020"/>
        <s v="1/1/1990"/>
      </sharedItems>
    </cacheField>
    <cacheField name="total" numFmtId="0">
      <sharedItems containsSemiMixedTypes="0" containsString="0" containsNumber="1" containsInteger="1" minValue="1" maxValue="9988"/>
    </cacheField>
    <cacheField name="molecular.total" numFmtId="0">
      <sharedItems containsSemiMixedTypes="0" containsString="0" containsNumber="1" containsInteger="1" minValue="0" maxValue="6093"/>
    </cacheField>
    <cacheField name="molecular.positives" numFmtId="0">
      <sharedItems containsSemiMixedTypes="0" containsString="0" containsNumber="1" containsInteger="1" minValue="0" maxValue="246"/>
    </cacheField>
    <cacheField name="molecular.presumptivePositives" numFmtId="0">
      <sharedItems containsSemiMixedTypes="0" containsString="0" containsNumber="1" containsInteger="1" minValue="0" maxValue="11"/>
    </cacheField>
    <cacheField name="molecular.negatives" numFmtId="0">
      <sharedItems containsSemiMixedTypes="0" containsString="0" containsNumber="1" containsInteger="1" minValue="0" maxValue="6071"/>
    </cacheField>
    <cacheField name="molecular.invalid" numFmtId="0">
      <sharedItems containsSemiMixedTypes="0" containsString="0" containsNumber="1" containsInteger="1" minValue="0" maxValue="2"/>
    </cacheField>
    <cacheField name="molecular.inconclusive" numFmtId="0">
      <sharedItems containsSemiMixedTypes="0" containsString="0" containsNumber="1" containsInteger="1" minValue="0" maxValue="9"/>
    </cacheField>
    <cacheField name="molecular.other" numFmtId="0">
      <sharedItems containsSemiMixedTypes="0" containsString="0" containsNumber="1" containsInteger="1" minValue="0" maxValue="19"/>
    </cacheField>
    <cacheField name="serological.total" numFmtId="0">
      <sharedItems containsSemiMixedTypes="0" containsString="0" containsNumber="1" containsInteger="1" minValue="0" maxValue="4562"/>
    </cacheField>
    <cacheField name="serological.positives" numFmtId="0">
      <sharedItems containsSemiMixedTypes="0" containsString="0" containsNumber="1" containsInteger="1" minValue="0" maxValue="195"/>
    </cacheField>
    <cacheField name="serological.positivesIgM" numFmtId="0">
      <sharedItems containsSemiMixedTypes="0" containsString="0" containsNumber="1" containsInteger="1" minValue="0" maxValue="97"/>
    </cacheField>
    <cacheField name="serological.positivesIgG" numFmtId="0">
      <sharedItems containsSemiMixedTypes="0" containsString="0" containsNumber="1" containsInteger="1" minValue="0" maxValue="92"/>
    </cacheField>
    <cacheField name="serological.positivesIgMIgG" numFmtId="0">
      <sharedItems containsSemiMixedTypes="0" containsString="0" containsNumber="1" containsInteger="1" minValue="0" maxValue="59"/>
    </cacheField>
    <cacheField name="serological.negatives" numFmtId="0">
      <sharedItems containsSemiMixedTypes="0" containsString="0" containsNumber="1" containsInteger="1" minValue="0" maxValue="4393"/>
    </cacheField>
    <cacheField name="serological.invalid" numFmtId="0">
      <sharedItems containsSemiMixedTypes="0" containsString="0" containsNumber="1" containsInteger="1" minValue="0" maxValue="0"/>
    </cacheField>
    <cacheField name="serological.other" numFmtId="0">
      <sharedItems containsSemiMixedTypes="0" containsString="0" containsNumber="1" containsInteg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x v="0"/>
    <n v="1"/>
    <n v="1"/>
    <n v="0"/>
    <n v="0"/>
    <n v="1"/>
    <n v="0"/>
    <n v="0"/>
    <n v="0"/>
    <n v="0"/>
    <n v="0"/>
    <n v="0"/>
    <n v="0"/>
    <n v="0"/>
    <n v="0"/>
    <n v="0"/>
    <n v="0"/>
  </r>
  <r>
    <x v="1"/>
    <n v="5991"/>
    <n v="3072"/>
    <n v="146"/>
    <n v="4"/>
    <n v="2920"/>
    <n v="0"/>
    <n v="1"/>
    <n v="0"/>
    <n v="2919"/>
    <n v="161"/>
    <n v="37"/>
    <n v="92"/>
    <n v="32"/>
    <n v="2756"/>
    <n v="0"/>
    <n v="2"/>
  </r>
  <r>
    <x v="2"/>
    <n v="6834"/>
    <n v="4222"/>
    <n v="179"/>
    <n v="7"/>
    <n v="4035"/>
    <n v="0"/>
    <n v="0"/>
    <n v="0"/>
    <n v="2612"/>
    <n v="122"/>
    <n v="33"/>
    <n v="59"/>
    <n v="30"/>
    <n v="2490"/>
    <n v="0"/>
    <n v="0"/>
  </r>
  <r>
    <x v="3"/>
    <n v="8007"/>
    <n v="5038"/>
    <n v="246"/>
    <n v="10"/>
    <n v="4779"/>
    <n v="0"/>
    <n v="1"/>
    <n v="0"/>
    <n v="2969"/>
    <n v="148"/>
    <n v="44"/>
    <n v="62"/>
    <n v="42"/>
    <n v="2820"/>
    <n v="0"/>
    <n v="1"/>
  </r>
  <r>
    <x v="4"/>
    <n v="8375"/>
    <n v="5621"/>
    <n v="223"/>
    <n v="9"/>
    <n v="5385"/>
    <n v="0"/>
    <n v="1"/>
    <n v="0"/>
    <n v="2752"/>
    <n v="145"/>
    <n v="28"/>
    <n v="75"/>
    <n v="42"/>
    <n v="2607"/>
    <n v="0"/>
    <n v="0"/>
  </r>
  <r>
    <x v="5"/>
    <n v="684"/>
    <n v="242"/>
    <n v="18"/>
    <n v="0"/>
    <n v="224"/>
    <n v="0"/>
    <n v="0"/>
    <n v="0"/>
    <n v="442"/>
    <n v="25"/>
    <n v="11"/>
    <n v="12"/>
    <n v="2"/>
    <n v="416"/>
    <n v="0"/>
    <n v="0"/>
  </r>
  <r>
    <x v="6"/>
    <n v="729"/>
    <n v="294"/>
    <n v="19"/>
    <n v="0"/>
    <n v="274"/>
    <n v="0"/>
    <n v="0"/>
    <n v="0"/>
    <n v="435"/>
    <n v="15"/>
    <n v="10"/>
    <n v="3"/>
    <n v="2"/>
    <n v="420"/>
    <n v="0"/>
    <n v="0"/>
  </r>
  <r>
    <x v="7"/>
    <n v="6596"/>
    <n v="4380"/>
    <n v="144"/>
    <n v="2"/>
    <n v="4232"/>
    <n v="0"/>
    <n v="1"/>
    <n v="0"/>
    <n v="2215"/>
    <n v="86"/>
    <n v="15"/>
    <n v="46"/>
    <n v="25"/>
    <n v="2129"/>
    <n v="0"/>
    <n v="0"/>
  </r>
  <r>
    <x v="8"/>
    <n v="1"/>
    <n v="1"/>
    <n v="0"/>
    <n v="0"/>
    <n v="1"/>
    <n v="0"/>
    <n v="0"/>
    <n v="0"/>
    <n v="0"/>
    <n v="0"/>
    <n v="0"/>
    <n v="0"/>
    <n v="0"/>
    <n v="0"/>
    <n v="0"/>
    <n v="0"/>
  </r>
  <r>
    <x v="9"/>
    <n v="7966"/>
    <n v="4929"/>
    <n v="126"/>
    <n v="1"/>
    <n v="4797"/>
    <n v="0"/>
    <n v="4"/>
    <n v="0"/>
    <n v="3036"/>
    <n v="129"/>
    <n v="27"/>
    <n v="78"/>
    <n v="24"/>
    <n v="2907"/>
    <n v="0"/>
    <n v="0"/>
  </r>
  <r>
    <x v="10"/>
    <n v="122"/>
    <n v="18"/>
    <n v="1"/>
    <n v="0"/>
    <n v="17"/>
    <n v="0"/>
    <n v="0"/>
    <n v="0"/>
    <n v="104"/>
    <n v="15"/>
    <n v="3"/>
    <n v="5"/>
    <n v="7"/>
    <n v="89"/>
    <n v="0"/>
    <n v="0"/>
  </r>
  <r>
    <x v="11"/>
    <n v="1466"/>
    <n v="195"/>
    <n v="15"/>
    <n v="0"/>
    <n v="180"/>
    <n v="0"/>
    <n v="0"/>
    <n v="0"/>
    <n v="1271"/>
    <n v="78"/>
    <n v="14"/>
    <n v="42"/>
    <n v="22"/>
    <n v="1187"/>
    <n v="0"/>
    <n v="6"/>
  </r>
  <r>
    <x v="12"/>
    <n v="391"/>
    <n v="99"/>
    <n v="19"/>
    <n v="1"/>
    <n v="79"/>
    <n v="0"/>
    <n v="0"/>
    <n v="0"/>
    <n v="292"/>
    <n v="21"/>
    <n v="7"/>
    <n v="9"/>
    <n v="5"/>
    <n v="271"/>
    <n v="0"/>
    <n v="0"/>
  </r>
  <r>
    <x v="13"/>
    <n v="1439"/>
    <n v="565"/>
    <n v="54"/>
    <n v="1"/>
    <n v="510"/>
    <n v="0"/>
    <n v="0"/>
    <n v="0"/>
    <n v="874"/>
    <n v="36"/>
    <n v="12"/>
    <n v="15"/>
    <n v="9"/>
    <n v="838"/>
    <n v="0"/>
    <n v="0"/>
  </r>
  <r>
    <x v="14"/>
    <n v="4854"/>
    <n v="1960"/>
    <n v="149"/>
    <n v="0"/>
    <n v="1806"/>
    <n v="0"/>
    <n v="0"/>
    <n v="0"/>
    <n v="2894"/>
    <n v="132"/>
    <n v="35"/>
    <n v="69"/>
    <n v="28"/>
    <n v="2744"/>
    <n v="0"/>
    <n v="18"/>
  </r>
  <r>
    <x v="15"/>
    <n v="7699"/>
    <n v="4410"/>
    <n v="79"/>
    <n v="1"/>
    <n v="4328"/>
    <n v="0"/>
    <n v="0"/>
    <n v="0"/>
    <n v="3289"/>
    <n v="158"/>
    <n v="47"/>
    <n v="73"/>
    <n v="38"/>
    <n v="3130"/>
    <n v="0"/>
    <n v="1"/>
  </r>
  <r>
    <x v="16"/>
    <n v="8734"/>
    <n v="5421"/>
    <n v="21"/>
    <n v="3"/>
    <n v="5386"/>
    <n v="0"/>
    <n v="5"/>
    <n v="4"/>
    <n v="3313"/>
    <n v="124"/>
    <n v="69"/>
    <n v="33"/>
    <n v="22"/>
    <n v="3189"/>
    <n v="0"/>
    <n v="0"/>
  </r>
  <r>
    <x v="17"/>
    <n v="8938"/>
    <n v="5400"/>
    <n v="28"/>
    <n v="0"/>
    <n v="5366"/>
    <n v="0"/>
    <n v="3"/>
    <n v="2"/>
    <n v="3538"/>
    <n v="140"/>
    <n v="72"/>
    <n v="42"/>
    <n v="26"/>
    <n v="3397"/>
    <n v="0"/>
    <n v="1"/>
  </r>
  <r>
    <x v="18"/>
    <n v="813"/>
    <n v="215"/>
    <n v="5"/>
    <n v="0"/>
    <n v="210"/>
    <n v="0"/>
    <n v="0"/>
    <n v="0"/>
    <n v="598"/>
    <n v="19"/>
    <n v="11"/>
    <n v="6"/>
    <n v="2"/>
    <n v="579"/>
    <n v="0"/>
    <n v="0"/>
  </r>
  <r>
    <x v="19"/>
    <n v="2875"/>
    <n v="1831"/>
    <n v="10"/>
    <n v="2"/>
    <n v="1813"/>
    <n v="1"/>
    <n v="3"/>
    <n v="0"/>
    <n v="1044"/>
    <n v="49"/>
    <n v="19"/>
    <n v="12"/>
    <n v="18"/>
    <n v="995"/>
    <n v="0"/>
    <n v="0"/>
  </r>
  <r>
    <x v="20"/>
    <n v="9421"/>
    <n v="5783"/>
    <n v="13"/>
    <n v="2"/>
    <n v="5761"/>
    <n v="0"/>
    <n v="4"/>
    <n v="0"/>
    <n v="3634"/>
    <n v="118"/>
    <n v="47"/>
    <n v="40"/>
    <n v="31"/>
    <n v="3515"/>
    <n v="0"/>
    <n v="0"/>
  </r>
  <r>
    <x v="21"/>
    <n v="9444"/>
    <n v="6093"/>
    <n v="14"/>
    <n v="1"/>
    <n v="6071"/>
    <n v="0"/>
    <n v="3"/>
    <n v="0"/>
    <n v="3351"/>
    <n v="121"/>
    <n v="52"/>
    <n v="57"/>
    <n v="12"/>
    <n v="3230"/>
    <n v="0"/>
    <n v="0"/>
  </r>
  <r>
    <x v="22"/>
    <n v="7654"/>
    <n v="4455"/>
    <n v="107"/>
    <n v="6"/>
    <n v="4336"/>
    <n v="0"/>
    <n v="0"/>
    <n v="0"/>
    <n v="3199"/>
    <n v="168"/>
    <n v="65"/>
    <n v="72"/>
    <n v="31"/>
    <n v="3029"/>
    <n v="0"/>
    <n v="1"/>
  </r>
  <r>
    <x v="23"/>
    <n v="8767"/>
    <n v="5522"/>
    <n v="20"/>
    <n v="2"/>
    <n v="5448"/>
    <n v="0"/>
    <n v="2"/>
    <n v="19"/>
    <n v="3245"/>
    <n v="125"/>
    <n v="54"/>
    <n v="41"/>
    <n v="30"/>
    <n v="3120"/>
    <n v="0"/>
    <n v="0"/>
  </r>
  <r>
    <x v="24"/>
    <n v="1"/>
    <n v="0"/>
    <n v="0"/>
    <n v="0"/>
    <n v="0"/>
    <n v="0"/>
    <n v="0"/>
    <n v="0"/>
    <n v="1"/>
    <n v="0"/>
    <n v="0"/>
    <n v="0"/>
    <n v="0"/>
    <n v="1"/>
    <n v="0"/>
    <n v="0"/>
  </r>
  <r>
    <x v="25"/>
    <n v="8248"/>
    <n v="4899"/>
    <n v="101"/>
    <n v="0"/>
    <n v="4791"/>
    <n v="0"/>
    <n v="2"/>
    <n v="3"/>
    <n v="3349"/>
    <n v="195"/>
    <n v="60"/>
    <n v="82"/>
    <n v="53"/>
    <n v="3147"/>
    <n v="0"/>
    <n v="4"/>
  </r>
  <r>
    <x v="26"/>
    <n v="673"/>
    <n v="231"/>
    <n v="5"/>
    <n v="0"/>
    <n v="226"/>
    <n v="0"/>
    <n v="0"/>
    <n v="0"/>
    <n v="442"/>
    <n v="39"/>
    <n v="16"/>
    <n v="15"/>
    <n v="8"/>
    <n v="403"/>
    <n v="0"/>
    <n v="0"/>
  </r>
  <r>
    <x v="27"/>
    <n v="2663"/>
    <n v="1463"/>
    <n v="24"/>
    <n v="0"/>
    <n v="1438"/>
    <n v="0"/>
    <n v="1"/>
    <n v="0"/>
    <n v="1200"/>
    <n v="38"/>
    <n v="7"/>
    <n v="23"/>
    <n v="8"/>
    <n v="1162"/>
    <n v="0"/>
    <n v="0"/>
  </r>
  <r>
    <x v="28"/>
    <n v="7101"/>
    <n v="4265"/>
    <n v="75"/>
    <n v="1"/>
    <n v="4188"/>
    <n v="0"/>
    <n v="1"/>
    <n v="0"/>
    <n v="2836"/>
    <n v="113"/>
    <n v="34"/>
    <n v="48"/>
    <n v="31"/>
    <n v="2723"/>
    <n v="0"/>
    <n v="0"/>
  </r>
  <r>
    <x v="29"/>
    <n v="1"/>
    <n v="1"/>
    <n v="0"/>
    <n v="0"/>
    <n v="1"/>
    <n v="0"/>
    <n v="0"/>
    <n v="0"/>
    <n v="0"/>
    <n v="0"/>
    <n v="0"/>
    <n v="0"/>
    <n v="0"/>
    <n v="0"/>
    <n v="0"/>
    <n v="0"/>
  </r>
  <r>
    <x v="30"/>
    <n v="7117"/>
    <n v="4285"/>
    <n v="74"/>
    <n v="1"/>
    <n v="4205"/>
    <n v="0"/>
    <n v="1"/>
    <n v="1"/>
    <n v="2832"/>
    <n v="104"/>
    <n v="36"/>
    <n v="44"/>
    <n v="24"/>
    <n v="2728"/>
    <n v="0"/>
    <n v="0"/>
  </r>
  <r>
    <x v="31"/>
    <n v="6938"/>
    <n v="4203"/>
    <n v="37"/>
    <n v="1"/>
    <n v="4163"/>
    <n v="0"/>
    <n v="0"/>
    <n v="0"/>
    <n v="2735"/>
    <n v="96"/>
    <n v="41"/>
    <n v="34"/>
    <n v="21"/>
    <n v="2638"/>
    <n v="0"/>
    <n v="1"/>
  </r>
  <r>
    <x v="32"/>
    <n v="6992"/>
    <n v="4212"/>
    <n v="60"/>
    <n v="5"/>
    <n v="4143"/>
    <n v="2"/>
    <n v="1"/>
    <n v="0"/>
    <n v="2780"/>
    <n v="81"/>
    <n v="35"/>
    <n v="29"/>
    <n v="17"/>
    <n v="2698"/>
    <n v="0"/>
    <n v="0"/>
  </r>
  <r>
    <x v="33"/>
    <n v="7726"/>
    <n v="4721"/>
    <n v="39"/>
    <n v="5"/>
    <n v="4675"/>
    <n v="0"/>
    <n v="0"/>
    <n v="0"/>
    <n v="3004"/>
    <n v="151"/>
    <n v="69"/>
    <n v="34"/>
    <n v="48"/>
    <n v="2853"/>
    <n v="0"/>
    <n v="0"/>
  </r>
  <r>
    <x v="34"/>
    <n v="733"/>
    <n v="180"/>
    <n v="1"/>
    <n v="0"/>
    <n v="179"/>
    <n v="0"/>
    <n v="0"/>
    <n v="0"/>
    <n v="553"/>
    <n v="6"/>
    <n v="4"/>
    <n v="2"/>
    <n v="0"/>
    <n v="547"/>
    <n v="0"/>
    <n v="0"/>
  </r>
  <r>
    <x v="35"/>
    <n v="3085"/>
    <n v="1978"/>
    <n v="9"/>
    <n v="1"/>
    <n v="1967"/>
    <n v="0"/>
    <n v="0"/>
    <n v="0"/>
    <n v="1107"/>
    <n v="100"/>
    <n v="31"/>
    <n v="20"/>
    <n v="49"/>
    <n v="1007"/>
    <n v="0"/>
    <n v="0"/>
  </r>
  <r>
    <x v="36"/>
    <n v="8403"/>
    <n v="5105"/>
    <n v="21"/>
    <n v="1"/>
    <n v="5081"/>
    <n v="0"/>
    <n v="1"/>
    <n v="0"/>
    <n v="3298"/>
    <n v="105"/>
    <n v="51"/>
    <n v="34"/>
    <n v="20"/>
    <n v="3193"/>
    <n v="0"/>
    <n v="0"/>
  </r>
  <r>
    <x v="37"/>
    <n v="8318"/>
    <n v="5693"/>
    <n v="27"/>
    <n v="1"/>
    <n v="5664"/>
    <n v="0"/>
    <n v="1"/>
    <n v="0"/>
    <n v="2624"/>
    <n v="145"/>
    <n v="55"/>
    <n v="31"/>
    <n v="59"/>
    <n v="2478"/>
    <n v="0"/>
    <n v="0"/>
  </r>
  <r>
    <x v="38"/>
    <n v="8532"/>
    <n v="5731"/>
    <n v="37"/>
    <n v="3"/>
    <n v="5686"/>
    <n v="0"/>
    <n v="0"/>
    <n v="0"/>
    <n v="2801"/>
    <n v="138"/>
    <n v="56"/>
    <n v="35"/>
    <n v="47"/>
    <n v="2662"/>
    <n v="0"/>
    <n v="0"/>
  </r>
  <r>
    <x v="39"/>
    <n v="7632"/>
    <n v="4540"/>
    <n v="21"/>
    <n v="3"/>
    <n v="4515"/>
    <n v="0"/>
    <n v="1"/>
    <n v="0"/>
    <n v="3090"/>
    <n v="127"/>
    <n v="63"/>
    <n v="32"/>
    <n v="32"/>
    <n v="2957"/>
    <n v="0"/>
    <n v="3"/>
  </r>
  <r>
    <x v="40"/>
    <n v="7839"/>
    <n v="4409"/>
    <n v="38"/>
    <n v="0"/>
    <n v="4370"/>
    <n v="0"/>
    <n v="1"/>
    <n v="0"/>
    <n v="3429"/>
    <n v="113"/>
    <n v="60"/>
    <n v="25"/>
    <n v="28"/>
    <n v="3314"/>
    <n v="0"/>
    <n v="2"/>
  </r>
  <r>
    <x v="41"/>
    <n v="7775"/>
    <n v="4683"/>
    <n v="30"/>
    <n v="0"/>
    <n v="4647"/>
    <n v="0"/>
    <n v="1"/>
    <n v="0"/>
    <n v="3092"/>
    <n v="96"/>
    <n v="47"/>
    <n v="33"/>
    <n v="16"/>
    <n v="2995"/>
    <n v="0"/>
    <n v="1"/>
  </r>
  <r>
    <x v="42"/>
    <n v="1034"/>
    <n v="288"/>
    <n v="8"/>
    <n v="0"/>
    <n v="278"/>
    <n v="0"/>
    <n v="0"/>
    <n v="0"/>
    <n v="746"/>
    <n v="43"/>
    <n v="25"/>
    <n v="11"/>
    <n v="7"/>
    <n v="703"/>
    <n v="0"/>
    <n v="0"/>
  </r>
  <r>
    <x v="43"/>
    <n v="3096"/>
    <n v="1974"/>
    <n v="15"/>
    <n v="0"/>
    <n v="1959"/>
    <n v="0"/>
    <n v="0"/>
    <n v="0"/>
    <n v="1122"/>
    <n v="69"/>
    <n v="38"/>
    <n v="16"/>
    <n v="15"/>
    <n v="1053"/>
    <n v="0"/>
    <n v="0"/>
  </r>
  <r>
    <x v="44"/>
    <n v="8324"/>
    <n v="4924"/>
    <n v="28"/>
    <n v="3"/>
    <n v="4883"/>
    <n v="0"/>
    <n v="5"/>
    <n v="0"/>
    <n v="3399"/>
    <n v="143"/>
    <n v="71"/>
    <n v="51"/>
    <n v="21"/>
    <n v="3256"/>
    <n v="0"/>
    <n v="0"/>
  </r>
  <r>
    <x v="45"/>
    <n v="8968"/>
    <n v="5371"/>
    <n v="20"/>
    <n v="1"/>
    <n v="5345"/>
    <n v="0"/>
    <n v="2"/>
    <n v="1"/>
    <n v="3597"/>
    <n v="119"/>
    <n v="66"/>
    <n v="32"/>
    <n v="21"/>
    <n v="3477"/>
    <n v="0"/>
    <n v="1"/>
  </r>
  <r>
    <x v="46"/>
    <n v="8222"/>
    <n v="4793"/>
    <n v="28"/>
    <n v="0"/>
    <n v="4753"/>
    <n v="0"/>
    <n v="2"/>
    <n v="9"/>
    <n v="3429"/>
    <n v="93"/>
    <n v="44"/>
    <n v="28"/>
    <n v="21"/>
    <n v="3335"/>
    <n v="0"/>
    <n v="0"/>
  </r>
  <r>
    <x v="47"/>
    <n v="8057"/>
    <n v="4655"/>
    <n v="35"/>
    <n v="2"/>
    <n v="4610"/>
    <n v="0"/>
    <n v="1"/>
    <n v="0"/>
    <n v="3402"/>
    <n v="149"/>
    <n v="70"/>
    <n v="46"/>
    <n v="33"/>
    <n v="3253"/>
    <n v="0"/>
    <n v="0"/>
  </r>
  <r>
    <x v="48"/>
    <n v="2930"/>
    <n v="1531"/>
    <n v="8"/>
    <n v="0"/>
    <n v="1521"/>
    <n v="0"/>
    <n v="0"/>
    <n v="0"/>
    <n v="1399"/>
    <n v="42"/>
    <n v="17"/>
    <n v="15"/>
    <n v="10"/>
    <n v="1356"/>
    <n v="0"/>
    <n v="0"/>
  </r>
  <r>
    <x v="49"/>
    <n v="9988"/>
    <n v="5425"/>
    <n v="37"/>
    <n v="8"/>
    <n v="5369"/>
    <n v="1"/>
    <n v="9"/>
    <n v="0"/>
    <n v="4562"/>
    <n v="169"/>
    <n v="76"/>
    <n v="55"/>
    <n v="38"/>
    <n v="4393"/>
    <n v="0"/>
    <n v="0"/>
  </r>
  <r>
    <x v="50"/>
    <n v="8882"/>
    <n v="4370"/>
    <n v="23"/>
    <n v="3"/>
    <n v="4342"/>
    <n v="0"/>
    <n v="2"/>
    <n v="0"/>
    <n v="4512"/>
    <n v="182"/>
    <n v="72"/>
    <n v="73"/>
    <n v="37"/>
    <n v="4329"/>
    <n v="0"/>
    <n v="0"/>
  </r>
  <r>
    <x v="51"/>
    <n v="7742"/>
    <n v="3549"/>
    <n v="30"/>
    <n v="5"/>
    <n v="3508"/>
    <n v="2"/>
    <n v="3"/>
    <n v="0"/>
    <n v="4191"/>
    <n v="165"/>
    <n v="69"/>
    <n v="51"/>
    <n v="45"/>
    <n v="4024"/>
    <n v="0"/>
    <n v="0"/>
  </r>
  <r>
    <x v="52"/>
    <n v="7290"/>
    <n v="3334"/>
    <n v="40"/>
    <n v="1"/>
    <n v="3288"/>
    <n v="0"/>
    <n v="5"/>
    <n v="0"/>
    <n v="3956"/>
    <n v="180"/>
    <n v="70"/>
    <n v="74"/>
    <n v="36"/>
    <n v="3773"/>
    <n v="0"/>
    <n v="1"/>
  </r>
  <r>
    <x v="53"/>
    <n v="6817"/>
    <n v="2844"/>
    <n v="31"/>
    <n v="11"/>
    <n v="2795"/>
    <n v="0"/>
    <n v="5"/>
    <n v="0"/>
    <n v="3967"/>
    <n v="148"/>
    <n v="59"/>
    <n v="53"/>
    <n v="36"/>
    <n v="3817"/>
    <n v="0"/>
    <n v="1"/>
  </r>
  <r>
    <x v="54"/>
    <n v="808"/>
    <n v="155"/>
    <n v="1"/>
    <n v="0"/>
    <n v="154"/>
    <n v="0"/>
    <n v="0"/>
    <n v="0"/>
    <n v="653"/>
    <n v="15"/>
    <n v="5"/>
    <n v="6"/>
    <n v="4"/>
    <n v="637"/>
    <n v="0"/>
    <n v="0"/>
  </r>
  <r>
    <x v="55"/>
    <n v="1"/>
    <n v="1"/>
    <n v="0"/>
    <n v="0"/>
    <n v="1"/>
    <n v="0"/>
    <n v="0"/>
    <n v="0"/>
    <n v="0"/>
    <n v="0"/>
    <n v="0"/>
    <n v="0"/>
    <n v="0"/>
    <n v="0"/>
    <n v="0"/>
    <n v="0"/>
  </r>
  <r>
    <x v="56"/>
    <n v="3131"/>
    <n v="1791"/>
    <n v="7"/>
    <n v="0"/>
    <n v="1784"/>
    <n v="0"/>
    <n v="0"/>
    <n v="0"/>
    <n v="1340"/>
    <n v="33"/>
    <n v="15"/>
    <n v="13"/>
    <n v="5"/>
    <n v="1307"/>
    <n v="0"/>
    <n v="0"/>
  </r>
  <r>
    <x v="57"/>
    <n v="533"/>
    <n v="119"/>
    <n v="4"/>
    <n v="0"/>
    <n v="115"/>
    <n v="0"/>
    <n v="0"/>
    <n v="0"/>
    <n v="414"/>
    <n v="23"/>
    <n v="11"/>
    <n v="7"/>
    <n v="5"/>
    <n v="391"/>
    <n v="0"/>
    <n v="0"/>
  </r>
  <r>
    <x v="58"/>
    <n v="7911"/>
    <n v="4851"/>
    <n v="31"/>
    <n v="1"/>
    <n v="4817"/>
    <n v="0"/>
    <n v="1"/>
    <n v="0"/>
    <n v="3060"/>
    <n v="124"/>
    <n v="53"/>
    <n v="36"/>
    <n v="35"/>
    <n v="2936"/>
    <n v="0"/>
    <n v="0"/>
  </r>
  <r>
    <x v="59"/>
    <n v="7313"/>
    <n v="4427"/>
    <n v="31"/>
    <n v="1"/>
    <n v="4392"/>
    <n v="0"/>
    <n v="0"/>
    <n v="0"/>
    <n v="2886"/>
    <n v="120"/>
    <n v="41"/>
    <n v="48"/>
    <n v="31"/>
    <n v="2766"/>
    <n v="0"/>
    <n v="0"/>
  </r>
  <r>
    <x v="60"/>
    <n v="6817"/>
    <n v="3960"/>
    <n v="24"/>
    <n v="1"/>
    <n v="3935"/>
    <n v="0"/>
    <n v="0"/>
    <n v="0"/>
    <n v="2856"/>
    <n v="122"/>
    <n v="54"/>
    <n v="45"/>
    <n v="23"/>
    <n v="2734"/>
    <n v="0"/>
    <n v="0"/>
  </r>
  <r>
    <x v="61"/>
    <n v="7404"/>
    <n v="4269"/>
    <n v="12"/>
    <n v="0"/>
    <n v="4256"/>
    <n v="0"/>
    <n v="0"/>
    <n v="0"/>
    <n v="3135"/>
    <n v="96"/>
    <n v="51"/>
    <n v="33"/>
    <n v="12"/>
    <n v="3038"/>
    <n v="0"/>
    <n v="0"/>
  </r>
  <r>
    <x v="62"/>
    <n v="3636"/>
    <n v="1491"/>
    <n v="8"/>
    <n v="2"/>
    <n v="1481"/>
    <n v="0"/>
    <n v="0"/>
    <n v="0"/>
    <n v="2145"/>
    <n v="57"/>
    <n v="20"/>
    <n v="25"/>
    <n v="12"/>
    <n v="2088"/>
    <n v="0"/>
    <n v="0"/>
  </r>
  <r>
    <x v="63"/>
    <n v="490"/>
    <n v="146"/>
    <n v="5"/>
    <n v="0"/>
    <n v="141"/>
    <n v="0"/>
    <n v="0"/>
    <n v="0"/>
    <n v="344"/>
    <n v="28"/>
    <n v="8"/>
    <n v="16"/>
    <n v="4"/>
    <n v="316"/>
    <n v="0"/>
    <n v="0"/>
  </r>
  <r>
    <x v="64"/>
    <n v="2653"/>
    <n v="1284"/>
    <n v="3"/>
    <n v="2"/>
    <n v="1279"/>
    <n v="0"/>
    <n v="0"/>
    <n v="0"/>
    <n v="1369"/>
    <n v="61"/>
    <n v="31"/>
    <n v="22"/>
    <n v="8"/>
    <n v="1308"/>
    <n v="0"/>
    <n v="0"/>
  </r>
  <r>
    <x v="65"/>
    <n v="1"/>
    <n v="1"/>
    <n v="0"/>
    <n v="0"/>
    <n v="1"/>
    <n v="0"/>
    <n v="0"/>
    <n v="0"/>
    <n v="0"/>
    <n v="0"/>
    <n v="0"/>
    <n v="0"/>
    <n v="0"/>
    <n v="0"/>
    <n v="0"/>
    <n v="0"/>
  </r>
  <r>
    <x v="66"/>
    <n v="8621"/>
    <n v="4533"/>
    <n v="17"/>
    <n v="0"/>
    <n v="4515"/>
    <n v="0"/>
    <n v="0"/>
    <n v="0"/>
    <n v="4083"/>
    <n v="191"/>
    <n v="86"/>
    <n v="62"/>
    <n v="43"/>
    <n v="3891"/>
    <n v="0"/>
    <n v="0"/>
  </r>
  <r>
    <x v="67"/>
    <n v="6757"/>
    <n v="2997"/>
    <n v="13"/>
    <n v="4"/>
    <n v="2977"/>
    <n v="0"/>
    <n v="2"/>
    <n v="0"/>
    <n v="3748"/>
    <n v="123"/>
    <n v="49"/>
    <n v="44"/>
    <n v="30"/>
    <n v="3625"/>
    <n v="0"/>
    <n v="0"/>
  </r>
  <r>
    <x v="68"/>
    <n v="7499"/>
    <n v="3832"/>
    <n v="19"/>
    <n v="0"/>
    <n v="3811"/>
    <n v="0"/>
    <n v="2"/>
    <n v="0"/>
    <n v="3656"/>
    <n v="130"/>
    <n v="54"/>
    <n v="50"/>
    <n v="26"/>
    <n v="3526"/>
    <n v="0"/>
    <n v="0"/>
  </r>
  <r>
    <x v="69"/>
    <n v="2020"/>
    <n v="1015"/>
    <n v="14"/>
    <n v="1"/>
    <n v="1000"/>
    <n v="0"/>
    <n v="0"/>
    <n v="0"/>
    <n v="1005"/>
    <n v="36"/>
    <n v="13"/>
    <n v="11"/>
    <n v="12"/>
    <n v="969"/>
    <n v="0"/>
    <n v="0"/>
  </r>
  <r>
    <x v="70"/>
    <n v="6793"/>
    <n v="3371"/>
    <n v="21"/>
    <n v="1"/>
    <n v="3346"/>
    <n v="0"/>
    <n v="1"/>
    <n v="0"/>
    <n v="3421"/>
    <n v="135"/>
    <n v="70"/>
    <n v="39"/>
    <n v="26"/>
    <n v="3286"/>
    <n v="0"/>
    <n v="0"/>
  </r>
  <r>
    <x v="71"/>
    <n v="7036"/>
    <n v="3031"/>
    <n v="19"/>
    <n v="1"/>
    <n v="3009"/>
    <n v="0"/>
    <n v="1"/>
    <n v="0"/>
    <n v="4005"/>
    <n v="130"/>
    <n v="53"/>
    <n v="50"/>
    <n v="27"/>
    <n v="3875"/>
    <n v="0"/>
    <n v="0"/>
  </r>
  <r>
    <x v="72"/>
    <n v="653"/>
    <n v="129"/>
    <n v="3"/>
    <n v="0"/>
    <n v="125"/>
    <n v="1"/>
    <n v="0"/>
    <n v="0"/>
    <n v="524"/>
    <n v="9"/>
    <n v="4"/>
    <n v="4"/>
    <n v="1"/>
    <n v="515"/>
    <n v="0"/>
    <n v="0"/>
  </r>
  <r>
    <x v="73"/>
    <n v="2636"/>
    <n v="1382"/>
    <n v="3"/>
    <n v="0"/>
    <n v="1378"/>
    <n v="0"/>
    <n v="1"/>
    <n v="0"/>
    <n v="1254"/>
    <n v="50"/>
    <n v="22"/>
    <n v="16"/>
    <n v="12"/>
    <n v="1204"/>
    <n v="0"/>
    <n v="0"/>
  </r>
  <r>
    <x v="74"/>
    <n v="8583"/>
    <n v="4121"/>
    <n v="29"/>
    <n v="5"/>
    <n v="4084"/>
    <n v="0"/>
    <n v="2"/>
    <n v="0"/>
    <n v="4462"/>
    <n v="171"/>
    <n v="97"/>
    <n v="55"/>
    <n v="19"/>
    <n v="4291"/>
    <n v="0"/>
    <n v="0"/>
  </r>
  <r>
    <x v="75"/>
    <n v="8369"/>
    <n v="4328"/>
    <n v="17"/>
    <n v="4"/>
    <n v="4304"/>
    <n v="0"/>
    <n v="3"/>
    <n v="0"/>
    <n v="4041"/>
    <n v="151"/>
    <n v="78"/>
    <n v="46"/>
    <n v="27"/>
    <n v="3886"/>
    <n v="0"/>
    <n v="2"/>
  </r>
  <r>
    <x v="76"/>
    <n v="7896"/>
    <n v="4321"/>
    <n v="16"/>
    <n v="2"/>
    <n v="4302"/>
    <n v="0"/>
    <n v="1"/>
    <n v="0"/>
    <n v="3574"/>
    <n v="124"/>
    <n v="61"/>
    <n v="45"/>
    <n v="18"/>
    <n v="3448"/>
    <n v="0"/>
    <n v="0"/>
  </r>
  <r>
    <x v="77"/>
    <n v="7643"/>
    <n v="4174"/>
    <n v="29"/>
    <n v="6"/>
    <n v="4138"/>
    <n v="0"/>
    <n v="1"/>
    <n v="0"/>
    <n v="3469"/>
    <n v="146"/>
    <n v="65"/>
    <n v="52"/>
    <n v="29"/>
    <n v="3323"/>
    <n v="0"/>
    <n v="0"/>
  </r>
  <r>
    <x v="78"/>
    <n v="7656"/>
    <n v="3867"/>
    <n v="28"/>
    <n v="3"/>
    <n v="3825"/>
    <n v="0"/>
    <n v="0"/>
    <n v="1"/>
    <n v="3788"/>
    <n v="133"/>
    <n v="58"/>
    <n v="56"/>
    <n v="19"/>
    <n v="3655"/>
    <n v="0"/>
    <n v="0"/>
  </r>
  <r>
    <x v="79"/>
    <n v="538"/>
    <n v="120"/>
    <n v="1"/>
    <n v="0"/>
    <n v="118"/>
    <n v="0"/>
    <n v="0"/>
    <n v="0"/>
    <n v="418"/>
    <n v="9"/>
    <n v="5"/>
    <n v="4"/>
    <n v="0"/>
    <n v="409"/>
    <n v="0"/>
    <n v="0"/>
  </r>
  <r>
    <x v="80"/>
    <n v="6118"/>
    <n v="2656"/>
    <n v="30"/>
    <n v="4"/>
    <n v="2619"/>
    <n v="0"/>
    <n v="3"/>
    <n v="0"/>
    <n v="3459"/>
    <n v="138"/>
    <n v="59"/>
    <n v="26"/>
    <n v="53"/>
    <n v="3319"/>
    <n v="0"/>
    <n v="2"/>
  </r>
  <r>
    <x v="81"/>
    <n v="1"/>
    <n v="1"/>
    <n v="0"/>
    <n v="0"/>
    <n v="1"/>
    <n v="0"/>
    <n v="0"/>
    <n v="0"/>
    <n v="0"/>
    <n v="0"/>
    <n v="0"/>
    <n v="0"/>
    <n v="0"/>
    <n v="0"/>
    <n v="0"/>
    <n v="0"/>
  </r>
  <r>
    <x v="82"/>
    <n v="1133"/>
    <n v="913"/>
    <n v="37"/>
    <n v="3"/>
    <n v="873"/>
    <n v="0"/>
    <n v="0"/>
    <n v="0"/>
    <n v="220"/>
    <n v="16"/>
    <n v="14"/>
    <n v="1"/>
    <n v="1"/>
    <n v="204"/>
    <n v="0"/>
    <n v="0"/>
  </r>
  <r>
    <x v="83"/>
    <n v="1386"/>
    <n v="951"/>
    <n v="45"/>
    <n v="0"/>
    <n v="906"/>
    <n v="0"/>
    <n v="0"/>
    <n v="0"/>
    <n v="435"/>
    <n v="40"/>
    <n v="21"/>
    <n v="14"/>
    <n v="5"/>
    <n v="395"/>
    <n v="0"/>
    <n v="0"/>
  </r>
  <r>
    <x v="84"/>
    <n v="1585"/>
    <n v="1031"/>
    <n v="38"/>
    <n v="5"/>
    <n v="985"/>
    <n v="0"/>
    <n v="0"/>
    <n v="0"/>
    <n v="554"/>
    <n v="11"/>
    <n v="4"/>
    <n v="4"/>
    <n v="3"/>
    <n v="543"/>
    <n v="0"/>
    <n v="0"/>
  </r>
  <r>
    <x v="85"/>
    <n v="995"/>
    <n v="828"/>
    <n v="49"/>
    <n v="2"/>
    <n v="776"/>
    <n v="0"/>
    <n v="0"/>
    <n v="0"/>
    <n v="167"/>
    <n v="9"/>
    <n v="7"/>
    <n v="2"/>
    <n v="0"/>
    <n v="158"/>
    <n v="0"/>
    <n v="0"/>
  </r>
  <r>
    <x v="86"/>
    <n v="104"/>
    <n v="100"/>
    <n v="8"/>
    <n v="0"/>
    <n v="92"/>
    <n v="0"/>
    <n v="0"/>
    <n v="0"/>
    <n v="4"/>
    <n v="0"/>
    <n v="0"/>
    <n v="0"/>
    <n v="0"/>
    <n v="4"/>
    <n v="0"/>
    <n v="0"/>
  </r>
  <r>
    <x v="87"/>
    <n v="381"/>
    <n v="298"/>
    <n v="13"/>
    <n v="3"/>
    <n v="282"/>
    <n v="0"/>
    <n v="0"/>
    <n v="0"/>
    <n v="83"/>
    <n v="4"/>
    <n v="1"/>
    <n v="1"/>
    <n v="2"/>
    <n v="79"/>
    <n v="0"/>
    <n v="0"/>
  </r>
  <r>
    <x v="88"/>
    <n v="5347"/>
    <n v="2195"/>
    <n v="36"/>
    <n v="5"/>
    <n v="2151"/>
    <n v="0"/>
    <n v="2"/>
    <n v="0"/>
    <n v="3150"/>
    <n v="104"/>
    <n v="42"/>
    <n v="38"/>
    <n v="24"/>
    <n v="3045"/>
    <n v="0"/>
    <n v="1"/>
  </r>
  <r>
    <x v="89"/>
    <n v="1192"/>
    <n v="994"/>
    <n v="50"/>
    <n v="2"/>
    <n v="942"/>
    <n v="0"/>
    <n v="0"/>
    <n v="0"/>
    <n v="198"/>
    <n v="8"/>
    <n v="6"/>
    <n v="1"/>
    <n v="1"/>
    <n v="190"/>
    <n v="0"/>
    <n v="0"/>
  </r>
  <r>
    <x v="90"/>
    <n v="5181"/>
    <n v="2089"/>
    <n v="35"/>
    <n v="3"/>
    <n v="2049"/>
    <n v="0"/>
    <n v="2"/>
    <n v="0"/>
    <n v="3083"/>
    <n v="106"/>
    <n v="48"/>
    <n v="26"/>
    <n v="32"/>
    <n v="2975"/>
    <n v="0"/>
    <n v="1"/>
  </r>
  <r>
    <x v="91"/>
    <n v="2"/>
    <n v="0"/>
    <n v="0"/>
    <n v="0"/>
    <n v="0"/>
    <n v="0"/>
    <n v="0"/>
    <n v="0"/>
    <n v="2"/>
    <n v="0"/>
    <n v="0"/>
    <n v="0"/>
    <n v="0"/>
    <n v="2"/>
    <n v="0"/>
    <n v="0"/>
  </r>
  <r>
    <x v="92"/>
    <n v="1"/>
    <n v="0"/>
    <n v="0"/>
    <n v="0"/>
    <n v="0"/>
    <n v="0"/>
    <n v="0"/>
    <n v="0"/>
    <n v="1"/>
    <n v="0"/>
    <n v="0"/>
    <n v="0"/>
    <n v="0"/>
    <n v="1"/>
    <n v="0"/>
    <n v="0"/>
  </r>
  <r>
    <x v="93"/>
    <n v="4761"/>
    <n v="2048"/>
    <n v="40"/>
    <n v="4"/>
    <n v="1997"/>
    <n v="1"/>
    <n v="1"/>
    <n v="1"/>
    <n v="2713"/>
    <n v="116"/>
    <n v="48"/>
    <n v="39"/>
    <n v="29"/>
    <n v="2593"/>
    <n v="0"/>
    <n v="0"/>
  </r>
  <r>
    <x v="94"/>
    <n v="3777"/>
    <n v="1520"/>
    <n v="34"/>
    <n v="6"/>
    <n v="1453"/>
    <n v="0"/>
    <n v="2"/>
    <n v="4"/>
    <n v="2256"/>
    <n v="110"/>
    <n v="39"/>
    <n v="40"/>
    <n v="31"/>
    <n v="2145"/>
    <n v="0"/>
    <n v="0"/>
  </r>
  <r>
    <x v="95"/>
    <n v="1"/>
    <n v="0"/>
    <n v="0"/>
    <n v="0"/>
    <n v="0"/>
    <n v="0"/>
    <n v="0"/>
    <n v="0"/>
    <n v="1"/>
    <n v="0"/>
    <n v="0"/>
    <n v="0"/>
    <n v="0"/>
    <n v="1"/>
    <n v="0"/>
    <n v="0"/>
  </r>
  <r>
    <x v="96"/>
    <n v="387"/>
    <n v="150"/>
    <n v="5"/>
    <n v="0"/>
    <n v="133"/>
    <n v="0"/>
    <n v="0"/>
    <n v="0"/>
    <n v="237"/>
    <n v="7"/>
    <n v="3"/>
    <n v="2"/>
    <n v="2"/>
    <n v="230"/>
    <n v="0"/>
    <n v="0"/>
  </r>
  <r>
    <x v="97"/>
    <n v="1411"/>
    <n v="606"/>
    <n v="7"/>
    <n v="1"/>
    <n v="597"/>
    <n v="0"/>
    <n v="1"/>
    <n v="0"/>
    <n v="801"/>
    <n v="30"/>
    <n v="13"/>
    <n v="10"/>
    <n v="7"/>
    <n v="769"/>
    <n v="0"/>
    <n v="1"/>
  </r>
  <r>
    <x v="98"/>
    <n v="1"/>
    <n v="1"/>
    <n v="0"/>
    <n v="0"/>
    <n v="1"/>
    <n v="0"/>
    <n v="0"/>
    <n v="0"/>
    <n v="0"/>
    <n v="0"/>
    <n v="0"/>
    <n v="0"/>
    <n v="0"/>
    <n v="0"/>
    <n v="0"/>
    <n v="0"/>
  </r>
  <r>
    <x v="99"/>
    <n v="3725"/>
    <n v="1218"/>
    <n v="27"/>
    <n v="1"/>
    <n v="1190"/>
    <n v="0"/>
    <n v="0"/>
    <n v="0"/>
    <n v="2507"/>
    <n v="116"/>
    <n v="49"/>
    <n v="40"/>
    <n v="27"/>
    <n v="2387"/>
    <n v="0"/>
    <n v="3"/>
  </r>
  <r>
    <x v="100"/>
    <n v="3973"/>
    <n v="1399"/>
    <n v="39"/>
    <n v="4"/>
    <n v="1355"/>
    <n v="0"/>
    <n v="0"/>
    <n v="1"/>
    <n v="2574"/>
    <n v="99"/>
    <n v="33"/>
    <n v="35"/>
    <n v="31"/>
    <n v="2470"/>
    <n v="0"/>
    <n v="4"/>
  </r>
  <r>
    <x v="101"/>
    <n v="3513"/>
    <n v="1136"/>
    <n v="43"/>
    <n v="8"/>
    <n v="1081"/>
    <n v="0"/>
    <n v="2"/>
    <n v="1"/>
    <n v="2376"/>
    <n v="90"/>
    <n v="43"/>
    <n v="30"/>
    <n v="17"/>
    <n v="2284"/>
    <n v="0"/>
    <n v="2"/>
  </r>
  <r>
    <x v="102"/>
    <n v="2996"/>
    <n v="1152"/>
    <n v="45"/>
    <n v="7"/>
    <n v="1096"/>
    <n v="0"/>
    <n v="0"/>
    <n v="2"/>
    <n v="1843"/>
    <n v="79"/>
    <n v="33"/>
    <n v="22"/>
    <n v="24"/>
    <n v="1762"/>
    <n v="0"/>
    <n v="1"/>
  </r>
  <r>
    <x v="103"/>
    <n v="3071"/>
    <n v="1175"/>
    <n v="29"/>
    <n v="4"/>
    <n v="1136"/>
    <n v="0"/>
    <n v="1"/>
    <n v="3"/>
    <n v="1896"/>
    <n v="75"/>
    <n v="25"/>
    <n v="25"/>
    <n v="25"/>
    <n v="1810"/>
    <n v="0"/>
    <n v="11"/>
  </r>
  <r>
    <x v="104"/>
    <n v="1028"/>
    <n v="915"/>
    <n v="44"/>
    <n v="1"/>
    <n v="869"/>
    <n v="1"/>
    <n v="0"/>
    <n v="0"/>
    <n v="113"/>
    <n v="7"/>
    <n v="4"/>
    <n v="2"/>
    <n v="1"/>
    <n v="106"/>
    <n v="0"/>
    <n v="0"/>
  </r>
  <r>
    <x v="105"/>
    <n v="315"/>
    <n v="105"/>
    <n v="5"/>
    <n v="0"/>
    <n v="99"/>
    <n v="0"/>
    <n v="0"/>
    <n v="0"/>
    <n v="210"/>
    <n v="2"/>
    <n v="0"/>
    <n v="2"/>
    <n v="0"/>
    <n v="208"/>
    <n v="0"/>
    <n v="0"/>
  </r>
  <r>
    <x v="106"/>
    <n v="935"/>
    <n v="488"/>
    <n v="18"/>
    <n v="3"/>
    <n v="467"/>
    <n v="0"/>
    <n v="0"/>
    <n v="0"/>
    <n v="447"/>
    <n v="13"/>
    <n v="7"/>
    <n v="1"/>
    <n v="5"/>
    <n v="433"/>
    <n v="0"/>
    <n v="1"/>
  </r>
  <r>
    <x v="107"/>
    <n v="2469"/>
    <n v="1168"/>
    <n v="37"/>
    <n v="4"/>
    <n v="1121"/>
    <n v="0"/>
    <n v="2"/>
    <n v="3"/>
    <n v="1301"/>
    <n v="52"/>
    <n v="22"/>
    <n v="13"/>
    <n v="17"/>
    <n v="1248"/>
    <n v="0"/>
    <n v="0"/>
  </r>
  <r>
    <x v="108"/>
    <n v="2098"/>
    <n v="1082"/>
    <n v="54"/>
    <n v="4"/>
    <n v="1022"/>
    <n v="0"/>
    <n v="1"/>
    <n v="1"/>
    <n v="1016"/>
    <n v="62"/>
    <n v="24"/>
    <n v="11"/>
    <n v="27"/>
    <n v="954"/>
    <n v="0"/>
    <n v="0"/>
  </r>
  <r>
    <x v="109"/>
    <n v="2036"/>
    <n v="1182"/>
    <n v="52"/>
    <n v="5"/>
    <n v="1122"/>
    <n v="0"/>
    <n v="0"/>
    <n v="1"/>
    <n v="854"/>
    <n v="54"/>
    <n v="25"/>
    <n v="10"/>
    <n v="19"/>
    <n v="798"/>
    <n v="0"/>
    <n v="0"/>
  </r>
  <r>
    <x v="110"/>
    <n v="1949"/>
    <n v="1112"/>
    <n v="45"/>
    <n v="6"/>
    <n v="1056"/>
    <n v="0"/>
    <n v="4"/>
    <n v="1"/>
    <n v="836"/>
    <n v="69"/>
    <n v="36"/>
    <n v="15"/>
    <n v="18"/>
    <n v="767"/>
    <n v="0"/>
    <n v="0"/>
  </r>
  <r>
    <x v="111"/>
    <n v="1350"/>
    <n v="878"/>
    <n v="49"/>
    <n v="2"/>
    <n v="825"/>
    <n v="0"/>
    <n v="1"/>
    <n v="0"/>
    <n v="472"/>
    <n v="43"/>
    <n v="17"/>
    <n v="11"/>
    <n v="15"/>
    <n v="429"/>
    <n v="0"/>
    <n v="0"/>
  </r>
  <r>
    <x v="112"/>
    <n v="133"/>
    <n v="125"/>
    <n v="6"/>
    <n v="0"/>
    <n v="118"/>
    <n v="0"/>
    <n v="0"/>
    <n v="0"/>
    <n v="8"/>
    <n v="0"/>
    <n v="0"/>
    <n v="0"/>
    <n v="0"/>
    <n v="8"/>
    <n v="0"/>
    <n v="0"/>
  </r>
  <r>
    <x v="113"/>
    <n v="321"/>
    <n v="250"/>
    <n v="12"/>
    <n v="1"/>
    <n v="231"/>
    <n v="0"/>
    <n v="0"/>
    <n v="0"/>
    <n v="71"/>
    <n v="9"/>
    <n v="6"/>
    <n v="0"/>
    <n v="3"/>
    <n v="62"/>
    <n v="0"/>
    <n v="0"/>
  </r>
  <r>
    <x v="114"/>
    <n v="178"/>
    <n v="160"/>
    <n v="7"/>
    <n v="0"/>
    <n v="153"/>
    <n v="0"/>
    <n v="0"/>
    <n v="0"/>
    <n v="18"/>
    <n v="4"/>
    <n v="1"/>
    <n v="2"/>
    <n v="1"/>
    <n v="14"/>
    <n v="0"/>
    <n v="0"/>
  </r>
  <r>
    <x v="115"/>
    <n v="1041"/>
    <n v="1026"/>
    <n v="61"/>
    <n v="3"/>
    <n v="962"/>
    <n v="0"/>
    <n v="0"/>
    <n v="0"/>
    <n v="15"/>
    <n v="1"/>
    <n v="1"/>
    <n v="0"/>
    <n v="0"/>
    <n v="14"/>
    <n v="0"/>
    <n v="0"/>
  </r>
  <r>
    <x v="116"/>
    <n v="759"/>
    <n v="709"/>
    <n v="52"/>
    <n v="1"/>
    <n v="654"/>
    <n v="1"/>
    <n v="1"/>
    <n v="0"/>
    <n v="50"/>
    <n v="2"/>
    <n v="2"/>
    <n v="0"/>
    <n v="0"/>
    <n v="47"/>
    <n v="0"/>
    <n v="1"/>
  </r>
  <r>
    <x v="117"/>
    <n v="758"/>
    <n v="737"/>
    <n v="78"/>
    <n v="5"/>
    <n v="652"/>
    <n v="1"/>
    <n v="1"/>
    <n v="0"/>
    <n v="21"/>
    <n v="0"/>
    <n v="0"/>
    <n v="0"/>
    <n v="0"/>
    <n v="20"/>
    <n v="0"/>
    <n v="0"/>
  </r>
  <r>
    <x v="118"/>
    <n v="87"/>
    <n v="84"/>
    <n v="12"/>
    <n v="0"/>
    <n v="71"/>
    <n v="1"/>
    <n v="0"/>
    <n v="0"/>
    <n v="3"/>
    <n v="0"/>
    <n v="0"/>
    <n v="0"/>
    <n v="0"/>
    <n v="3"/>
    <n v="0"/>
    <n v="0"/>
  </r>
  <r>
    <x v="119"/>
    <n v="279"/>
    <n v="279"/>
    <n v="29"/>
    <n v="1"/>
    <n v="246"/>
    <n v="1"/>
    <n v="2"/>
    <n v="0"/>
    <n v="0"/>
    <n v="0"/>
    <n v="0"/>
    <n v="0"/>
    <n v="0"/>
    <n v="0"/>
    <n v="0"/>
    <n v="0"/>
  </r>
  <r>
    <x v="120"/>
    <n v="641"/>
    <n v="509"/>
    <n v="50"/>
    <n v="0"/>
    <n v="458"/>
    <n v="0"/>
    <n v="1"/>
    <n v="0"/>
    <n v="132"/>
    <n v="10"/>
    <n v="10"/>
    <n v="0"/>
    <n v="0"/>
    <n v="121"/>
    <n v="0"/>
    <n v="1"/>
  </r>
  <r>
    <x v="121"/>
    <n v="533"/>
    <n v="409"/>
    <n v="62"/>
    <n v="1"/>
    <n v="346"/>
    <n v="0"/>
    <n v="0"/>
    <n v="0"/>
    <n v="124"/>
    <n v="14"/>
    <n v="14"/>
    <n v="0"/>
    <n v="0"/>
    <n v="108"/>
    <n v="0"/>
    <n v="0"/>
  </r>
  <r>
    <x v="122"/>
    <n v="258"/>
    <n v="256"/>
    <n v="36"/>
    <n v="0"/>
    <n v="220"/>
    <n v="0"/>
    <n v="0"/>
    <n v="0"/>
    <n v="2"/>
    <n v="0"/>
    <n v="0"/>
    <n v="0"/>
    <n v="0"/>
    <n v="2"/>
    <n v="0"/>
    <n v="0"/>
  </r>
  <r>
    <x v="123"/>
    <n v="229"/>
    <n v="229"/>
    <n v="44"/>
    <n v="1"/>
    <n v="184"/>
    <n v="0"/>
    <n v="0"/>
    <n v="0"/>
    <n v="0"/>
    <n v="0"/>
    <n v="0"/>
    <n v="0"/>
    <n v="0"/>
    <n v="0"/>
    <n v="0"/>
    <n v="0"/>
  </r>
  <r>
    <x v="124"/>
    <n v="127"/>
    <n v="125"/>
    <n v="31"/>
    <n v="0"/>
    <n v="94"/>
    <n v="0"/>
    <n v="0"/>
    <n v="0"/>
    <n v="2"/>
    <n v="0"/>
    <n v="0"/>
    <n v="0"/>
    <n v="0"/>
    <n v="2"/>
    <n v="0"/>
    <n v="0"/>
  </r>
  <r>
    <x v="125"/>
    <n v="37"/>
    <n v="36"/>
    <n v="10"/>
    <n v="0"/>
    <n v="26"/>
    <n v="0"/>
    <n v="0"/>
    <n v="0"/>
    <n v="1"/>
    <n v="0"/>
    <n v="0"/>
    <n v="0"/>
    <n v="0"/>
    <n v="1"/>
    <n v="0"/>
    <n v="0"/>
  </r>
  <r>
    <x v="126"/>
    <n v="80"/>
    <n v="80"/>
    <n v="10"/>
    <n v="0"/>
    <n v="70"/>
    <n v="0"/>
    <n v="0"/>
    <n v="0"/>
    <n v="0"/>
    <n v="0"/>
    <n v="0"/>
    <n v="0"/>
    <n v="0"/>
    <n v="0"/>
    <n v="0"/>
    <n v="0"/>
  </r>
  <r>
    <x v="127"/>
    <n v="110"/>
    <n v="110"/>
    <n v="15"/>
    <n v="0"/>
    <n v="95"/>
    <n v="0"/>
    <n v="0"/>
    <n v="0"/>
    <n v="0"/>
    <n v="0"/>
    <n v="0"/>
    <n v="0"/>
    <n v="0"/>
    <n v="0"/>
    <n v="0"/>
    <n v="0"/>
  </r>
  <r>
    <x v="128"/>
    <n v="80"/>
    <n v="80"/>
    <n v="4"/>
    <n v="0"/>
    <n v="76"/>
    <n v="0"/>
    <n v="0"/>
    <n v="0"/>
    <n v="0"/>
    <n v="0"/>
    <n v="0"/>
    <n v="0"/>
    <n v="0"/>
    <n v="0"/>
    <n v="0"/>
    <n v="0"/>
  </r>
  <r>
    <x v="129"/>
    <n v="50"/>
    <n v="50"/>
    <n v="5"/>
    <n v="0"/>
    <n v="45"/>
    <n v="0"/>
    <n v="0"/>
    <n v="0"/>
    <n v="0"/>
    <n v="0"/>
    <n v="0"/>
    <n v="0"/>
    <n v="0"/>
    <n v="0"/>
    <n v="0"/>
    <n v="0"/>
  </r>
  <r>
    <x v="130"/>
    <n v="68"/>
    <n v="66"/>
    <n v="4"/>
    <n v="0"/>
    <n v="62"/>
    <n v="0"/>
    <n v="0"/>
    <n v="0"/>
    <n v="2"/>
    <n v="0"/>
    <n v="0"/>
    <n v="0"/>
    <n v="0"/>
    <n v="2"/>
    <n v="0"/>
    <n v="0"/>
  </r>
  <r>
    <x v="131"/>
    <n v="38"/>
    <n v="38"/>
    <n v="4"/>
    <n v="0"/>
    <n v="34"/>
    <n v="0"/>
    <n v="0"/>
    <n v="0"/>
    <n v="0"/>
    <n v="0"/>
    <n v="0"/>
    <n v="0"/>
    <n v="0"/>
    <n v="0"/>
    <n v="0"/>
    <n v="0"/>
  </r>
  <r>
    <x v="132"/>
    <n v="4"/>
    <n v="4"/>
    <n v="0"/>
    <n v="0"/>
    <n v="4"/>
    <n v="0"/>
    <n v="0"/>
    <n v="0"/>
    <n v="0"/>
    <n v="0"/>
    <n v="0"/>
    <n v="0"/>
    <n v="0"/>
    <n v="0"/>
    <n v="0"/>
    <n v="0"/>
  </r>
  <r>
    <x v="133"/>
    <n v="5"/>
    <n v="5"/>
    <n v="0"/>
    <n v="1"/>
    <n v="4"/>
    <n v="0"/>
    <n v="0"/>
    <n v="0"/>
    <n v="0"/>
    <n v="0"/>
    <n v="0"/>
    <n v="0"/>
    <n v="0"/>
    <n v="0"/>
    <n v="0"/>
    <n v="0"/>
  </r>
  <r>
    <x v="134"/>
    <n v="4"/>
    <n v="4"/>
    <n v="0"/>
    <n v="1"/>
    <n v="3"/>
    <n v="0"/>
    <n v="0"/>
    <n v="0"/>
    <n v="0"/>
    <n v="0"/>
    <n v="0"/>
    <n v="0"/>
    <n v="0"/>
    <n v="0"/>
    <n v="0"/>
    <n v="0"/>
  </r>
  <r>
    <x v="135"/>
    <n v="5"/>
    <n v="5"/>
    <n v="0"/>
    <n v="0"/>
    <n v="5"/>
    <n v="0"/>
    <n v="0"/>
    <n v="0"/>
    <n v="0"/>
    <n v="0"/>
    <n v="0"/>
    <n v="0"/>
    <n v="0"/>
    <n v="0"/>
    <n v="0"/>
    <n v="0"/>
  </r>
  <r>
    <x v="136"/>
    <n v="1"/>
    <n v="1"/>
    <n v="1"/>
    <n v="0"/>
    <n v="0"/>
    <n v="0"/>
    <n v="0"/>
    <n v="0"/>
    <n v="0"/>
    <n v="0"/>
    <n v="0"/>
    <n v="0"/>
    <n v="0"/>
    <n v="0"/>
    <n v="0"/>
    <n v="0"/>
  </r>
  <r>
    <x v="137"/>
    <n v="1"/>
    <n v="1"/>
    <n v="0"/>
    <n v="0"/>
    <n v="1"/>
    <n v="0"/>
    <n v="0"/>
    <n v="0"/>
    <n v="0"/>
    <n v="0"/>
    <n v="0"/>
    <n v="0"/>
    <n v="0"/>
    <n v="0"/>
    <n v="0"/>
    <n v="0"/>
  </r>
  <r>
    <x v="138"/>
    <n v="1"/>
    <n v="1"/>
    <n v="0"/>
    <n v="0"/>
    <n v="1"/>
    <n v="0"/>
    <n v="0"/>
    <n v="0"/>
    <n v="0"/>
    <n v="0"/>
    <n v="0"/>
    <n v="0"/>
    <n v="0"/>
    <n v="0"/>
    <n v="0"/>
    <n v="0"/>
  </r>
  <r>
    <x v="139"/>
    <n v="2"/>
    <n v="0"/>
    <n v="0"/>
    <n v="0"/>
    <n v="0"/>
    <n v="0"/>
    <n v="0"/>
    <n v="0"/>
    <n v="2"/>
    <n v="0"/>
    <n v="0"/>
    <n v="0"/>
    <n v="0"/>
    <n v="2"/>
    <n v="0"/>
    <n v="0"/>
  </r>
  <r>
    <x v="140"/>
    <n v="2"/>
    <n v="1"/>
    <n v="0"/>
    <n v="0"/>
    <n v="1"/>
    <n v="0"/>
    <n v="0"/>
    <n v="0"/>
    <n v="1"/>
    <n v="0"/>
    <n v="0"/>
    <n v="0"/>
    <n v="0"/>
    <n v="1"/>
    <n v="0"/>
    <n v="0"/>
  </r>
  <r>
    <x v="141"/>
    <n v="1"/>
    <n v="0"/>
    <n v="0"/>
    <n v="0"/>
    <n v="0"/>
    <n v="0"/>
    <n v="0"/>
    <n v="0"/>
    <n v="1"/>
    <n v="0"/>
    <n v="0"/>
    <n v="0"/>
    <n v="0"/>
    <n v="1"/>
    <n v="0"/>
    <n v="0"/>
  </r>
  <r>
    <x v="142"/>
    <n v="1"/>
    <n v="1"/>
    <n v="0"/>
    <n v="0"/>
    <n v="1"/>
    <n v="0"/>
    <n v="0"/>
    <n v="0"/>
    <n v="0"/>
    <n v="0"/>
    <n v="0"/>
    <n v="0"/>
    <n v="0"/>
    <n v="0"/>
    <n v="0"/>
    <n v="0"/>
  </r>
  <r>
    <x v="143"/>
    <n v="1"/>
    <n v="1"/>
    <n v="0"/>
    <n v="0"/>
    <n v="1"/>
    <n v="0"/>
    <n v="0"/>
    <n v="0"/>
    <n v="0"/>
    <n v="0"/>
    <n v="0"/>
    <n v="0"/>
    <n v="0"/>
    <n v="0"/>
    <n v="0"/>
    <n v="0"/>
  </r>
  <r>
    <x v="144"/>
    <n v="1"/>
    <n v="1"/>
    <n v="0"/>
    <n v="0"/>
    <n v="1"/>
    <n v="0"/>
    <n v="0"/>
    <n v="0"/>
    <n v="0"/>
    <n v="0"/>
    <n v="0"/>
    <n v="0"/>
    <n v="0"/>
    <n v="0"/>
    <n v="0"/>
    <n v="0"/>
  </r>
  <r>
    <x v="145"/>
    <n v="1"/>
    <n v="1"/>
    <n v="0"/>
    <n v="0"/>
    <n v="1"/>
    <n v="0"/>
    <n v="0"/>
    <n v="0"/>
    <n v="0"/>
    <n v="0"/>
    <n v="0"/>
    <n v="0"/>
    <n v="0"/>
    <n v="0"/>
    <n v="0"/>
    <n v="0"/>
  </r>
  <r>
    <x v="146"/>
    <n v="1"/>
    <n v="1"/>
    <n v="0"/>
    <n v="0"/>
    <n v="1"/>
    <n v="0"/>
    <n v="0"/>
    <n v="0"/>
    <n v="0"/>
    <n v="0"/>
    <n v="0"/>
    <n v="0"/>
    <n v="0"/>
    <n v="0"/>
    <n v="0"/>
    <n v="0"/>
  </r>
  <r>
    <x v="147"/>
    <n v="1"/>
    <n v="0"/>
    <n v="0"/>
    <n v="0"/>
    <n v="0"/>
    <n v="0"/>
    <n v="0"/>
    <n v="0"/>
    <n v="1"/>
    <n v="0"/>
    <n v="0"/>
    <n v="0"/>
    <n v="0"/>
    <n v="1"/>
    <n v="0"/>
    <n v="0"/>
  </r>
  <r>
    <x v="148"/>
    <n v="1"/>
    <n v="0"/>
    <n v="0"/>
    <n v="0"/>
    <n v="0"/>
    <n v="0"/>
    <n v="0"/>
    <n v="0"/>
    <n v="1"/>
    <n v="0"/>
    <n v="0"/>
    <n v="0"/>
    <n v="0"/>
    <n v="1"/>
    <n v="0"/>
    <n v="0"/>
  </r>
  <r>
    <x v="149"/>
    <n v="1"/>
    <n v="1"/>
    <n v="0"/>
    <n v="0"/>
    <n v="1"/>
    <n v="0"/>
    <n v="0"/>
    <n v="0"/>
    <n v="0"/>
    <n v="0"/>
    <n v="0"/>
    <n v="0"/>
    <n v="0"/>
    <n v="0"/>
    <n v="0"/>
    <n v="0"/>
  </r>
  <r>
    <x v="150"/>
    <n v="1"/>
    <n v="1"/>
    <n v="0"/>
    <n v="0"/>
    <n v="1"/>
    <n v="0"/>
    <n v="0"/>
    <n v="0"/>
    <n v="0"/>
    <n v="0"/>
    <n v="0"/>
    <n v="0"/>
    <n v="0"/>
    <n v="0"/>
    <n v="0"/>
    <n v="0"/>
  </r>
  <r>
    <x v="151"/>
    <n v="165"/>
    <n v="0"/>
    <n v="0"/>
    <n v="0"/>
    <n v="0"/>
    <n v="0"/>
    <n v="0"/>
    <n v="0"/>
    <n v="165"/>
    <n v="5"/>
    <n v="3"/>
    <n v="1"/>
    <n v="1"/>
    <n v="16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EDA42-8204-4FAF-9E21-72516FE7BE4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40" firstHeaderRow="0" firstDataRow="1" firstDataCol="1"/>
  <pivotFields count="17">
    <pivotField axis="axisRow" multipleItemSelectionAllowed="1" showAll="0">
      <items count="153">
        <item h="1" x="151"/>
        <item x="150"/>
        <item x="149"/>
        <item h="1" x="148"/>
        <item h="1" x="147"/>
        <item x="146"/>
        <item h="1" x="145"/>
        <item h="1" x="144"/>
        <item h="1" x="143"/>
        <item x="142"/>
        <item h="1"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h="1" x="98"/>
        <item x="97"/>
        <item x="96"/>
        <item h="1" x="95"/>
        <item x="94"/>
        <item x="93"/>
        <item h="1" x="92"/>
        <item h="1" x="91"/>
        <item x="90"/>
        <item x="89"/>
        <item x="88"/>
        <item x="87"/>
        <item x="86"/>
        <item x="85"/>
        <item x="84"/>
        <item x="83"/>
        <item x="82"/>
        <item h="1"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h="1" x="29"/>
        <item x="28"/>
        <item x="27"/>
        <item x="26"/>
        <item x="25"/>
        <item h="1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h="1" x="8"/>
        <item x="7"/>
        <item x="6"/>
        <item x="5"/>
        <item x="4"/>
        <item x="3"/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7">
    <i>
      <x v="1"/>
    </i>
    <i>
      <x v="2"/>
    </i>
    <i>
      <x v="5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7"/>
    </i>
    <i>
      <x v="58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erological.total" fld="9" baseField="0" baseItem="0"/>
    <dataField name="Sum of serological.positives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48638C-5B54-4CE2-84DF-7080B43188CF}" autoFormatId="16" applyNumberFormats="0" applyBorderFormats="0" applyFontFormats="0" applyPatternFormats="0" applyAlignmentFormats="0" applyWidthHeightFormats="0">
  <queryTableRefresh nextId="18">
    <queryTableFields count="17">
      <queryTableField id="1" name="sampleCollectedDate" tableColumnId="1"/>
      <queryTableField id="2" name="total" tableColumnId="2"/>
      <queryTableField id="3" name="molecular.total" tableColumnId="3"/>
      <queryTableField id="4" name="molecular.positives" tableColumnId="4"/>
      <queryTableField id="5" name="molecular.presumptivePositives" tableColumnId="5"/>
      <queryTableField id="6" name="molecular.negatives" tableColumnId="6"/>
      <queryTableField id="7" name="molecular.invalid" tableColumnId="7"/>
      <queryTableField id="8" name="molecular.inconclusive" tableColumnId="8"/>
      <queryTableField id="9" name="molecular.other" tableColumnId="9"/>
      <queryTableField id="10" name="serological.total" tableColumnId="10"/>
      <queryTableField id="11" name="serological.positives" tableColumnId="11"/>
      <queryTableField id="12" name="serological.positivesIgM" tableColumnId="12"/>
      <queryTableField id="13" name="serological.positivesIgG" tableColumnId="13"/>
      <queryTableField id="14" name="serological.positivesIgMIgG" tableColumnId="14"/>
      <queryTableField id="15" name="serological.negatives" tableColumnId="15"/>
      <queryTableField id="16" name="serological.invalid" tableColumnId="16"/>
      <queryTableField id="17" name="serological.other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FFB1E-532C-47FD-853B-0FC6CA308292}" name="tests_by_collected_date" displayName="tests_by_collected_date" ref="A1:Q153" tableType="queryTable" totalsRowShown="0">
  <autoFilter ref="A1:Q153" xr:uid="{3AC095DB-CCA3-46AB-941D-B72AA4C4651C}"/>
  <sortState xmlns:xlrd2="http://schemas.microsoft.com/office/spreadsheetml/2017/richdata2" ref="A2:Q153">
    <sortCondition descending="1" ref="A1:A153"/>
  </sortState>
  <tableColumns count="17">
    <tableColumn id="1" xr3:uid="{64028C35-F1E5-41C6-A32D-1943CC4251C8}" uniqueName="1" name="sampleCollectedDate" queryTableFieldId="1" dataDxfId="0"/>
    <tableColumn id="2" xr3:uid="{69CB1119-F3FA-4E77-951B-6471CBB6AC00}" uniqueName="2" name="total" queryTableFieldId="2"/>
    <tableColumn id="3" xr3:uid="{7E55B3AF-5EC8-4EA4-AA11-04034B9AE342}" uniqueName="3" name="molecular.total" queryTableFieldId="3"/>
    <tableColumn id="4" xr3:uid="{E6858149-6AD1-45AA-A9BD-3A4914D74E4E}" uniqueName="4" name="molecular.positives" queryTableFieldId="4"/>
    <tableColumn id="5" xr3:uid="{70402768-6B80-4520-B788-72B500A85586}" uniqueName="5" name="molecular.presumptivePositives" queryTableFieldId="5"/>
    <tableColumn id="6" xr3:uid="{8FE006B6-C4B4-4074-BE30-9C97A98E32BF}" uniqueName="6" name="molecular.negatives" queryTableFieldId="6"/>
    <tableColumn id="7" xr3:uid="{BA90927C-8324-4733-A67A-ACF6F2E3B39A}" uniqueName="7" name="molecular.invalid" queryTableFieldId="7"/>
    <tableColumn id="8" xr3:uid="{DFD2A5DE-2A07-4C6B-B29D-F6BA8E020A4F}" uniqueName="8" name="molecular.inconclusive" queryTableFieldId="8"/>
    <tableColumn id="9" xr3:uid="{702DF6DF-8D39-499D-9C63-43308F9E0E7E}" uniqueName="9" name="molecular.other" queryTableFieldId="9"/>
    <tableColumn id="10" xr3:uid="{A43795C3-13AB-410C-B12B-A5614ACD90F0}" uniqueName="10" name="serological.total" queryTableFieldId="10"/>
    <tableColumn id="11" xr3:uid="{9AD8B875-55A9-4A27-8305-6DFF724E6F5D}" uniqueName="11" name="serological.positives" queryTableFieldId="11"/>
    <tableColumn id="12" xr3:uid="{9D8BA0AA-82CA-4938-AE0A-13CF32DB43CE}" uniqueName="12" name="serological.positivesIgM" queryTableFieldId="12"/>
    <tableColumn id="13" xr3:uid="{F6F4B2F8-E314-4DBE-B2E4-33EC762A554C}" uniqueName="13" name="serological.positivesIgG" queryTableFieldId="13"/>
    <tableColumn id="14" xr3:uid="{9A225314-7C67-49C0-A76B-4639F99BCF60}" uniqueName="14" name="serological.positivesIgMIgG" queryTableFieldId="14"/>
    <tableColumn id="15" xr3:uid="{5A476226-ED1C-48F2-8B8D-8429C2991DA7}" uniqueName="15" name="serological.negatives" queryTableFieldId="15"/>
    <tableColumn id="16" xr3:uid="{A6643190-A078-439B-8CE1-677487D9ECE4}" uniqueName="16" name="serological.invalid" queryTableFieldId="16"/>
    <tableColumn id="17" xr3:uid="{A644EE13-FA86-464B-A53C-3A37F105785D}" uniqueName="17" name="serological.other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2FBDD1-9333-4F3F-A0A0-D5F8CC66D2AA}" name="Table2" displayName="Table2" ref="A1:B19" totalsRowShown="0">
  <autoFilter ref="A1:B19" xr:uid="{31246276-A484-4682-91D9-0607F895FEEA}"/>
  <tableColumns count="2">
    <tableColumn id="1" xr3:uid="{5C7C2BFF-F3B5-4344-8ECB-1788F8ACF480}" name="Variables" dataDxfId="2"/>
    <tableColumn id="2" xr3:uid="{BE67B5C6-E7DE-4F42-B0E5-951E881DF9C2}" name="Agregados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B060-47A2-42A0-9210-22F6A42E829B}">
  <dimension ref="A3:C140"/>
  <sheetViews>
    <sheetView workbookViewId="0">
      <selection activeCell="G35" sqref="G35"/>
    </sheetView>
  </sheetViews>
  <sheetFormatPr defaultRowHeight="15" x14ac:dyDescent="0.25"/>
  <cols>
    <col min="1" max="1" width="13.140625" bestFit="1" customWidth="1"/>
    <col min="2" max="2" width="22.28515625" bestFit="1" customWidth="1"/>
    <col min="3" max="3" width="26.28515625" bestFit="1" customWidth="1"/>
  </cols>
  <sheetData>
    <row r="3" spans="1:3" x14ac:dyDescent="0.25">
      <c r="A3" s="10" t="s">
        <v>189</v>
      </c>
      <c r="B3" t="s">
        <v>191</v>
      </c>
      <c r="C3" t="s">
        <v>192</v>
      </c>
    </row>
    <row r="4" spans="1:3" x14ac:dyDescent="0.25">
      <c r="A4" s="11" t="s">
        <v>141</v>
      </c>
      <c r="B4" s="12">
        <v>0</v>
      </c>
      <c r="C4" s="12">
        <v>0</v>
      </c>
    </row>
    <row r="5" spans="1:3" x14ac:dyDescent="0.25">
      <c r="A5" s="11" t="s">
        <v>142</v>
      </c>
      <c r="B5" s="12">
        <v>0</v>
      </c>
      <c r="C5" s="12">
        <v>0</v>
      </c>
    </row>
    <row r="6" spans="1:3" x14ac:dyDescent="0.25">
      <c r="A6" s="11" t="s">
        <v>17</v>
      </c>
      <c r="B6" s="12">
        <v>0</v>
      </c>
      <c r="C6" s="12">
        <v>0</v>
      </c>
    </row>
    <row r="7" spans="1:3" x14ac:dyDescent="0.25">
      <c r="A7" s="11" t="s">
        <v>140</v>
      </c>
      <c r="B7" s="12">
        <v>0</v>
      </c>
      <c r="C7" s="12">
        <v>0</v>
      </c>
    </row>
    <row r="8" spans="1:3" x14ac:dyDescent="0.25">
      <c r="A8" s="11" t="s">
        <v>137</v>
      </c>
      <c r="B8" s="12">
        <v>1</v>
      </c>
      <c r="C8" s="12">
        <v>0</v>
      </c>
    </row>
    <row r="9" spans="1:3" x14ac:dyDescent="0.25">
      <c r="A9" s="11" t="s">
        <v>136</v>
      </c>
      <c r="B9" s="12">
        <v>2</v>
      </c>
      <c r="C9" s="12">
        <v>0</v>
      </c>
    </row>
    <row r="10" spans="1:3" x14ac:dyDescent="0.25">
      <c r="A10" s="11" t="s">
        <v>135</v>
      </c>
      <c r="B10" s="12">
        <v>0</v>
      </c>
      <c r="C10" s="12">
        <v>0</v>
      </c>
    </row>
    <row r="11" spans="1:3" x14ac:dyDescent="0.25">
      <c r="A11" s="11" t="s">
        <v>139</v>
      </c>
      <c r="B11" s="12">
        <v>0</v>
      </c>
      <c r="C11" s="12">
        <v>0</v>
      </c>
    </row>
    <row r="12" spans="1:3" x14ac:dyDescent="0.25">
      <c r="A12" s="11" t="s">
        <v>138</v>
      </c>
      <c r="B12" s="12">
        <v>0</v>
      </c>
      <c r="C12" s="12">
        <v>0</v>
      </c>
    </row>
    <row r="13" spans="1:3" x14ac:dyDescent="0.25">
      <c r="A13" s="11" t="s">
        <v>134</v>
      </c>
      <c r="B13" s="12">
        <v>0</v>
      </c>
      <c r="C13" s="12">
        <v>0</v>
      </c>
    </row>
    <row r="14" spans="1:3" x14ac:dyDescent="0.25">
      <c r="A14" s="11" t="s">
        <v>133</v>
      </c>
      <c r="B14" s="12">
        <v>0</v>
      </c>
      <c r="C14" s="12">
        <v>0</v>
      </c>
    </row>
    <row r="15" spans="1:3" x14ac:dyDescent="0.25">
      <c r="A15" s="11" t="s">
        <v>132</v>
      </c>
      <c r="B15" s="12">
        <v>0</v>
      </c>
      <c r="C15" s="12">
        <v>0</v>
      </c>
    </row>
    <row r="16" spans="1:3" x14ac:dyDescent="0.25">
      <c r="A16" s="11" t="s">
        <v>131</v>
      </c>
      <c r="B16" s="12">
        <v>0</v>
      </c>
      <c r="C16" s="12">
        <v>0</v>
      </c>
    </row>
    <row r="17" spans="1:3" x14ac:dyDescent="0.25">
      <c r="A17" s="11" t="s">
        <v>130</v>
      </c>
      <c r="B17" s="12">
        <v>0</v>
      </c>
      <c r="C17" s="12">
        <v>0</v>
      </c>
    </row>
    <row r="18" spans="1:3" x14ac:dyDescent="0.25">
      <c r="A18" s="11" t="s">
        <v>129</v>
      </c>
      <c r="B18" s="12">
        <v>2</v>
      </c>
      <c r="C18" s="12">
        <v>0</v>
      </c>
    </row>
    <row r="19" spans="1:3" x14ac:dyDescent="0.25">
      <c r="A19" s="11" t="s">
        <v>128</v>
      </c>
      <c r="B19" s="12">
        <v>0</v>
      </c>
      <c r="C19" s="12">
        <v>0</v>
      </c>
    </row>
    <row r="20" spans="1:3" x14ac:dyDescent="0.25">
      <c r="A20" s="11" t="s">
        <v>127</v>
      </c>
      <c r="B20" s="12">
        <v>0</v>
      </c>
      <c r="C20" s="12">
        <v>0</v>
      </c>
    </row>
    <row r="21" spans="1:3" x14ac:dyDescent="0.25">
      <c r="A21" s="11" t="s">
        <v>126</v>
      </c>
      <c r="B21" s="12">
        <v>0</v>
      </c>
      <c r="C21" s="12">
        <v>0</v>
      </c>
    </row>
    <row r="22" spans="1:3" x14ac:dyDescent="0.25">
      <c r="A22" s="11" t="s">
        <v>125</v>
      </c>
      <c r="B22" s="12">
        <v>0</v>
      </c>
      <c r="C22" s="12">
        <v>0</v>
      </c>
    </row>
    <row r="23" spans="1:3" x14ac:dyDescent="0.25">
      <c r="A23" s="11" t="s">
        <v>124</v>
      </c>
      <c r="B23" s="12">
        <v>1</v>
      </c>
      <c r="C23" s="12">
        <v>0</v>
      </c>
    </row>
    <row r="24" spans="1:3" x14ac:dyDescent="0.25">
      <c r="A24" s="11" t="s">
        <v>123</v>
      </c>
      <c r="B24" s="12">
        <v>2</v>
      </c>
      <c r="C24" s="12">
        <v>0</v>
      </c>
    </row>
    <row r="25" spans="1:3" x14ac:dyDescent="0.25">
      <c r="A25" s="11" t="s">
        <v>122</v>
      </c>
      <c r="B25" s="12">
        <v>0</v>
      </c>
      <c r="C25" s="12">
        <v>0</v>
      </c>
    </row>
    <row r="26" spans="1:3" x14ac:dyDescent="0.25">
      <c r="A26" s="11" t="s">
        <v>121</v>
      </c>
      <c r="B26" s="12">
        <v>2</v>
      </c>
      <c r="C26" s="12">
        <v>0</v>
      </c>
    </row>
    <row r="27" spans="1:3" x14ac:dyDescent="0.25">
      <c r="A27" s="11" t="s">
        <v>120</v>
      </c>
      <c r="B27" s="12">
        <v>124</v>
      </c>
      <c r="C27" s="12">
        <v>14</v>
      </c>
    </row>
    <row r="28" spans="1:3" x14ac:dyDescent="0.25">
      <c r="A28" s="11" t="s">
        <v>119</v>
      </c>
      <c r="B28" s="12">
        <v>132</v>
      </c>
      <c r="C28" s="12">
        <v>10</v>
      </c>
    </row>
    <row r="29" spans="1:3" x14ac:dyDescent="0.25">
      <c r="A29" s="11" t="s">
        <v>118</v>
      </c>
      <c r="B29" s="12">
        <v>0</v>
      </c>
      <c r="C29" s="12">
        <v>0</v>
      </c>
    </row>
    <row r="30" spans="1:3" x14ac:dyDescent="0.25">
      <c r="A30" s="11" t="s">
        <v>117</v>
      </c>
      <c r="B30" s="12">
        <v>3</v>
      </c>
      <c r="C30" s="12">
        <v>0</v>
      </c>
    </row>
    <row r="31" spans="1:3" x14ac:dyDescent="0.25">
      <c r="A31" s="11" t="s">
        <v>116</v>
      </c>
      <c r="B31" s="12">
        <v>21</v>
      </c>
      <c r="C31" s="12">
        <v>0</v>
      </c>
    </row>
    <row r="32" spans="1:3" x14ac:dyDescent="0.25">
      <c r="A32" s="11" t="s">
        <v>115</v>
      </c>
      <c r="B32" s="12">
        <v>50</v>
      </c>
      <c r="C32" s="12">
        <v>2</v>
      </c>
    </row>
    <row r="33" spans="1:3" x14ac:dyDescent="0.25">
      <c r="A33" s="11" t="s">
        <v>114</v>
      </c>
      <c r="B33" s="12">
        <v>15</v>
      </c>
      <c r="C33" s="12">
        <v>1</v>
      </c>
    </row>
    <row r="34" spans="1:3" x14ac:dyDescent="0.25">
      <c r="A34" s="11" t="s">
        <v>105</v>
      </c>
      <c r="B34" s="12">
        <v>18</v>
      </c>
      <c r="C34" s="12">
        <v>4</v>
      </c>
    </row>
    <row r="35" spans="1:3" x14ac:dyDescent="0.25">
      <c r="A35" s="11" t="s">
        <v>104</v>
      </c>
      <c r="B35" s="12">
        <v>71</v>
      </c>
      <c r="C35" s="12">
        <v>9</v>
      </c>
    </row>
    <row r="36" spans="1:3" x14ac:dyDescent="0.25">
      <c r="A36" s="11" t="s">
        <v>103</v>
      </c>
      <c r="B36" s="12">
        <v>8</v>
      </c>
      <c r="C36" s="12">
        <v>0</v>
      </c>
    </row>
    <row r="37" spans="1:3" x14ac:dyDescent="0.25">
      <c r="A37" s="11" t="s">
        <v>102</v>
      </c>
      <c r="B37" s="12">
        <v>472</v>
      </c>
      <c r="C37" s="12">
        <v>43</v>
      </c>
    </row>
    <row r="38" spans="1:3" x14ac:dyDescent="0.25">
      <c r="A38" s="11" t="s">
        <v>101</v>
      </c>
      <c r="B38" s="12">
        <v>836</v>
      </c>
      <c r="C38" s="12">
        <v>69</v>
      </c>
    </row>
    <row r="39" spans="1:3" x14ac:dyDescent="0.25">
      <c r="A39" s="11" t="s">
        <v>100</v>
      </c>
      <c r="B39" s="12">
        <v>854</v>
      </c>
      <c r="C39" s="12">
        <v>54</v>
      </c>
    </row>
    <row r="40" spans="1:3" x14ac:dyDescent="0.25">
      <c r="A40" s="11" t="s">
        <v>99</v>
      </c>
      <c r="B40" s="12">
        <v>1016</v>
      </c>
      <c r="C40" s="12">
        <v>62</v>
      </c>
    </row>
    <row r="41" spans="1:3" x14ac:dyDescent="0.25">
      <c r="A41" s="11" t="s">
        <v>98</v>
      </c>
      <c r="B41" s="12">
        <v>1301</v>
      </c>
      <c r="C41" s="12">
        <v>52</v>
      </c>
    </row>
    <row r="42" spans="1:3" x14ac:dyDescent="0.25">
      <c r="A42" s="11" t="s">
        <v>97</v>
      </c>
      <c r="B42" s="12">
        <v>447</v>
      </c>
      <c r="C42" s="12">
        <v>13</v>
      </c>
    </row>
    <row r="43" spans="1:3" x14ac:dyDescent="0.25">
      <c r="A43" s="11" t="s">
        <v>96</v>
      </c>
      <c r="B43" s="12">
        <v>210</v>
      </c>
      <c r="C43" s="12">
        <v>2</v>
      </c>
    </row>
    <row r="44" spans="1:3" x14ac:dyDescent="0.25">
      <c r="A44" s="11" t="s">
        <v>113</v>
      </c>
      <c r="B44" s="12">
        <v>113</v>
      </c>
      <c r="C44" s="12">
        <v>7</v>
      </c>
    </row>
    <row r="45" spans="1:3" x14ac:dyDescent="0.25">
      <c r="A45" s="11" t="s">
        <v>95</v>
      </c>
      <c r="B45" s="12">
        <v>1896</v>
      </c>
      <c r="C45" s="12">
        <v>75</v>
      </c>
    </row>
    <row r="46" spans="1:3" x14ac:dyDescent="0.25">
      <c r="A46" s="11" t="s">
        <v>94</v>
      </c>
      <c r="B46" s="12">
        <v>1843</v>
      </c>
      <c r="C46" s="12">
        <v>79</v>
      </c>
    </row>
    <row r="47" spans="1:3" x14ac:dyDescent="0.25">
      <c r="A47" s="11" t="s">
        <v>93</v>
      </c>
      <c r="B47" s="12">
        <v>2376</v>
      </c>
      <c r="C47" s="12">
        <v>90</v>
      </c>
    </row>
    <row r="48" spans="1:3" x14ac:dyDescent="0.25">
      <c r="A48" s="11" t="s">
        <v>92</v>
      </c>
      <c r="B48" s="12">
        <v>2574</v>
      </c>
      <c r="C48" s="12">
        <v>99</v>
      </c>
    </row>
    <row r="49" spans="1:3" x14ac:dyDescent="0.25">
      <c r="A49" s="11" t="s">
        <v>91</v>
      </c>
      <c r="B49" s="12">
        <v>2507</v>
      </c>
      <c r="C49" s="12">
        <v>116</v>
      </c>
    </row>
    <row r="50" spans="1:3" x14ac:dyDescent="0.25">
      <c r="A50" s="11" t="s">
        <v>90</v>
      </c>
      <c r="B50" s="12">
        <v>801</v>
      </c>
      <c r="C50" s="12">
        <v>30</v>
      </c>
    </row>
    <row r="51" spans="1:3" x14ac:dyDescent="0.25">
      <c r="A51" s="11" t="s">
        <v>89</v>
      </c>
      <c r="B51" s="12">
        <v>237</v>
      </c>
      <c r="C51" s="12">
        <v>7</v>
      </c>
    </row>
    <row r="52" spans="1:3" x14ac:dyDescent="0.25">
      <c r="A52" s="11" t="s">
        <v>88</v>
      </c>
      <c r="B52" s="12">
        <v>2256</v>
      </c>
      <c r="C52" s="12">
        <v>110</v>
      </c>
    </row>
    <row r="53" spans="1:3" x14ac:dyDescent="0.25">
      <c r="A53" s="11" t="s">
        <v>87</v>
      </c>
      <c r="B53" s="12">
        <v>2713</v>
      </c>
      <c r="C53" s="12">
        <v>116</v>
      </c>
    </row>
    <row r="54" spans="1:3" x14ac:dyDescent="0.25">
      <c r="A54" s="11" t="s">
        <v>86</v>
      </c>
      <c r="B54" s="12">
        <v>3083</v>
      </c>
      <c r="C54" s="12">
        <v>106</v>
      </c>
    </row>
    <row r="55" spans="1:3" x14ac:dyDescent="0.25">
      <c r="A55" s="11" t="s">
        <v>112</v>
      </c>
      <c r="B55" s="12">
        <v>198</v>
      </c>
      <c r="C55" s="12">
        <v>8</v>
      </c>
    </row>
    <row r="56" spans="1:3" x14ac:dyDescent="0.25">
      <c r="A56" s="11" t="s">
        <v>85</v>
      </c>
      <c r="B56" s="12">
        <v>3150</v>
      </c>
      <c r="C56" s="12">
        <v>104</v>
      </c>
    </row>
    <row r="57" spans="1:3" x14ac:dyDescent="0.25">
      <c r="A57" s="11" t="s">
        <v>111</v>
      </c>
      <c r="B57" s="12">
        <v>83</v>
      </c>
      <c r="C57" s="12">
        <v>4</v>
      </c>
    </row>
    <row r="58" spans="1:3" x14ac:dyDescent="0.25">
      <c r="A58" s="11" t="s">
        <v>110</v>
      </c>
      <c r="B58" s="12">
        <v>4</v>
      </c>
      <c r="C58" s="12">
        <v>0</v>
      </c>
    </row>
    <row r="59" spans="1:3" x14ac:dyDescent="0.25">
      <c r="A59" s="11" t="s">
        <v>109</v>
      </c>
      <c r="B59" s="12">
        <v>167</v>
      </c>
      <c r="C59" s="12">
        <v>9</v>
      </c>
    </row>
    <row r="60" spans="1:3" x14ac:dyDescent="0.25">
      <c r="A60" s="11" t="s">
        <v>108</v>
      </c>
      <c r="B60" s="12">
        <v>554</v>
      </c>
      <c r="C60" s="12">
        <v>11</v>
      </c>
    </row>
    <row r="61" spans="1:3" x14ac:dyDescent="0.25">
      <c r="A61" s="11" t="s">
        <v>107</v>
      </c>
      <c r="B61" s="12">
        <v>435</v>
      </c>
      <c r="C61" s="12">
        <v>40</v>
      </c>
    </row>
    <row r="62" spans="1:3" x14ac:dyDescent="0.25">
      <c r="A62" s="11" t="s">
        <v>106</v>
      </c>
      <c r="B62" s="12">
        <v>220</v>
      </c>
      <c r="C62" s="12">
        <v>16</v>
      </c>
    </row>
    <row r="63" spans="1:3" x14ac:dyDescent="0.25">
      <c r="A63" s="11" t="s">
        <v>84</v>
      </c>
      <c r="B63" s="12">
        <v>3459</v>
      </c>
      <c r="C63" s="12">
        <v>138</v>
      </c>
    </row>
    <row r="64" spans="1:3" x14ac:dyDescent="0.25">
      <c r="A64" s="11" t="s">
        <v>75</v>
      </c>
      <c r="B64" s="12">
        <v>418</v>
      </c>
      <c r="C64" s="12">
        <v>9</v>
      </c>
    </row>
    <row r="65" spans="1:3" x14ac:dyDescent="0.25">
      <c r="A65" s="11" t="s">
        <v>74</v>
      </c>
      <c r="B65" s="12">
        <v>3788</v>
      </c>
      <c r="C65" s="12">
        <v>133</v>
      </c>
    </row>
    <row r="66" spans="1:3" x14ac:dyDescent="0.25">
      <c r="A66" s="11" t="s">
        <v>73</v>
      </c>
      <c r="B66" s="12">
        <v>3469</v>
      </c>
      <c r="C66" s="12">
        <v>146</v>
      </c>
    </row>
    <row r="67" spans="1:3" x14ac:dyDescent="0.25">
      <c r="A67" s="11" t="s">
        <v>72</v>
      </c>
      <c r="B67" s="12">
        <v>3574</v>
      </c>
      <c r="C67" s="12">
        <v>124</v>
      </c>
    </row>
    <row r="68" spans="1:3" x14ac:dyDescent="0.25">
      <c r="A68" s="11" t="s">
        <v>71</v>
      </c>
      <c r="B68" s="12">
        <v>4041</v>
      </c>
      <c r="C68" s="12">
        <v>151</v>
      </c>
    </row>
    <row r="69" spans="1:3" x14ac:dyDescent="0.25">
      <c r="A69" s="11" t="s">
        <v>70</v>
      </c>
      <c r="B69" s="12">
        <v>4462</v>
      </c>
      <c r="C69" s="12">
        <v>171</v>
      </c>
    </row>
    <row r="70" spans="1:3" x14ac:dyDescent="0.25">
      <c r="A70" s="11" t="s">
        <v>69</v>
      </c>
      <c r="B70" s="12">
        <v>1254</v>
      </c>
      <c r="C70" s="12">
        <v>50</v>
      </c>
    </row>
    <row r="71" spans="1:3" x14ac:dyDescent="0.25">
      <c r="A71" s="11" t="s">
        <v>68</v>
      </c>
      <c r="B71" s="12">
        <v>524</v>
      </c>
      <c r="C71" s="12">
        <v>9</v>
      </c>
    </row>
    <row r="72" spans="1:3" x14ac:dyDescent="0.25">
      <c r="A72" s="11" t="s">
        <v>67</v>
      </c>
      <c r="B72" s="12">
        <v>4005</v>
      </c>
      <c r="C72" s="12">
        <v>130</v>
      </c>
    </row>
    <row r="73" spans="1:3" x14ac:dyDescent="0.25">
      <c r="A73" s="11" t="s">
        <v>66</v>
      </c>
      <c r="B73" s="12">
        <v>3421</v>
      </c>
      <c r="C73" s="12">
        <v>135</v>
      </c>
    </row>
    <row r="74" spans="1:3" x14ac:dyDescent="0.25">
      <c r="A74" s="11" t="s">
        <v>83</v>
      </c>
      <c r="B74" s="12">
        <v>1005</v>
      </c>
      <c r="C74" s="12">
        <v>36</v>
      </c>
    </row>
    <row r="75" spans="1:3" x14ac:dyDescent="0.25">
      <c r="A75" s="11" t="s">
        <v>65</v>
      </c>
      <c r="B75" s="12">
        <v>3656</v>
      </c>
      <c r="C75" s="12">
        <v>130</v>
      </c>
    </row>
    <row r="76" spans="1:3" x14ac:dyDescent="0.25">
      <c r="A76" s="11" t="s">
        <v>64</v>
      </c>
      <c r="B76" s="12">
        <v>3748</v>
      </c>
      <c r="C76" s="12">
        <v>123</v>
      </c>
    </row>
    <row r="77" spans="1:3" x14ac:dyDescent="0.25">
      <c r="A77" s="11" t="s">
        <v>63</v>
      </c>
      <c r="B77" s="12">
        <v>4083</v>
      </c>
      <c r="C77" s="12">
        <v>191</v>
      </c>
    </row>
    <row r="78" spans="1:3" x14ac:dyDescent="0.25">
      <c r="A78" s="11" t="s">
        <v>150</v>
      </c>
      <c r="B78" s="12">
        <v>0</v>
      </c>
      <c r="C78" s="12">
        <v>0</v>
      </c>
    </row>
    <row r="79" spans="1:3" x14ac:dyDescent="0.25">
      <c r="A79" s="11" t="s">
        <v>62</v>
      </c>
      <c r="B79" s="12">
        <v>1369</v>
      </c>
      <c r="C79" s="12">
        <v>61</v>
      </c>
    </row>
    <row r="80" spans="1:3" x14ac:dyDescent="0.25">
      <c r="A80" s="11" t="s">
        <v>61</v>
      </c>
      <c r="B80" s="12">
        <v>344</v>
      </c>
      <c r="C80" s="12">
        <v>28</v>
      </c>
    </row>
    <row r="81" spans="1:3" x14ac:dyDescent="0.25">
      <c r="A81" s="11" t="s">
        <v>60</v>
      </c>
      <c r="B81" s="12">
        <v>2145</v>
      </c>
      <c r="C81" s="12">
        <v>57</v>
      </c>
    </row>
    <row r="82" spans="1:3" x14ac:dyDescent="0.25">
      <c r="A82" s="11" t="s">
        <v>59</v>
      </c>
      <c r="B82" s="12">
        <v>3135</v>
      </c>
      <c r="C82" s="12">
        <v>96</v>
      </c>
    </row>
    <row r="83" spans="1:3" x14ac:dyDescent="0.25">
      <c r="A83" s="11" t="s">
        <v>58</v>
      </c>
      <c r="B83" s="12">
        <v>2856</v>
      </c>
      <c r="C83" s="12">
        <v>122</v>
      </c>
    </row>
    <row r="84" spans="1:3" x14ac:dyDescent="0.25">
      <c r="A84" s="11" t="s">
        <v>57</v>
      </c>
      <c r="B84" s="12">
        <v>2886</v>
      </c>
      <c r="C84" s="12">
        <v>120</v>
      </c>
    </row>
    <row r="85" spans="1:3" x14ac:dyDescent="0.25">
      <c r="A85" s="11" t="s">
        <v>56</v>
      </c>
      <c r="B85" s="12">
        <v>3060</v>
      </c>
      <c r="C85" s="12">
        <v>124</v>
      </c>
    </row>
    <row r="86" spans="1:3" x14ac:dyDescent="0.25">
      <c r="A86" s="11" t="s">
        <v>82</v>
      </c>
      <c r="B86" s="12">
        <v>414</v>
      </c>
      <c r="C86" s="12">
        <v>23</v>
      </c>
    </row>
    <row r="87" spans="1:3" x14ac:dyDescent="0.25">
      <c r="A87" s="11" t="s">
        <v>55</v>
      </c>
      <c r="B87" s="12">
        <v>1340</v>
      </c>
      <c r="C87" s="12">
        <v>33</v>
      </c>
    </row>
    <row r="88" spans="1:3" x14ac:dyDescent="0.25">
      <c r="A88" s="11" t="s">
        <v>148</v>
      </c>
      <c r="B88" s="12">
        <v>0</v>
      </c>
      <c r="C88" s="12">
        <v>0</v>
      </c>
    </row>
    <row r="89" spans="1:3" x14ac:dyDescent="0.25">
      <c r="A89" s="11" t="s">
        <v>54</v>
      </c>
      <c r="B89" s="12">
        <v>653</v>
      </c>
      <c r="C89" s="12">
        <v>15</v>
      </c>
    </row>
    <row r="90" spans="1:3" x14ac:dyDescent="0.25">
      <c r="A90" s="11" t="s">
        <v>81</v>
      </c>
      <c r="B90" s="12">
        <v>3967</v>
      </c>
      <c r="C90" s="12">
        <v>148</v>
      </c>
    </row>
    <row r="91" spans="1:3" x14ac:dyDescent="0.25">
      <c r="A91" s="11" t="s">
        <v>80</v>
      </c>
      <c r="B91" s="12">
        <v>3956</v>
      </c>
      <c r="C91" s="12">
        <v>180</v>
      </c>
    </row>
    <row r="92" spans="1:3" x14ac:dyDescent="0.25">
      <c r="A92" s="11" t="s">
        <v>79</v>
      </c>
      <c r="B92" s="12">
        <v>4191</v>
      </c>
      <c r="C92" s="12">
        <v>165</v>
      </c>
    </row>
    <row r="93" spans="1:3" x14ac:dyDescent="0.25">
      <c r="A93" s="11" t="s">
        <v>78</v>
      </c>
      <c r="B93" s="12">
        <v>4512</v>
      </c>
      <c r="C93" s="12">
        <v>182</v>
      </c>
    </row>
    <row r="94" spans="1:3" x14ac:dyDescent="0.25">
      <c r="A94" s="11" t="s">
        <v>77</v>
      </c>
      <c r="B94" s="12">
        <v>4562</v>
      </c>
      <c r="C94" s="12">
        <v>169</v>
      </c>
    </row>
    <row r="95" spans="1:3" x14ac:dyDescent="0.25">
      <c r="A95" s="11" t="s">
        <v>76</v>
      </c>
      <c r="B95" s="12">
        <v>1399</v>
      </c>
      <c r="C95" s="12">
        <v>42</v>
      </c>
    </row>
    <row r="96" spans="1:3" x14ac:dyDescent="0.25">
      <c r="A96" s="11" t="s">
        <v>53</v>
      </c>
      <c r="B96" s="12">
        <v>3402</v>
      </c>
      <c r="C96" s="12">
        <v>149</v>
      </c>
    </row>
    <row r="97" spans="1:3" x14ac:dyDescent="0.25">
      <c r="A97" s="11" t="s">
        <v>44</v>
      </c>
      <c r="B97" s="12">
        <v>3429</v>
      </c>
      <c r="C97" s="12">
        <v>93</v>
      </c>
    </row>
    <row r="98" spans="1:3" x14ac:dyDescent="0.25">
      <c r="A98" s="11" t="s">
        <v>43</v>
      </c>
      <c r="B98" s="12">
        <v>3597</v>
      </c>
      <c r="C98" s="12">
        <v>119</v>
      </c>
    </row>
    <row r="99" spans="1:3" x14ac:dyDescent="0.25">
      <c r="A99" s="11" t="s">
        <v>42</v>
      </c>
      <c r="B99" s="12">
        <v>3399</v>
      </c>
      <c r="C99" s="12">
        <v>143</v>
      </c>
    </row>
    <row r="100" spans="1:3" x14ac:dyDescent="0.25">
      <c r="A100" s="11" t="s">
        <v>41</v>
      </c>
      <c r="B100" s="12">
        <v>1122</v>
      </c>
      <c r="C100" s="12">
        <v>69</v>
      </c>
    </row>
    <row r="101" spans="1:3" x14ac:dyDescent="0.25">
      <c r="A101" s="11" t="s">
        <v>40</v>
      </c>
      <c r="B101" s="12">
        <v>746</v>
      </c>
      <c r="C101" s="12">
        <v>43</v>
      </c>
    </row>
    <row r="102" spans="1:3" x14ac:dyDescent="0.25">
      <c r="A102" s="11" t="s">
        <v>39</v>
      </c>
      <c r="B102" s="12">
        <v>3092</v>
      </c>
      <c r="C102" s="12">
        <v>96</v>
      </c>
    </row>
    <row r="103" spans="1:3" x14ac:dyDescent="0.25">
      <c r="A103" s="11" t="s">
        <v>38</v>
      </c>
      <c r="B103" s="12">
        <v>3429</v>
      </c>
      <c r="C103" s="12">
        <v>113</v>
      </c>
    </row>
    <row r="104" spans="1:3" x14ac:dyDescent="0.25">
      <c r="A104" s="11" t="s">
        <v>37</v>
      </c>
      <c r="B104" s="12">
        <v>3090</v>
      </c>
      <c r="C104" s="12">
        <v>127</v>
      </c>
    </row>
    <row r="105" spans="1:3" x14ac:dyDescent="0.25">
      <c r="A105" s="11" t="s">
        <v>36</v>
      </c>
      <c r="B105" s="12">
        <v>2801</v>
      </c>
      <c r="C105" s="12">
        <v>138</v>
      </c>
    </row>
    <row r="106" spans="1:3" x14ac:dyDescent="0.25">
      <c r="A106" s="11" t="s">
        <v>35</v>
      </c>
      <c r="B106" s="12">
        <v>2624</v>
      </c>
      <c r="C106" s="12">
        <v>145</v>
      </c>
    </row>
    <row r="107" spans="1:3" x14ac:dyDescent="0.25">
      <c r="A107" s="11" t="s">
        <v>52</v>
      </c>
      <c r="B107" s="12">
        <v>3298</v>
      </c>
      <c r="C107" s="12">
        <v>105</v>
      </c>
    </row>
    <row r="108" spans="1:3" x14ac:dyDescent="0.25">
      <c r="A108" s="11" t="s">
        <v>34</v>
      </c>
      <c r="B108" s="12">
        <v>1107</v>
      </c>
      <c r="C108" s="12">
        <v>100</v>
      </c>
    </row>
    <row r="109" spans="1:3" x14ac:dyDescent="0.25">
      <c r="A109" s="11" t="s">
        <v>33</v>
      </c>
      <c r="B109" s="12">
        <v>553</v>
      </c>
      <c r="C109" s="12">
        <v>6</v>
      </c>
    </row>
    <row r="110" spans="1:3" x14ac:dyDescent="0.25">
      <c r="A110" s="11" t="s">
        <v>32</v>
      </c>
      <c r="B110" s="12">
        <v>3004</v>
      </c>
      <c r="C110" s="12">
        <v>151</v>
      </c>
    </row>
    <row r="111" spans="1:3" x14ac:dyDescent="0.25">
      <c r="A111" s="11" t="s">
        <v>31</v>
      </c>
      <c r="B111" s="12">
        <v>2780</v>
      </c>
      <c r="C111" s="12">
        <v>81</v>
      </c>
    </row>
    <row r="112" spans="1:3" x14ac:dyDescent="0.25">
      <c r="A112" s="11" t="s">
        <v>30</v>
      </c>
      <c r="B112" s="12">
        <v>2735</v>
      </c>
      <c r="C112" s="12">
        <v>96</v>
      </c>
    </row>
    <row r="113" spans="1:3" x14ac:dyDescent="0.25">
      <c r="A113" s="11" t="s">
        <v>29</v>
      </c>
      <c r="B113" s="12">
        <v>2832</v>
      </c>
      <c r="C113" s="12">
        <v>104</v>
      </c>
    </row>
    <row r="114" spans="1:3" x14ac:dyDescent="0.25">
      <c r="A114" s="11" t="s">
        <v>28</v>
      </c>
      <c r="B114" s="12">
        <v>2836</v>
      </c>
      <c r="C114" s="12">
        <v>113</v>
      </c>
    </row>
    <row r="115" spans="1:3" x14ac:dyDescent="0.25">
      <c r="A115" s="11" t="s">
        <v>27</v>
      </c>
      <c r="B115" s="12">
        <v>1200</v>
      </c>
      <c r="C115" s="12">
        <v>38</v>
      </c>
    </row>
    <row r="116" spans="1:3" x14ac:dyDescent="0.25">
      <c r="A116" s="11" t="s">
        <v>26</v>
      </c>
      <c r="B116" s="12">
        <v>442</v>
      </c>
      <c r="C116" s="12">
        <v>39</v>
      </c>
    </row>
    <row r="117" spans="1:3" x14ac:dyDescent="0.25">
      <c r="A117" s="11" t="s">
        <v>25</v>
      </c>
      <c r="B117" s="12">
        <v>3349</v>
      </c>
      <c r="C117" s="12">
        <v>195</v>
      </c>
    </row>
    <row r="118" spans="1:3" x14ac:dyDescent="0.25">
      <c r="A118" s="11" t="s">
        <v>51</v>
      </c>
      <c r="B118" s="12">
        <v>3245</v>
      </c>
      <c r="C118" s="12">
        <v>125</v>
      </c>
    </row>
    <row r="119" spans="1:3" x14ac:dyDescent="0.25">
      <c r="A119" s="11" t="s">
        <v>24</v>
      </c>
      <c r="B119" s="12">
        <v>3199</v>
      </c>
      <c r="C119" s="12">
        <v>168</v>
      </c>
    </row>
    <row r="120" spans="1:3" x14ac:dyDescent="0.25">
      <c r="A120" s="11" t="s">
        <v>50</v>
      </c>
      <c r="B120" s="12">
        <v>3351</v>
      </c>
      <c r="C120" s="12">
        <v>121</v>
      </c>
    </row>
    <row r="121" spans="1:3" x14ac:dyDescent="0.25">
      <c r="A121" s="11" t="s">
        <v>49</v>
      </c>
      <c r="B121" s="12">
        <v>3634</v>
      </c>
      <c r="C121" s="12">
        <v>118</v>
      </c>
    </row>
    <row r="122" spans="1:3" x14ac:dyDescent="0.25">
      <c r="A122" s="11" t="s">
        <v>48</v>
      </c>
      <c r="B122" s="12">
        <v>1044</v>
      </c>
      <c r="C122" s="12">
        <v>49</v>
      </c>
    </row>
    <row r="123" spans="1:3" x14ac:dyDescent="0.25">
      <c r="A123" s="11" t="s">
        <v>47</v>
      </c>
      <c r="B123" s="12">
        <v>598</v>
      </c>
      <c r="C123" s="12">
        <v>19</v>
      </c>
    </row>
    <row r="124" spans="1:3" x14ac:dyDescent="0.25">
      <c r="A124" s="11" t="s">
        <v>46</v>
      </c>
      <c r="B124" s="12">
        <v>3538</v>
      </c>
      <c r="C124" s="12">
        <v>140</v>
      </c>
    </row>
    <row r="125" spans="1:3" x14ac:dyDescent="0.25">
      <c r="A125" s="11" t="s">
        <v>45</v>
      </c>
      <c r="B125" s="12">
        <v>3313</v>
      </c>
      <c r="C125" s="12">
        <v>124</v>
      </c>
    </row>
    <row r="126" spans="1:3" x14ac:dyDescent="0.25">
      <c r="A126" s="11" t="s">
        <v>23</v>
      </c>
      <c r="B126" s="12">
        <v>3289</v>
      </c>
      <c r="C126" s="12">
        <v>158</v>
      </c>
    </row>
    <row r="127" spans="1:3" x14ac:dyDescent="0.25">
      <c r="A127" s="11" t="s">
        <v>183</v>
      </c>
      <c r="B127" s="12">
        <v>2894</v>
      </c>
      <c r="C127" s="12">
        <v>132</v>
      </c>
    </row>
    <row r="128" spans="1:3" x14ac:dyDescent="0.25">
      <c r="A128" s="11" t="s">
        <v>184</v>
      </c>
      <c r="B128" s="12">
        <v>874</v>
      </c>
      <c r="C128" s="12">
        <v>36</v>
      </c>
    </row>
    <row r="129" spans="1:3" x14ac:dyDescent="0.25">
      <c r="A129" s="11" t="s">
        <v>186</v>
      </c>
      <c r="B129" s="12">
        <v>292</v>
      </c>
      <c r="C129" s="12">
        <v>21</v>
      </c>
    </row>
    <row r="130" spans="1:3" x14ac:dyDescent="0.25">
      <c r="A130" s="11" t="s">
        <v>187</v>
      </c>
      <c r="B130" s="12">
        <v>1271</v>
      </c>
      <c r="C130" s="12">
        <v>78</v>
      </c>
    </row>
    <row r="131" spans="1:3" x14ac:dyDescent="0.25">
      <c r="A131" s="11" t="s">
        <v>188</v>
      </c>
      <c r="B131" s="12">
        <v>104</v>
      </c>
      <c r="C131" s="12">
        <v>15</v>
      </c>
    </row>
    <row r="132" spans="1:3" x14ac:dyDescent="0.25">
      <c r="A132" s="11" t="s">
        <v>22</v>
      </c>
      <c r="B132" s="12">
        <v>3036</v>
      </c>
      <c r="C132" s="12">
        <v>129</v>
      </c>
    </row>
    <row r="133" spans="1:3" x14ac:dyDescent="0.25">
      <c r="A133" s="11" t="s">
        <v>21</v>
      </c>
      <c r="B133" s="12">
        <v>2215</v>
      </c>
      <c r="C133" s="12">
        <v>86</v>
      </c>
    </row>
    <row r="134" spans="1:3" x14ac:dyDescent="0.25">
      <c r="A134" s="11" t="s">
        <v>20</v>
      </c>
      <c r="B134" s="12">
        <v>435</v>
      </c>
      <c r="C134" s="12">
        <v>15</v>
      </c>
    </row>
    <row r="135" spans="1:3" x14ac:dyDescent="0.25">
      <c r="A135" s="11" t="s">
        <v>182</v>
      </c>
      <c r="B135" s="12">
        <v>442</v>
      </c>
      <c r="C135" s="12">
        <v>25</v>
      </c>
    </row>
    <row r="136" spans="1:3" x14ac:dyDescent="0.25">
      <c r="A136" s="11" t="s">
        <v>19</v>
      </c>
      <c r="B136" s="12">
        <v>2752</v>
      </c>
      <c r="C136" s="12">
        <v>145</v>
      </c>
    </row>
    <row r="137" spans="1:3" x14ac:dyDescent="0.25">
      <c r="A137" s="11" t="s">
        <v>18</v>
      </c>
      <c r="B137" s="12">
        <v>2969</v>
      </c>
      <c r="C137" s="12">
        <v>148</v>
      </c>
    </row>
    <row r="138" spans="1:3" x14ac:dyDescent="0.25">
      <c r="A138" s="11" t="s">
        <v>181</v>
      </c>
      <c r="B138" s="12">
        <v>2612</v>
      </c>
      <c r="C138" s="12">
        <v>122</v>
      </c>
    </row>
    <row r="139" spans="1:3" x14ac:dyDescent="0.25">
      <c r="A139" s="11" t="s">
        <v>180</v>
      </c>
      <c r="B139" s="12">
        <v>2919</v>
      </c>
      <c r="C139" s="12">
        <v>161</v>
      </c>
    </row>
    <row r="140" spans="1:3" x14ac:dyDescent="0.25">
      <c r="A140" s="11" t="s">
        <v>190</v>
      </c>
      <c r="B140" s="12">
        <v>219387</v>
      </c>
      <c r="C140" s="12">
        <v>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D1AB-7D48-4CEB-8A57-769F1035D271}">
  <dimension ref="A1:Q153"/>
  <sheetViews>
    <sheetView workbookViewId="0">
      <selection activeCell="E10" sqref="E10"/>
    </sheetView>
  </sheetViews>
  <sheetFormatPr defaultRowHeight="15" x14ac:dyDescent="0.25"/>
  <cols>
    <col min="1" max="1" width="22.5703125" style="1" bestFit="1" customWidth="1"/>
    <col min="2" max="2" width="7.42578125" bestFit="1" customWidth="1"/>
    <col min="3" max="3" width="17" bestFit="1" customWidth="1"/>
    <col min="4" max="4" width="21" bestFit="1" customWidth="1"/>
    <col min="5" max="5" width="32.7109375" bestFit="1" customWidth="1"/>
    <col min="6" max="6" width="21.5703125" bestFit="1" customWidth="1"/>
    <col min="7" max="7" width="18.85546875" bestFit="1" customWidth="1"/>
    <col min="8" max="8" width="24.140625" bestFit="1" customWidth="1"/>
    <col min="9" max="10" width="17.7109375" bestFit="1" customWidth="1"/>
    <col min="11" max="11" width="21.7109375" bestFit="1" customWidth="1"/>
    <col min="12" max="12" width="25.28515625" bestFit="1" customWidth="1"/>
    <col min="13" max="13" width="24.85546875" bestFit="1" customWidth="1"/>
    <col min="14" max="14" width="28.42578125" bestFit="1" customWidth="1"/>
    <col min="15" max="15" width="22.28515625" bestFit="1" customWidth="1"/>
    <col min="16" max="16" width="19.7109375" bestFit="1" customWidth="1"/>
    <col min="17" max="17" width="18.425781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185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180</v>
      </c>
      <c r="B3">
        <v>6313</v>
      </c>
      <c r="C3">
        <v>3277</v>
      </c>
      <c r="D3">
        <v>150</v>
      </c>
      <c r="E3">
        <v>4</v>
      </c>
      <c r="F3">
        <v>3121</v>
      </c>
      <c r="G3">
        <v>0</v>
      </c>
      <c r="H3">
        <v>1</v>
      </c>
      <c r="I3">
        <v>0</v>
      </c>
      <c r="J3">
        <v>3036</v>
      </c>
      <c r="K3">
        <v>164</v>
      </c>
      <c r="L3">
        <v>39</v>
      </c>
      <c r="M3">
        <v>92</v>
      </c>
      <c r="N3">
        <v>33</v>
      </c>
      <c r="O3">
        <v>2870</v>
      </c>
      <c r="P3">
        <v>0</v>
      </c>
      <c r="Q3">
        <v>2</v>
      </c>
    </row>
    <row r="4" spans="1:17" x14ac:dyDescent="0.25">
      <c r="A4" s="1" t="s">
        <v>181</v>
      </c>
      <c r="B4">
        <v>7085</v>
      </c>
      <c r="C4">
        <v>4446</v>
      </c>
      <c r="D4">
        <v>184</v>
      </c>
      <c r="E4">
        <v>7</v>
      </c>
      <c r="F4">
        <v>4254</v>
      </c>
      <c r="G4">
        <v>0</v>
      </c>
      <c r="H4">
        <v>0</v>
      </c>
      <c r="I4">
        <v>0</v>
      </c>
      <c r="J4">
        <v>2639</v>
      </c>
      <c r="K4">
        <v>122</v>
      </c>
      <c r="L4">
        <v>33</v>
      </c>
      <c r="M4">
        <v>59</v>
      </c>
      <c r="N4">
        <v>30</v>
      </c>
      <c r="O4">
        <v>2517</v>
      </c>
      <c r="P4">
        <v>0</v>
      </c>
      <c r="Q4">
        <v>0</v>
      </c>
    </row>
    <row r="5" spans="1:17" x14ac:dyDescent="0.25">
      <c r="A5" s="1" t="s">
        <v>18</v>
      </c>
      <c r="B5">
        <v>8177</v>
      </c>
      <c r="C5">
        <v>5173</v>
      </c>
      <c r="D5">
        <v>254</v>
      </c>
      <c r="E5">
        <v>10</v>
      </c>
      <c r="F5">
        <v>4906</v>
      </c>
      <c r="G5">
        <v>0</v>
      </c>
      <c r="H5">
        <v>1</v>
      </c>
      <c r="I5">
        <v>0</v>
      </c>
      <c r="J5">
        <v>3004</v>
      </c>
      <c r="K5">
        <v>148</v>
      </c>
      <c r="L5">
        <v>44</v>
      </c>
      <c r="M5">
        <v>62</v>
      </c>
      <c r="N5">
        <v>42</v>
      </c>
      <c r="O5">
        <v>2855</v>
      </c>
      <c r="P5">
        <v>0</v>
      </c>
      <c r="Q5">
        <v>1</v>
      </c>
    </row>
    <row r="6" spans="1:17" x14ac:dyDescent="0.25">
      <c r="A6" s="1" t="s">
        <v>19</v>
      </c>
      <c r="B6">
        <v>8432</v>
      </c>
      <c r="C6">
        <v>5658</v>
      </c>
      <c r="D6">
        <v>225</v>
      </c>
      <c r="E6">
        <v>9</v>
      </c>
      <c r="F6">
        <v>5420</v>
      </c>
      <c r="G6">
        <v>0</v>
      </c>
      <c r="H6">
        <v>1</v>
      </c>
      <c r="I6">
        <v>0</v>
      </c>
      <c r="J6">
        <v>2772</v>
      </c>
      <c r="K6">
        <v>146</v>
      </c>
      <c r="L6">
        <v>28</v>
      </c>
      <c r="M6">
        <v>75</v>
      </c>
      <c r="N6">
        <v>43</v>
      </c>
      <c r="O6">
        <v>2626</v>
      </c>
      <c r="P6">
        <v>0</v>
      </c>
      <c r="Q6">
        <v>0</v>
      </c>
    </row>
    <row r="7" spans="1:17" x14ac:dyDescent="0.25">
      <c r="A7" s="1" t="s">
        <v>182</v>
      </c>
      <c r="B7">
        <v>691</v>
      </c>
      <c r="C7">
        <v>242</v>
      </c>
      <c r="D7">
        <v>18</v>
      </c>
      <c r="E7">
        <v>0</v>
      </c>
      <c r="F7">
        <v>224</v>
      </c>
      <c r="G7">
        <v>0</v>
      </c>
      <c r="H7">
        <v>0</v>
      </c>
      <c r="I7">
        <v>0</v>
      </c>
      <c r="J7">
        <v>449</v>
      </c>
      <c r="K7">
        <v>25</v>
      </c>
      <c r="L7">
        <v>11</v>
      </c>
      <c r="M7">
        <v>12</v>
      </c>
      <c r="N7">
        <v>2</v>
      </c>
      <c r="O7">
        <v>423</v>
      </c>
      <c r="P7">
        <v>0</v>
      </c>
      <c r="Q7">
        <v>0</v>
      </c>
    </row>
    <row r="8" spans="1:17" x14ac:dyDescent="0.25">
      <c r="A8" s="1" t="s">
        <v>20</v>
      </c>
      <c r="B8">
        <v>733</v>
      </c>
      <c r="C8">
        <v>294</v>
      </c>
      <c r="D8">
        <v>19</v>
      </c>
      <c r="E8">
        <v>0</v>
      </c>
      <c r="F8">
        <v>274</v>
      </c>
      <c r="G8">
        <v>0</v>
      </c>
      <c r="H8">
        <v>0</v>
      </c>
      <c r="I8">
        <v>0</v>
      </c>
      <c r="J8">
        <v>439</v>
      </c>
      <c r="K8">
        <v>15</v>
      </c>
      <c r="L8">
        <v>10</v>
      </c>
      <c r="M8">
        <v>3</v>
      </c>
      <c r="N8">
        <v>2</v>
      </c>
      <c r="O8">
        <v>424</v>
      </c>
      <c r="P8">
        <v>0</v>
      </c>
      <c r="Q8">
        <v>0</v>
      </c>
    </row>
    <row r="9" spans="1:17" x14ac:dyDescent="0.25">
      <c r="A9" s="1" t="s">
        <v>21</v>
      </c>
      <c r="B9">
        <v>6604</v>
      </c>
      <c r="C9">
        <v>4381</v>
      </c>
      <c r="D9">
        <v>144</v>
      </c>
      <c r="E9">
        <v>2</v>
      </c>
      <c r="F9">
        <v>4233</v>
      </c>
      <c r="G9">
        <v>0</v>
      </c>
      <c r="H9">
        <v>1</v>
      </c>
      <c r="I9">
        <v>0</v>
      </c>
      <c r="J9">
        <v>2222</v>
      </c>
      <c r="K9">
        <v>86</v>
      </c>
      <c r="L9">
        <v>15</v>
      </c>
      <c r="M9">
        <v>46</v>
      </c>
      <c r="N9">
        <v>25</v>
      </c>
      <c r="O9">
        <v>2136</v>
      </c>
      <c r="P9">
        <v>0</v>
      </c>
      <c r="Q9">
        <v>0</v>
      </c>
    </row>
    <row r="10" spans="1:17" x14ac:dyDescent="0.25">
      <c r="A10" s="1" t="s">
        <v>152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22</v>
      </c>
      <c r="B11">
        <v>7967</v>
      </c>
      <c r="C11">
        <v>4929</v>
      </c>
      <c r="D11">
        <v>126</v>
      </c>
      <c r="E11">
        <v>1</v>
      </c>
      <c r="F11">
        <v>4797</v>
      </c>
      <c r="G11">
        <v>0</v>
      </c>
      <c r="H11">
        <v>4</v>
      </c>
      <c r="I11">
        <v>0</v>
      </c>
      <c r="J11">
        <v>3037</v>
      </c>
      <c r="K11">
        <v>129</v>
      </c>
      <c r="L11">
        <v>27</v>
      </c>
      <c r="M11">
        <v>78</v>
      </c>
      <c r="N11">
        <v>24</v>
      </c>
      <c r="O11">
        <v>2908</v>
      </c>
      <c r="P11">
        <v>0</v>
      </c>
      <c r="Q11">
        <v>0</v>
      </c>
    </row>
    <row r="12" spans="1:17" x14ac:dyDescent="0.25">
      <c r="A12" s="1" t="s">
        <v>188</v>
      </c>
      <c r="B12">
        <v>305</v>
      </c>
      <c r="C12">
        <v>61</v>
      </c>
      <c r="D12">
        <v>6</v>
      </c>
      <c r="E12">
        <v>0</v>
      </c>
      <c r="F12">
        <v>55</v>
      </c>
      <c r="G12">
        <v>0</v>
      </c>
      <c r="H12">
        <v>0</v>
      </c>
      <c r="I12">
        <v>0</v>
      </c>
      <c r="J12">
        <v>242</v>
      </c>
      <c r="K12">
        <v>23</v>
      </c>
      <c r="L12">
        <v>4</v>
      </c>
      <c r="M12">
        <v>8</v>
      </c>
      <c r="N12">
        <v>11</v>
      </c>
      <c r="O12">
        <v>219</v>
      </c>
      <c r="P12">
        <v>0</v>
      </c>
      <c r="Q12">
        <v>0</v>
      </c>
    </row>
    <row r="13" spans="1:17" x14ac:dyDescent="0.25">
      <c r="A13" s="1" t="s">
        <v>187</v>
      </c>
      <c r="B13">
        <v>1985</v>
      </c>
      <c r="C13">
        <v>252</v>
      </c>
      <c r="D13">
        <v>24</v>
      </c>
      <c r="E13">
        <v>0</v>
      </c>
      <c r="F13">
        <v>228</v>
      </c>
      <c r="G13">
        <v>0</v>
      </c>
      <c r="H13">
        <v>0</v>
      </c>
      <c r="I13">
        <v>0</v>
      </c>
      <c r="J13">
        <v>1733</v>
      </c>
      <c r="K13">
        <v>102</v>
      </c>
      <c r="L13">
        <v>17</v>
      </c>
      <c r="M13">
        <v>58</v>
      </c>
      <c r="N13">
        <v>27</v>
      </c>
      <c r="O13">
        <v>1625</v>
      </c>
      <c r="P13">
        <v>0</v>
      </c>
      <c r="Q13">
        <v>6</v>
      </c>
    </row>
    <row r="14" spans="1:17" x14ac:dyDescent="0.25">
      <c r="A14" s="1" t="s">
        <v>186</v>
      </c>
      <c r="B14">
        <v>432</v>
      </c>
      <c r="C14">
        <v>114</v>
      </c>
      <c r="D14">
        <v>21</v>
      </c>
      <c r="E14">
        <v>3</v>
      </c>
      <c r="F14">
        <v>90</v>
      </c>
      <c r="G14">
        <v>0</v>
      </c>
      <c r="H14">
        <v>0</v>
      </c>
      <c r="I14">
        <v>0</v>
      </c>
      <c r="J14">
        <v>318</v>
      </c>
      <c r="K14">
        <v>21</v>
      </c>
      <c r="L14">
        <v>7</v>
      </c>
      <c r="M14">
        <v>9</v>
      </c>
      <c r="N14">
        <v>5</v>
      </c>
      <c r="O14">
        <v>297</v>
      </c>
      <c r="P14">
        <v>0</v>
      </c>
      <c r="Q14">
        <v>0</v>
      </c>
    </row>
    <row r="15" spans="1:17" x14ac:dyDescent="0.25">
      <c r="A15" s="1" t="s">
        <v>184</v>
      </c>
      <c r="B15">
        <v>1724</v>
      </c>
      <c r="C15">
        <v>717</v>
      </c>
      <c r="D15">
        <v>55</v>
      </c>
      <c r="E15">
        <v>1</v>
      </c>
      <c r="F15">
        <v>661</v>
      </c>
      <c r="G15">
        <v>0</v>
      </c>
      <c r="H15">
        <v>0</v>
      </c>
      <c r="I15">
        <v>0</v>
      </c>
      <c r="J15">
        <v>1007</v>
      </c>
      <c r="K15">
        <v>42</v>
      </c>
      <c r="L15">
        <v>14</v>
      </c>
      <c r="M15">
        <v>16</v>
      </c>
      <c r="N15">
        <v>12</v>
      </c>
      <c r="O15">
        <v>965</v>
      </c>
      <c r="P15">
        <v>0</v>
      </c>
      <c r="Q15">
        <v>0</v>
      </c>
    </row>
    <row r="16" spans="1:17" x14ac:dyDescent="0.25">
      <c r="A16" s="1" t="s">
        <v>183</v>
      </c>
      <c r="B16">
        <v>5572</v>
      </c>
      <c r="C16">
        <v>2330</v>
      </c>
      <c r="D16">
        <v>158</v>
      </c>
      <c r="E16">
        <v>0</v>
      </c>
      <c r="F16">
        <v>2166</v>
      </c>
      <c r="G16">
        <v>0</v>
      </c>
      <c r="H16">
        <v>1</v>
      </c>
      <c r="I16">
        <v>0</v>
      </c>
      <c r="J16">
        <v>3242</v>
      </c>
      <c r="K16">
        <v>136</v>
      </c>
      <c r="L16">
        <v>35</v>
      </c>
      <c r="M16">
        <v>73</v>
      </c>
      <c r="N16">
        <v>28</v>
      </c>
      <c r="O16">
        <v>3088</v>
      </c>
      <c r="P16">
        <v>0</v>
      </c>
      <c r="Q16">
        <v>18</v>
      </c>
    </row>
    <row r="17" spans="1:17" x14ac:dyDescent="0.25">
      <c r="A17" s="1" t="s">
        <v>23</v>
      </c>
      <c r="B17">
        <v>7702</v>
      </c>
      <c r="C17">
        <v>4411</v>
      </c>
      <c r="D17">
        <v>79</v>
      </c>
      <c r="E17">
        <v>1</v>
      </c>
      <c r="F17">
        <v>4329</v>
      </c>
      <c r="G17">
        <v>0</v>
      </c>
      <c r="H17">
        <v>0</v>
      </c>
      <c r="I17">
        <v>0</v>
      </c>
      <c r="J17">
        <v>3291</v>
      </c>
      <c r="K17">
        <v>159</v>
      </c>
      <c r="L17">
        <v>47</v>
      </c>
      <c r="M17">
        <v>73</v>
      </c>
      <c r="N17">
        <v>39</v>
      </c>
      <c r="O17">
        <v>3131</v>
      </c>
      <c r="P17">
        <v>0</v>
      </c>
      <c r="Q17">
        <v>1</v>
      </c>
    </row>
    <row r="18" spans="1:17" x14ac:dyDescent="0.25">
      <c r="A18" s="1" t="s">
        <v>45</v>
      </c>
      <c r="B18">
        <v>8751</v>
      </c>
      <c r="C18">
        <v>5421</v>
      </c>
      <c r="D18">
        <v>21</v>
      </c>
      <c r="E18">
        <v>3</v>
      </c>
      <c r="F18">
        <v>5386</v>
      </c>
      <c r="G18">
        <v>0</v>
      </c>
      <c r="H18">
        <v>5</v>
      </c>
      <c r="I18">
        <v>4</v>
      </c>
      <c r="J18">
        <v>3330</v>
      </c>
      <c r="K18">
        <v>124</v>
      </c>
      <c r="L18">
        <v>69</v>
      </c>
      <c r="M18">
        <v>33</v>
      </c>
      <c r="N18">
        <v>22</v>
      </c>
      <c r="O18">
        <v>3206</v>
      </c>
      <c r="P18">
        <v>0</v>
      </c>
      <c r="Q18">
        <v>0</v>
      </c>
    </row>
    <row r="19" spans="1:17" x14ac:dyDescent="0.25">
      <c r="A19" s="1" t="s">
        <v>46</v>
      </c>
      <c r="B19">
        <v>8964</v>
      </c>
      <c r="C19">
        <v>5400</v>
      </c>
      <c r="D19">
        <v>28</v>
      </c>
      <c r="E19">
        <v>0</v>
      </c>
      <c r="F19">
        <v>5366</v>
      </c>
      <c r="G19">
        <v>0</v>
      </c>
      <c r="H19">
        <v>3</v>
      </c>
      <c r="I19">
        <v>2</v>
      </c>
      <c r="J19">
        <v>3564</v>
      </c>
      <c r="K19">
        <v>140</v>
      </c>
      <c r="L19">
        <v>72</v>
      </c>
      <c r="M19">
        <v>42</v>
      </c>
      <c r="N19">
        <v>26</v>
      </c>
      <c r="O19">
        <v>3423</v>
      </c>
      <c r="P19">
        <v>0</v>
      </c>
      <c r="Q19">
        <v>1</v>
      </c>
    </row>
    <row r="20" spans="1:17" x14ac:dyDescent="0.25">
      <c r="A20" s="1" t="s">
        <v>47</v>
      </c>
      <c r="B20">
        <v>813</v>
      </c>
      <c r="C20">
        <v>215</v>
      </c>
      <c r="D20">
        <v>5</v>
      </c>
      <c r="E20">
        <v>0</v>
      </c>
      <c r="F20">
        <v>210</v>
      </c>
      <c r="G20">
        <v>0</v>
      </c>
      <c r="H20">
        <v>0</v>
      </c>
      <c r="I20">
        <v>0</v>
      </c>
      <c r="J20">
        <v>598</v>
      </c>
      <c r="K20">
        <v>19</v>
      </c>
      <c r="L20">
        <v>11</v>
      </c>
      <c r="M20">
        <v>6</v>
      </c>
      <c r="N20">
        <v>2</v>
      </c>
      <c r="O20">
        <v>579</v>
      </c>
      <c r="P20">
        <v>0</v>
      </c>
      <c r="Q20">
        <v>0</v>
      </c>
    </row>
    <row r="21" spans="1:17" x14ac:dyDescent="0.25">
      <c r="A21" s="1" t="s">
        <v>48</v>
      </c>
      <c r="B21">
        <v>2895</v>
      </c>
      <c r="C21">
        <v>1831</v>
      </c>
      <c r="D21">
        <v>10</v>
      </c>
      <c r="E21">
        <v>2</v>
      </c>
      <c r="F21">
        <v>1813</v>
      </c>
      <c r="G21">
        <v>1</v>
      </c>
      <c r="H21">
        <v>3</v>
      </c>
      <c r="I21">
        <v>0</v>
      </c>
      <c r="J21">
        <v>1064</v>
      </c>
      <c r="K21">
        <v>49</v>
      </c>
      <c r="L21">
        <v>19</v>
      </c>
      <c r="M21">
        <v>12</v>
      </c>
      <c r="N21">
        <v>18</v>
      </c>
      <c r="O21">
        <v>1015</v>
      </c>
      <c r="P21">
        <v>0</v>
      </c>
      <c r="Q21">
        <v>0</v>
      </c>
    </row>
    <row r="22" spans="1:17" x14ac:dyDescent="0.25">
      <c r="A22" s="1" t="s">
        <v>49</v>
      </c>
      <c r="B22">
        <v>9451</v>
      </c>
      <c r="C22">
        <v>5783</v>
      </c>
      <c r="D22">
        <v>13</v>
      </c>
      <c r="E22">
        <v>2</v>
      </c>
      <c r="F22">
        <v>5761</v>
      </c>
      <c r="G22">
        <v>0</v>
      </c>
      <c r="H22">
        <v>4</v>
      </c>
      <c r="I22">
        <v>0</v>
      </c>
      <c r="J22">
        <v>3664</v>
      </c>
      <c r="K22">
        <v>118</v>
      </c>
      <c r="L22">
        <v>47</v>
      </c>
      <c r="M22">
        <v>40</v>
      </c>
      <c r="N22">
        <v>31</v>
      </c>
      <c r="O22">
        <v>3545</v>
      </c>
      <c r="P22">
        <v>0</v>
      </c>
      <c r="Q22">
        <v>0</v>
      </c>
    </row>
    <row r="23" spans="1:17" x14ac:dyDescent="0.25">
      <c r="A23" s="1" t="s">
        <v>50</v>
      </c>
      <c r="B23">
        <v>9445</v>
      </c>
      <c r="C23">
        <v>6093</v>
      </c>
      <c r="D23">
        <v>14</v>
      </c>
      <c r="E23">
        <v>1</v>
      </c>
      <c r="F23">
        <v>6071</v>
      </c>
      <c r="G23">
        <v>0</v>
      </c>
      <c r="H23">
        <v>3</v>
      </c>
      <c r="I23">
        <v>0</v>
      </c>
      <c r="J23">
        <v>3352</v>
      </c>
      <c r="K23">
        <v>121</v>
      </c>
      <c r="L23">
        <v>52</v>
      </c>
      <c r="M23">
        <v>57</v>
      </c>
      <c r="N23">
        <v>12</v>
      </c>
      <c r="O23">
        <v>3231</v>
      </c>
      <c r="P23">
        <v>0</v>
      </c>
      <c r="Q23">
        <v>0</v>
      </c>
    </row>
    <row r="24" spans="1:17" x14ac:dyDescent="0.25">
      <c r="A24" s="1" t="s">
        <v>24</v>
      </c>
      <c r="B24">
        <v>7685</v>
      </c>
      <c r="C24">
        <v>4455</v>
      </c>
      <c r="D24">
        <v>107</v>
      </c>
      <c r="E24">
        <v>6</v>
      </c>
      <c r="F24">
        <v>4336</v>
      </c>
      <c r="G24">
        <v>0</v>
      </c>
      <c r="H24">
        <v>0</v>
      </c>
      <c r="I24">
        <v>0</v>
      </c>
      <c r="J24">
        <v>3230</v>
      </c>
      <c r="K24">
        <v>183</v>
      </c>
      <c r="L24">
        <v>72</v>
      </c>
      <c r="M24">
        <v>78</v>
      </c>
      <c r="N24">
        <v>33</v>
      </c>
      <c r="O24">
        <v>3045</v>
      </c>
      <c r="P24">
        <v>0</v>
      </c>
      <c r="Q24">
        <v>1</v>
      </c>
    </row>
    <row r="25" spans="1:17" x14ac:dyDescent="0.25">
      <c r="A25" s="1" t="s">
        <v>51</v>
      </c>
      <c r="B25">
        <v>8788</v>
      </c>
      <c r="C25">
        <v>5522</v>
      </c>
      <c r="D25">
        <v>20</v>
      </c>
      <c r="E25">
        <v>2</v>
      </c>
      <c r="F25">
        <v>5448</v>
      </c>
      <c r="G25">
        <v>0</v>
      </c>
      <c r="H25">
        <v>2</v>
      </c>
      <c r="I25">
        <v>19</v>
      </c>
      <c r="J25">
        <v>3266</v>
      </c>
      <c r="K25">
        <v>125</v>
      </c>
      <c r="L25">
        <v>54</v>
      </c>
      <c r="M25">
        <v>41</v>
      </c>
      <c r="N25">
        <v>30</v>
      </c>
      <c r="O25">
        <v>3141</v>
      </c>
      <c r="P25">
        <v>0</v>
      </c>
      <c r="Q25">
        <v>0</v>
      </c>
    </row>
    <row r="26" spans="1:17" x14ac:dyDescent="0.25">
      <c r="A26" s="1" t="s">
        <v>149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x14ac:dyDescent="0.25">
      <c r="A27" s="1" t="s">
        <v>25</v>
      </c>
      <c r="B27">
        <v>8260</v>
      </c>
      <c r="C27">
        <v>4901</v>
      </c>
      <c r="D27">
        <v>101</v>
      </c>
      <c r="E27">
        <v>0</v>
      </c>
      <c r="F27">
        <v>4793</v>
      </c>
      <c r="G27">
        <v>0</v>
      </c>
      <c r="H27">
        <v>2</v>
      </c>
      <c r="I27">
        <v>3</v>
      </c>
      <c r="J27">
        <v>3359</v>
      </c>
      <c r="K27">
        <v>195</v>
      </c>
      <c r="L27">
        <v>60</v>
      </c>
      <c r="M27">
        <v>82</v>
      </c>
      <c r="N27">
        <v>53</v>
      </c>
      <c r="O27">
        <v>3157</v>
      </c>
      <c r="P27">
        <v>0</v>
      </c>
      <c r="Q27">
        <v>4</v>
      </c>
    </row>
    <row r="28" spans="1:17" x14ac:dyDescent="0.25">
      <c r="A28" s="1" t="s">
        <v>26</v>
      </c>
      <c r="B28">
        <v>691</v>
      </c>
      <c r="C28">
        <v>231</v>
      </c>
      <c r="D28">
        <v>5</v>
      </c>
      <c r="E28">
        <v>0</v>
      </c>
      <c r="F28">
        <v>226</v>
      </c>
      <c r="G28">
        <v>0</v>
      </c>
      <c r="H28">
        <v>0</v>
      </c>
      <c r="I28">
        <v>0</v>
      </c>
      <c r="J28">
        <v>460</v>
      </c>
      <c r="K28">
        <v>48</v>
      </c>
      <c r="L28">
        <v>19</v>
      </c>
      <c r="M28">
        <v>19</v>
      </c>
      <c r="N28">
        <v>10</v>
      </c>
      <c r="O28">
        <v>412</v>
      </c>
      <c r="P28">
        <v>0</v>
      </c>
      <c r="Q28">
        <v>0</v>
      </c>
    </row>
    <row r="29" spans="1:17" x14ac:dyDescent="0.25">
      <c r="A29" s="1" t="s">
        <v>27</v>
      </c>
      <c r="B29">
        <v>2666</v>
      </c>
      <c r="C29">
        <v>1463</v>
      </c>
      <c r="D29">
        <v>24</v>
      </c>
      <c r="E29">
        <v>0</v>
      </c>
      <c r="F29">
        <v>1438</v>
      </c>
      <c r="G29">
        <v>0</v>
      </c>
      <c r="H29">
        <v>1</v>
      </c>
      <c r="I29">
        <v>0</v>
      </c>
      <c r="J29">
        <v>1203</v>
      </c>
      <c r="K29">
        <v>39</v>
      </c>
      <c r="L29">
        <v>7</v>
      </c>
      <c r="M29">
        <v>24</v>
      </c>
      <c r="N29">
        <v>8</v>
      </c>
      <c r="O29">
        <v>1164</v>
      </c>
      <c r="P29">
        <v>0</v>
      </c>
      <c r="Q29">
        <v>0</v>
      </c>
    </row>
    <row r="30" spans="1:17" x14ac:dyDescent="0.25">
      <c r="A30" s="1" t="s">
        <v>28</v>
      </c>
      <c r="B30">
        <v>7129</v>
      </c>
      <c r="C30">
        <v>4265</v>
      </c>
      <c r="D30">
        <v>75</v>
      </c>
      <c r="E30">
        <v>1</v>
      </c>
      <c r="F30">
        <v>4188</v>
      </c>
      <c r="G30">
        <v>0</v>
      </c>
      <c r="H30">
        <v>1</v>
      </c>
      <c r="I30">
        <v>0</v>
      </c>
      <c r="J30">
        <v>2864</v>
      </c>
      <c r="K30">
        <v>115</v>
      </c>
      <c r="L30">
        <v>35</v>
      </c>
      <c r="M30">
        <v>48</v>
      </c>
      <c r="N30">
        <v>32</v>
      </c>
      <c r="O30">
        <v>2749</v>
      </c>
      <c r="P30">
        <v>0</v>
      </c>
      <c r="Q30">
        <v>0</v>
      </c>
    </row>
    <row r="31" spans="1:17" x14ac:dyDescent="0.25">
      <c r="A31" s="1" t="s">
        <v>143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29</v>
      </c>
      <c r="B32">
        <v>7203</v>
      </c>
      <c r="C32">
        <v>4285</v>
      </c>
      <c r="D32">
        <v>74</v>
      </c>
      <c r="E32">
        <v>1</v>
      </c>
      <c r="F32">
        <v>4205</v>
      </c>
      <c r="G32">
        <v>0</v>
      </c>
      <c r="H32">
        <v>1</v>
      </c>
      <c r="I32">
        <v>1</v>
      </c>
      <c r="J32">
        <v>2918</v>
      </c>
      <c r="K32">
        <v>107</v>
      </c>
      <c r="L32">
        <v>39</v>
      </c>
      <c r="M32">
        <v>44</v>
      </c>
      <c r="N32">
        <v>24</v>
      </c>
      <c r="O32">
        <v>2811</v>
      </c>
      <c r="P32">
        <v>0</v>
      </c>
      <c r="Q32">
        <v>0</v>
      </c>
    </row>
    <row r="33" spans="1:17" x14ac:dyDescent="0.25">
      <c r="A33" s="1" t="s">
        <v>30</v>
      </c>
      <c r="B33">
        <v>6939</v>
      </c>
      <c r="C33">
        <v>4203</v>
      </c>
      <c r="D33">
        <v>37</v>
      </c>
      <c r="E33">
        <v>1</v>
      </c>
      <c r="F33">
        <v>4163</v>
      </c>
      <c r="G33">
        <v>0</v>
      </c>
      <c r="H33">
        <v>0</v>
      </c>
      <c r="I33">
        <v>0</v>
      </c>
      <c r="J33">
        <v>2736</v>
      </c>
      <c r="K33">
        <v>96</v>
      </c>
      <c r="L33">
        <v>41</v>
      </c>
      <c r="M33">
        <v>34</v>
      </c>
      <c r="N33">
        <v>21</v>
      </c>
      <c r="O33">
        <v>2639</v>
      </c>
      <c r="P33">
        <v>0</v>
      </c>
      <c r="Q33">
        <v>1</v>
      </c>
    </row>
    <row r="34" spans="1:17" x14ac:dyDescent="0.25">
      <c r="A34" s="1" t="s">
        <v>31</v>
      </c>
      <c r="B34">
        <v>6993</v>
      </c>
      <c r="C34">
        <v>4213</v>
      </c>
      <c r="D34">
        <v>60</v>
      </c>
      <c r="E34">
        <v>5</v>
      </c>
      <c r="F34">
        <v>4144</v>
      </c>
      <c r="G34">
        <v>2</v>
      </c>
      <c r="H34">
        <v>1</v>
      </c>
      <c r="I34">
        <v>0</v>
      </c>
      <c r="J34">
        <v>2780</v>
      </c>
      <c r="K34">
        <v>81</v>
      </c>
      <c r="L34">
        <v>35</v>
      </c>
      <c r="M34">
        <v>29</v>
      </c>
      <c r="N34">
        <v>17</v>
      </c>
      <c r="O34">
        <v>2698</v>
      </c>
      <c r="P34">
        <v>0</v>
      </c>
      <c r="Q34">
        <v>0</v>
      </c>
    </row>
    <row r="35" spans="1:17" x14ac:dyDescent="0.25">
      <c r="A35" s="1" t="s">
        <v>32</v>
      </c>
      <c r="B35">
        <v>7749</v>
      </c>
      <c r="C35">
        <v>4724</v>
      </c>
      <c r="D35">
        <v>39</v>
      </c>
      <c r="E35">
        <v>5</v>
      </c>
      <c r="F35">
        <v>4678</v>
      </c>
      <c r="G35">
        <v>0</v>
      </c>
      <c r="H35">
        <v>0</v>
      </c>
      <c r="I35">
        <v>0</v>
      </c>
      <c r="J35">
        <v>3024</v>
      </c>
      <c r="K35">
        <v>169</v>
      </c>
      <c r="L35">
        <v>76</v>
      </c>
      <c r="M35">
        <v>34</v>
      </c>
      <c r="N35">
        <v>59</v>
      </c>
      <c r="O35">
        <v>2855</v>
      </c>
      <c r="P35">
        <v>0</v>
      </c>
      <c r="Q35">
        <v>0</v>
      </c>
    </row>
    <row r="36" spans="1:17" x14ac:dyDescent="0.25">
      <c r="A36" s="1" t="s">
        <v>33</v>
      </c>
      <c r="B36">
        <v>777</v>
      </c>
      <c r="C36">
        <v>180</v>
      </c>
      <c r="D36">
        <v>1</v>
      </c>
      <c r="E36">
        <v>0</v>
      </c>
      <c r="F36">
        <v>179</v>
      </c>
      <c r="G36">
        <v>0</v>
      </c>
      <c r="H36">
        <v>0</v>
      </c>
      <c r="I36">
        <v>0</v>
      </c>
      <c r="J36">
        <v>597</v>
      </c>
      <c r="K36">
        <v>6</v>
      </c>
      <c r="L36">
        <v>4</v>
      </c>
      <c r="M36">
        <v>2</v>
      </c>
      <c r="N36">
        <v>0</v>
      </c>
      <c r="O36">
        <v>591</v>
      </c>
      <c r="P36">
        <v>0</v>
      </c>
      <c r="Q36">
        <v>0</v>
      </c>
    </row>
    <row r="37" spans="1:17" x14ac:dyDescent="0.25">
      <c r="A37" s="1" t="s">
        <v>34</v>
      </c>
      <c r="B37">
        <v>3105</v>
      </c>
      <c r="C37">
        <v>1982</v>
      </c>
      <c r="D37">
        <v>9</v>
      </c>
      <c r="E37">
        <v>1</v>
      </c>
      <c r="F37">
        <v>1971</v>
      </c>
      <c r="G37">
        <v>0</v>
      </c>
      <c r="H37">
        <v>0</v>
      </c>
      <c r="I37">
        <v>0</v>
      </c>
      <c r="J37">
        <v>1123</v>
      </c>
      <c r="K37">
        <v>100</v>
      </c>
      <c r="L37">
        <v>31</v>
      </c>
      <c r="M37">
        <v>20</v>
      </c>
      <c r="N37">
        <v>49</v>
      </c>
      <c r="O37">
        <v>1023</v>
      </c>
      <c r="P37">
        <v>0</v>
      </c>
      <c r="Q37">
        <v>0</v>
      </c>
    </row>
    <row r="38" spans="1:17" x14ac:dyDescent="0.25">
      <c r="A38" s="1" t="s">
        <v>52</v>
      </c>
      <c r="B38">
        <v>8420</v>
      </c>
      <c r="C38">
        <v>5107</v>
      </c>
      <c r="D38">
        <v>21</v>
      </c>
      <c r="E38">
        <v>1</v>
      </c>
      <c r="F38">
        <v>5083</v>
      </c>
      <c r="G38">
        <v>0</v>
      </c>
      <c r="H38">
        <v>1</v>
      </c>
      <c r="I38">
        <v>0</v>
      </c>
      <c r="J38">
        <v>3313</v>
      </c>
      <c r="K38">
        <v>105</v>
      </c>
      <c r="L38">
        <v>51</v>
      </c>
      <c r="M38">
        <v>34</v>
      </c>
      <c r="N38">
        <v>20</v>
      </c>
      <c r="O38">
        <v>3208</v>
      </c>
      <c r="P38">
        <v>0</v>
      </c>
      <c r="Q38">
        <v>0</v>
      </c>
    </row>
    <row r="39" spans="1:17" x14ac:dyDescent="0.25">
      <c r="A39" s="1" t="s">
        <v>35</v>
      </c>
      <c r="B39">
        <v>8323</v>
      </c>
      <c r="C39">
        <v>5698</v>
      </c>
      <c r="D39">
        <v>27</v>
      </c>
      <c r="E39">
        <v>1</v>
      </c>
      <c r="F39">
        <v>5669</v>
      </c>
      <c r="G39">
        <v>0</v>
      </c>
      <c r="H39">
        <v>1</v>
      </c>
      <c r="I39">
        <v>0</v>
      </c>
      <c r="J39">
        <v>2624</v>
      </c>
      <c r="K39">
        <v>145</v>
      </c>
      <c r="L39">
        <v>55</v>
      </c>
      <c r="M39">
        <v>31</v>
      </c>
      <c r="N39">
        <v>59</v>
      </c>
      <c r="O39">
        <v>2478</v>
      </c>
      <c r="P39">
        <v>0</v>
      </c>
      <c r="Q39">
        <v>0</v>
      </c>
    </row>
    <row r="40" spans="1:17" x14ac:dyDescent="0.25">
      <c r="A40" s="1" t="s">
        <v>36</v>
      </c>
      <c r="B40">
        <v>8552</v>
      </c>
      <c r="C40">
        <v>5735</v>
      </c>
      <c r="D40">
        <v>37</v>
      </c>
      <c r="E40">
        <v>3</v>
      </c>
      <c r="F40">
        <v>5690</v>
      </c>
      <c r="G40">
        <v>0</v>
      </c>
      <c r="H40">
        <v>0</v>
      </c>
      <c r="I40">
        <v>0</v>
      </c>
      <c r="J40">
        <v>2817</v>
      </c>
      <c r="K40">
        <v>138</v>
      </c>
      <c r="L40">
        <v>56</v>
      </c>
      <c r="M40">
        <v>35</v>
      </c>
      <c r="N40">
        <v>47</v>
      </c>
      <c r="O40">
        <v>2678</v>
      </c>
      <c r="P40">
        <v>0</v>
      </c>
      <c r="Q40">
        <v>0</v>
      </c>
    </row>
    <row r="41" spans="1:17" x14ac:dyDescent="0.25">
      <c r="A41" s="1" t="s">
        <v>37</v>
      </c>
      <c r="B41">
        <v>7632</v>
      </c>
      <c r="C41">
        <v>4540</v>
      </c>
      <c r="D41">
        <v>21</v>
      </c>
      <c r="E41">
        <v>3</v>
      </c>
      <c r="F41">
        <v>4515</v>
      </c>
      <c r="G41">
        <v>0</v>
      </c>
      <c r="H41">
        <v>1</v>
      </c>
      <c r="I41">
        <v>0</v>
      </c>
      <c r="J41">
        <v>3090</v>
      </c>
      <c r="K41">
        <v>127</v>
      </c>
      <c r="L41">
        <v>63</v>
      </c>
      <c r="M41">
        <v>32</v>
      </c>
      <c r="N41">
        <v>32</v>
      </c>
      <c r="O41">
        <v>2957</v>
      </c>
      <c r="P41">
        <v>0</v>
      </c>
      <c r="Q41">
        <v>3</v>
      </c>
    </row>
    <row r="42" spans="1:17" x14ac:dyDescent="0.25">
      <c r="A42" s="1" t="s">
        <v>38</v>
      </c>
      <c r="B42">
        <v>7839</v>
      </c>
      <c r="C42">
        <v>4409</v>
      </c>
      <c r="D42">
        <v>38</v>
      </c>
      <c r="E42">
        <v>0</v>
      </c>
      <c r="F42">
        <v>4370</v>
      </c>
      <c r="G42">
        <v>0</v>
      </c>
      <c r="H42">
        <v>1</v>
      </c>
      <c r="I42">
        <v>0</v>
      </c>
      <c r="J42">
        <v>3429</v>
      </c>
      <c r="K42">
        <v>113</v>
      </c>
      <c r="L42">
        <v>60</v>
      </c>
      <c r="M42">
        <v>25</v>
      </c>
      <c r="N42">
        <v>28</v>
      </c>
      <c r="O42">
        <v>3314</v>
      </c>
      <c r="P42">
        <v>0</v>
      </c>
      <c r="Q42">
        <v>2</v>
      </c>
    </row>
    <row r="43" spans="1:17" x14ac:dyDescent="0.25">
      <c r="A43" s="1" t="s">
        <v>39</v>
      </c>
      <c r="B43">
        <v>7775</v>
      </c>
      <c r="C43">
        <v>4683</v>
      </c>
      <c r="D43">
        <v>30</v>
      </c>
      <c r="E43">
        <v>0</v>
      </c>
      <c r="F43">
        <v>4647</v>
      </c>
      <c r="G43">
        <v>0</v>
      </c>
      <c r="H43">
        <v>1</v>
      </c>
      <c r="I43">
        <v>0</v>
      </c>
      <c r="J43">
        <v>3092</v>
      </c>
      <c r="K43">
        <v>96</v>
      </c>
      <c r="L43">
        <v>47</v>
      </c>
      <c r="M43">
        <v>33</v>
      </c>
      <c r="N43">
        <v>16</v>
      </c>
      <c r="O43">
        <v>2995</v>
      </c>
      <c r="P43">
        <v>0</v>
      </c>
      <c r="Q43">
        <v>1</v>
      </c>
    </row>
    <row r="44" spans="1:17" x14ac:dyDescent="0.25">
      <c r="A44" s="1" t="s">
        <v>40</v>
      </c>
      <c r="B44">
        <v>1062</v>
      </c>
      <c r="C44">
        <v>288</v>
      </c>
      <c r="D44">
        <v>8</v>
      </c>
      <c r="E44">
        <v>0</v>
      </c>
      <c r="F44">
        <v>278</v>
      </c>
      <c r="G44">
        <v>0</v>
      </c>
      <c r="H44">
        <v>0</v>
      </c>
      <c r="I44">
        <v>0</v>
      </c>
      <c r="J44">
        <v>774</v>
      </c>
      <c r="K44">
        <v>43</v>
      </c>
      <c r="L44">
        <v>25</v>
      </c>
      <c r="M44">
        <v>11</v>
      </c>
      <c r="N44">
        <v>7</v>
      </c>
      <c r="O44">
        <v>731</v>
      </c>
      <c r="P44">
        <v>0</v>
      </c>
      <c r="Q44">
        <v>0</v>
      </c>
    </row>
    <row r="45" spans="1:17" x14ac:dyDescent="0.25">
      <c r="A45" s="1" t="s">
        <v>41</v>
      </c>
      <c r="B45">
        <v>3096</v>
      </c>
      <c r="C45">
        <v>1974</v>
      </c>
      <c r="D45">
        <v>15</v>
      </c>
      <c r="E45">
        <v>0</v>
      </c>
      <c r="F45">
        <v>1959</v>
      </c>
      <c r="G45">
        <v>0</v>
      </c>
      <c r="H45">
        <v>0</v>
      </c>
      <c r="I45">
        <v>0</v>
      </c>
      <c r="J45">
        <v>1122</v>
      </c>
      <c r="K45">
        <v>69</v>
      </c>
      <c r="L45">
        <v>38</v>
      </c>
      <c r="M45">
        <v>16</v>
      </c>
      <c r="N45">
        <v>15</v>
      </c>
      <c r="O45">
        <v>1053</v>
      </c>
      <c r="P45">
        <v>0</v>
      </c>
      <c r="Q45">
        <v>0</v>
      </c>
    </row>
    <row r="46" spans="1:17" x14ac:dyDescent="0.25">
      <c r="A46" s="1" t="s">
        <v>42</v>
      </c>
      <c r="B46">
        <v>8345</v>
      </c>
      <c r="C46">
        <v>4924</v>
      </c>
      <c r="D46">
        <v>28</v>
      </c>
      <c r="E46">
        <v>3</v>
      </c>
      <c r="F46">
        <v>4883</v>
      </c>
      <c r="G46">
        <v>0</v>
      </c>
      <c r="H46">
        <v>5</v>
      </c>
      <c r="I46">
        <v>0</v>
      </c>
      <c r="J46">
        <v>3420</v>
      </c>
      <c r="K46">
        <v>143</v>
      </c>
      <c r="L46">
        <v>71</v>
      </c>
      <c r="M46">
        <v>51</v>
      </c>
      <c r="N46">
        <v>21</v>
      </c>
      <c r="O46">
        <v>3277</v>
      </c>
      <c r="P46">
        <v>0</v>
      </c>
      <c r="Q46">
        <v>0</v>
      </c>
    </row>
    <row r="47" spans="1:17" x14ac:dyDescent="0.25">
      <c r="A47" s="1" t="s">
        <v>43</v>
      </c>
      <c r="B47">
        <v>8994</v>
      </c>
      <c r="C47">
        <v>5371</v>
      </c>
      <c r="D47">
        <v>20</v>
      </c>
      <c r="E47">
        <v>1</v>
      </c>
      <c r="F47">
        <v>5345</v>
      </c>
      <c r="G47">
        <v>0</v>
      </c>
      <c r="H47">
        <v>2</v>
      </c>
      <c r="I47">
        <v>1</v>
      </c>
      <c r="J47">
        <v>3623</v>
      </c>
      <c r="K47">
        <v>119</v>
      </c>
      <c r="L47">
        <v>66</v>
      </c>
      <c r="M47">
        <v>32</v>
      </c>
      <c r="N47">
        <v>21</v>
      </c>
      <c r="O47">
        <v>3503</v>
      </c>
      <c r="P47">
        <v>0</v>
      </c>
      <c r="Q47">
        <v>1</v>
      </c>
    </row>
    <row r="48" spans="1:17" x14ac:dyDescent="0.25">
      <c r="A48" s="1" t="s">
        <v>44</v>
      </c>
      <c r="B48">
        <v>8239</v>
      </c>
      <c r="C48">
        <v>4793</v>
      </c>
      <c r="D48">
        <v>28</v>
      </c>
      <c r="E48">
        <v>0</v>
      </c>
      <c r="F48">
        <v>4753</v>
      </c>
      <c r="G48">
        <v>0</v>
      </c>
      <c r="H48">
        <v>2</v>
      </c>
      <c r="I48">
        <v>9</v>
      </c>
      <c r="J48">
        <v>3446</v>
      </c>
      <c r="K48">
        <v>93</v>
      </c>
      <c r="L48">
        <v>44</v>
      </c>
      <c r="M48">
        <v>28</v>
      </c>
      <c r="N48">
        <v>21</v>
      </c>
      <c r="O48">
        <v>3352</v>
      </c>
      <c r="P48">
        <v>0</v>
      </c>
      <c r="Q48">
        <v>0</v>
      </c>
    </row>
    <row r="49" spans="1:17" x14ac:dyDescent="0.25">
      <c r="A49" s="1" t="s">
        <v>53</v>
      </c>
      <c r="B49">
        <v>8121</v>
      </c>
      <c r="C49">
        <v>4657</v>
      </c>
      <c r="D49">
        <v>35</v>
      </c>
      <c r="E49">
        <v>2</v>
      </c>
      <c r="F49">
        <v>4612</v>
      </c>
      <c r="G49">
        <v>0</v>
      </c>
      <c r="H49">
        <v>1</v>
      </c>
      <c r="I49">
        <v>0</v>
      </c>
      <c r="J49">
        <v>3464</v>
      </c>
      <c r="K49">
        <v>149</v>
      </c>
      <c r="L49">
        <v>70</v>
      </c>
      <c r="M49">
        <v>46</v>
      </c>
      <c r="N49">
        <v>33</v>
      </c>
      <c r="O49">
        <v>3315</v>
      </c>
      <c r="P49">
        <v>0</v>
      </c>
      <c r="Q49">
        <v>0</v>
      </c>
    </row>
    <row r="50" spans="1:17" x14ac:dyDescent="0.25">
      <c r="A50" s="1" t="s">
        <v>76</v>
      </c>
      <c r="B50">
        <v>2930</v>
      </c>
      <c r="C50">
        <v>1531</v>
      </c>
      <c r="D50">
        <v>8</v>
      </c>
      <c r="E50">
        <v>0</v>
      </c>
      <c r="F50">
        <v>1521</v>
      </c>
      <c r="G50">
        <v>0</v>
      </c>
      <c r="H50">
        <v>0</v>
      </c>
      <c r="I50">
        <v>0</v>
      </c>
      <c r="J50">
        <v>1399</v>
      </c>
      <c r="K50">
        <v>42</v>
      </c>
      <c r="L50">
        <v>17</v>
      </c>
      <c r="M50">
        <v>15</v>
      </c>
      <c r="N50">
        <v>10</v>
      </c>
      <c r="O50">
        <v>1356</v>
      </c>
      <c r="P50">
        <v>0</v>
      </c>
      <c r="Q50">
        <v>0</v>
      </c>
    </row>
    <row r="51" spans="1:17" x14ac:dyDescent="0.25">
      <c r="A51" s="1" t="s">
        <v>77</v>
      </c>
      <c r="B51">
        <v>9988</v>
      </c>
      <c r="C51">
        <v>5425</v>
      </c>
      <c r="D51">
        <v>37</v>
      </c>
      <c r="E51">
        <v>8</v>
      </c>
      <c r="F51">
        <v>5369</v>
      </c>
      <c r="G51">
        <v>1</v>
      </c>
      <c r="H51">
        <v>9</v>
      </c>
      <c r="I51">
        <v>0</v>
      </c>
      <c r="J51">
        <v>4562</v>
      </c>
      <c r="K51">
        <v>169</v>
      </c>
      <c r="L51">
        <v>76</v>
      </c>
      <c r="M51">
        <v>55</v>
      </c>
      <c r="N51">
        <v>38</v>
      </c>
      <c r="O51">
        <v>4393</v>
      </c>
      <c r="P51">
        <v>0</v>
      </c>
      <c r="Q51">
        <v>0</v>
      </c>
    </row>
    <row r="52" spans="1:17" x14ac:dyDescent="0.25">
      <c r="A52" s="1" t="s">
        <v>78</v>
      </c>
      <c r="B52">
        <v>8882</v>
      </c>
      <c r="C52">
        <v>4370</v>
      </c>
      <c r="D52">
        <v>23</v>
      </c>
      <c r="E52">
        <v>3</v>
      </c>
      <c r="F52">
        <v>4342</v>
      </c>
      <c r="G52">
        <v>0</v>
      </c>
      <c r="H52">
        <v>2</v>
      </c>
      <c r="I52">
        <v>0</v>
      </c>
      <c r="J52">
        <v>4512</v>
      </c>
      <c r="K52">
        <v>182</v>
      </c>
      <c r="L52">
        <v>72</v>
      </c>
      <c r="M52">
        <v>73</v>
      </c>
      <c r="N52">
        <v>37</v>
      </c>
      <c r="O52">
        <v>4329</v>
      </c>
      <c r="P52">
        <v>0</v>
      </c>
      <c r="Q52">
        <v>0</v>
      </c>
    </row>
    <row r="53" spans="1:17" x14ac:dyDescent="0.25">
      <c r="A53" s="1" t="s">
        <v>79</v>
      </c>
      <c r="B53">
        <v>7742</v>
      </c>
      <c r="C53">
        <v>3549</v>
      </c>
      <c r="D53">
        <v>30</v>
      </c>
      <c r="E53">
        <v>5</v>
      </c>
      <c r="F53">
        <v>3508</v>
      </c>
      <c r="G53">
        <v>2</v>
      </c>
      <c r="H53">
        <v>3</v>
      </c>
      <c r="I53">
        <v>0</v>
      </c>
      <c r="J53">
        <v>4191</v>
      </c>
      <c r="K53">
        <v>165</v>
      </c>
      <c r="L53">
        <v>69</v>
      </c>
      <c r="M53">
        <v>51</v>
      </c>
      <c r="N53">
        <v>45</v>
      </c>
      <c r="O53">
        <v>4024</v>
      </c>
      <c r="P53">
        <v>0</v>
      </c>
      <c r="Q53">
        <v>0</v>
      </c>
    </row>
    <row r="54" spans="1:17" x14ac:dyDescent="0.25">
      <c r="A54" s="1" t="s">
        <v>80</v>
      </c>
      <c r="B54">
        <v>7290</v>
      </c>
      <c r="C54">
        <v>3334</v>
      </c>
      <c r="D54">
        <v>40</v>
      </c>
      <c r="E54">
        <v>1</v>
      </c>
      <c r="F54">
        <v>3288</v>
      </c>
      <c r="G54">
        <v>0</v>
      </c>
      <c r="H54">
        <v>5</v>
      </c>
      <c r="I54">
        <v>0</v>
      </c>
      <c r="J54">
        <v>3956</v>
      </c>
      <c r="K54">
        <v>180</v>
      </c>
      <c r="L54">
        <v>70</v>
      </c>
      <c r="M54">
        <v>74</v>
      </c>
      <c r="N54">
        <v>36</v>
      </c>
      <c r="O54">
        <v>3773</v>
      </c>
      <c r="P54">
        <v>0</v>
      </c>
      <c r="Q54">
        <v>1</v>
      </c>
    </row>
    <row r="55" spans="1:17" x14ac:dyDescent="0.25">
      <c r="A55" s="1" t="s">
        <v>81</v>
      </c>
      <c r="B55">
        <v>6817</v>
      </c>
      <c r="C55">
        <v>2844</v>
      </c>
      <c r="D55">
        <v>31</v>
      </c>
      <c r="E55">
        <v>11</v>
      </c>
      <c r="F55">
        <v>2795</v>
      </c>
      <c r="G55">
        <v>0</v>
      </c>
      <c r="H55">
        <v>5</v>
      </c>
      <c r="I55">
        <v>0</v>
      </c>
      <c r="J55">
        <v>3967</v>
      </c>
      <c r="K55">
        <v>148</v>
      </c>
      <c r="L55">
        <v>59</v>
      </c>
      <c r="M55">
        <v>53</v>
      </c>
      <c r="N55">
        <v>36</v>
      </c>
      <c r="O55">
        <v>3817</v>
      </c>
      <c r="P55">
        <v>0</v>
      </c>
      <c r="Q55">
        <v>1</v>
      </c>
    </row>
    <row r="56" spans="1:17" x14ac:dyDescent="0.25">
      <c r="A56" s="1" t="s">
        <v>54</v>
      </c>
      <c r="B56">
        <v>808</v>
      </c>
      <c r="C56">
        <v>155</v>
      </c>
      <c r="D56">
        <v>1</v>
      </c>
      <c r="E56">
        <v>0</v>
      </c>
      <c r="F56">
        <v>154</v>
      </c>
      <c r="G56">
        <v>0</v>
      </c>
      <c r="H56">
        <v>0</v>
      </c>
      <c r="I56">
        <v>0</v>
      </c>
      <c r="J56">
        <v>653</v>
      </c>
      <c r="K56">
        <v>15</v>
      </c>
      <c r="L56">
        <v>5</v>
      </c>
      <c r="M56">
        <v>6</v>
      </c>
      <c r="N56">
        <v>4</v>
      </c>
      <c r="O56">
        <v>637</v>
      </c>
      <c r="P56">
        <v>0</v>
      </c>
      <c r="Q56">
        <v>0</v>
      </c>
    </row>
    <row r="57" spans="1:17" x14ac:dyDescent="0.25">
      <c r="A57" s="1" t="s">
        <v>148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55</v>
      </c>
      <c r="B58">
        <v>3136</v>
      </c>
      <c r="C58">
        <v>1796</v>
      </c>
      <c r="D58">
        <v>7</v>
      </c>
      <c r="E58">
        <v>0</v>
      </c>
      <c r="F58">
        <v>1789</v>
      </c>
      <c r="G58">
        <v>0</v>
      </c>
      <c r="H58">
        <v>0</v>
      </c>
      <c r="I58">
        <v>0</v>
      </c>
      <c r="J58">
        <v>1340</v>
      </c>
      <c r="K58">
        <v>33</v>
      </c>
      <c r="L58">
        <v>15</v>
      </c>
      <c r="M58">
        <v>13</v>
      </c>
      <c r="N58">
        <v>5</v>
      </c>
      <c r="O58">
        <v>1307</v>
      </c>
      <c r="P58">
        <v>0</v>
      </c>
      <c r="Q58">
        <v>0</v>
      </c>
    </row>
    <row r="59" spans="1:17" x14ac:dyDescent="0.25">
      <c r="A59" s="1" t="s">
        <v>82</v>
      </c>
      <c r="B59">
        <v>533</v>
      </c>
      <c r="C59">
        <v>119</v>
      </c>
      <c r="D59">
        <v>4</v>
      </c>
      <c r="E59">
        <v>0</v>
      </c>
      <c r="F59">
        <v>115</v>
      </c>
      <c r="G59">
        <v>0</v>
      </c>
      <c r="H59">
        <v>0</v>
      </c>
      <c r="I59">
        <v>0</v>
      </c>
      <c r="J59">
        <v>414</v>
      </c>
      <c r="K59">
        <v>23</v>
      </c>
      <c r="L59">
        <v>11</v>
      </c>
      <c r="M59">
        <v>7</v>
      </c>
      <c r="N59">
        <v>5</v>
      </c>
      <c r="O59">
        <v>391</v>
      </c>
      <c r="P59">
        <v>0</v>
      </c>
      <c r="Q59">
        <v>0</v>
      </c>
    </row>
    <row r="60" spans="1:17" x14ac:dyDescent="0.25">
      <c r="A60" s="1" t="s">
        <v>56</v>
      </c>
      <c r="B60">
        <v>7922</v>
      </c>
      <c r="C60">
        <v>4853</v>
      </c>
      <c r="D60">
        <v>31</v>
      </c>
      <c r="E60">
        <v>1</v>
      </c>
      <c r="F60">
        <v>4819</v>
      </c>
      <c r="G60">
        <v>0</v>
      </c>
      <c r="H60">
        <v>1</v>
      </c>
      <c r="I60">
        <v>0</v>
      </c>
      <c r="J60">
        <v>3069</v>
      </c>
      <c r="K60">
        <v>125</v>
      </c>
      <c r="L60">
        <v>53</v>
      </c>
      <c r="M60">
        <v>37</v>
      </c>
      <c r="N60">
        <v>35</v>
      </c>
      <c r="O60">
        <v>2944</v>
      </c>
      <c r="P60">
        <v>0</v>
      </c>
      <c r="Q60">
        <v>0</v>
      </c>
    </row>
    <row r="61" spans="1:17" x14ac:dyDescent="0.25">
      <c r="A61" s="1" t="s">
        <v>57</v>
      </c>
      <c r="B61">
        <v>7320</v>
      </c>
      <c r="C61">
        <v>4427</v>
      </c>
      <c r="D61">
        <v>31</v>
      </c>
      <c r="E61">
        <v>1</v>
      </c>
      <c r="F61">
        <v>4392</v>
      </c>
      <c r="G61">
        <v>0</v>
      </c>
      <c r="H61">
        <v>0</v>
      </c>
      <c r="I61">
        <v>0</v>
      </c>
      <c r="J61">
        <v>2893</v>
      </c>
      <c r="K61">
        <v>120</v>
      </c>
      <c r="L61">
        <v>41</v>
      </c>
      <c r="M61">
        <v>48</v>
      </c>
      <c r="N61">
        <v>31</v>
      </c>
      <c r="O61">
        <v>2773</v>
      </c>
      <c r="P61">
        <v>0</v>
      </c>
      <c r="Q61">
        <v>0</v>
      </c>
    </row>
    <row r="62" spans="1:17" x14ac:dyDescent="0.25">
      <c r="A62" s="1" t="s">
        <v>58</v>
      </c>
      <c r="B62">
        <v>6817</v>
      </c>
      <c r="C62">
        <v>3960</v>
      </c>
      <c r="D62">
        <v>24</v>
      </c>
      <c r="E62">
        <v>1</v>
      </c>
      <c r="F62">
        <v>3935</v>
      </c>
      <c r="G62">
        <v>0</v>
      </c>
      <c r="H62">
        <v>0</v>
      </c>
      <c r="I62">
        <v>0</v>
      </c>
      <c r="J62">
        <v>2856</v>
      </c>
      <c r="K62">
        <v>122</v>
      </c>
      <c r="L62">
        <v>54</v>
      </c>
      <c r="M62">
        <v>45</v>
      </c>
      <c r="N62">
        <v>23</v>
      </c>
      <c r="O62">
        <v>2734</v>
      </c>
      <c r="P62">
        <v>0</v>
      </c>
      <c r="Q62">
        <v>0</v>
      </c>
    </row>
    <row r="63" spans="1:17" x14ac:dyDescent="0.25">
      <c r="A63" s="1" t="s">
        <v>59</v>
      </c>
      <c r="B63">
        <v>7406</v>
      </c>
      <c r="C63">
        <v>4270</v>
      </c>
      <c r="D63">
        <v>12</v>
      </c>
      <c r="E63">
        <v>0</v>
      </c>
      <c r="F63">
        <v>4257</v>
      </c>
      <c r="G63">
        <v>0</v>
      </c>
      <c r="H63">
        <v>0</v>
      </c>
      <c r="I63">
        <v>0</v>
      </c>
      <c r="J63">
        <v>3136</v>
      </c>
      <c r="K63">
        <v>96</v>
      </c>
      <c r="L63">
        <v>51</v>
      </c>
      <c r="M63">
        <v>33</v>
      </c>
      <c r="N63">
        <v>12</v>
      </c>
      <c r="O63">
        <v>3039</v>
      </c>
      <c r="P63">
        <v>0</v>
      </c>
      <c r="Q63">
        <v>0</v>
      </c>
    </row>
    <row r="64" spans="1:17" x14ac:dyDescent="0.25">
      <c r="A64" s="1" t="s">
        <v>60</v>
      </c>
      <c r="B64">
        <v>3637</v>
      </c>
      <c r="C64">
        <v>1492</v>
      </c>
      <c r="D64">
        <v>8</v>
      </c>
      <c r="E64">
        <v>2</v>
      </c>
      <c r="F64">
        <v>1482</v>
      </c>
      <c r="G64">
        <v>0</v>
      </c>
      <c r="H64">
        <v>0</v>
      </c>
      <c r="I64">
        <v>0</v>
      </c>
      <c r="J64">
        <v>2145</v>
      </c>
      <c r="K64">
        <v>57</v>
      </c>
      <c r="L64">
        <v>20</v>
      </c>
      <c r="M64">
        <v>25</v>
      </c>
      <c r="N64">
        <v>12</v>
      </c>
      <c r="O64">
        <v>2088</v>
      </c>
      <c r="P64">
        <v>0</v>
      </c>
      <c r="Q64">
        <v>0</v>
      </c>
    </row>
    <row r="65" spans="1:17" x14ac:dyDescent="0.25">
      <c r="A65" s="1" t="s">
        <v>61</v>
      </c>
      <c r="B65">
        <v>490</v>
      </c>
      <c r="C65">
        <v>146</v>
      </c>
      <c r="D65">
        <v>5</v>
      </c>
      <c r="E65">
        <v>0</v>
      </c>
      <c r="F65">
        <v>141</v>
      </c>
      <c r="G65">
        <v>0</v>
      </c>
      <c r="H65">
        <v>0</v>
      </c>
      <c r="I65">
        <v>0</v>
      </c>
      <c r="J65">
        <v>344</v>
      </c>
      <c r="K65">
        <v>28</v>
      </c>
      <c r="L65">
        <v>8</v>
      </c>
      <c r="M65">
        <v>16</v>
      </c>
      <c r="N65">
        <v>4</v>
      </c>
      <c r="O65">
        <v>316</v>
      </c>
      <c r="P65">
        <v>0</v>
      </c>
      <c r="Q65">
        <v>0</v>
      </c>
    </row>
    <row r="66" spans="1:17" x14ac:dyDescent="0.25">
      <c r="A66" s="1" t="s">
        <v>62</v>
      </c>
      <c r="B66">
        <v>2653</v>
      </c>
      <c r="C66">
        <v>1284</v>
      </c>
      <c r="D66">
        <v>3</v>
      </c>
      <c r="E66">
        <v>2</v>
      </c>
      <c r="F66">
        <v>1279</v>
      </c>
      <c r="G66">
        <v>0</v>
      </c>
      <c r="H66">
        <v>0</v>
      </c>
      <c r="I66">
        <v>0</v>
      </c>
      <c r="J66">
        <v>1369</v>
      </c>
      <c r="K66">
        <v>61</v>
      </c>
      <c r="L66">
        <v>31</v>
      </c>
      <c r="M66">
        <v>22</v>
      </c>
      <c r="N66">
        <v>8</v>
      </c>
      <c r="O66">
        <v>1308</v>
      </c>
      <c r="P66">
        <v>0</v>
      </c>
      <c r="Q66">
        <v>0</v>
      </c>
    </row>
    <row r="67" spans="1:17" x14ac:dyDescent="0.25">
      <c r="A67" s="1" t="s">
        <v>150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63</v>
      </c>
      <c r="B68">
        <v>8621</v>
      </c>
      <c r="C68">
        <v>4533</v>
      </c>
      <c r="D68">
        <v>17</v>
      </c>
      <c r="E68">
        <v>0</v>
      </c>
      <c r="F68">
        <v>4515</v>
      </c>
      <c r="G68">
        <v>0</v>
      </c>
      <c r="H68">
        <v>0</v>
      </c>
      <c r="I68">
        <v>0</v>
      </c>
      <c r="J68">
        <v>4083</v>
      </c>
      <c r="K68">
        <v>191</v>
      </c>
      <c r="L68">
        <v>86</v>
      </c>
      <c r="M68">
        <v>62</v>
      </c>
      <c r="N68">
        <v>43</v>
      </c>
      <c r="O68">
        <v>3891</v>
      </c>
      <c r="P68">
        <v>0</v>
      </c>
      <c r="Q68">
        <v>0</v>
      </c>
    </row>
    <row r="69" spans="1:17" x14ac:dyDescent="0.25">
      <c r="A69" s="1" t="s">
        <v>64</v>
      </c>
      <c r="B69">
        <v>6757</v>
      </c>
      <c r="C69">
        <v>2997</v>
      </c>
      <c r="D69">
        <v>13</v>
      </c>
      <c r="E69">
        <v>4</v>
      </c>
      <c r="F69">
        <v>2977</v>
      </c>
      <c r="G69">
        <v>0</v>
      </c>
      <c r="H69">
        <v>2</v>
      </c>
      <c r="I69">
        <v>0</v>
      </c>
      <c r="J69">
        <v>3748</v>
      </c>
      <c r="K69">
        <v>123</v>
      </c>
      <c r="L69">
        <v>49</v>
      </c>
      <c r="M69">
        <v>44</v>
      </c>
      <c r="N69">
        <v>30</v>
      </c>
      <c r="O69">
        <v>3625</v>
      </c>
      <c r="P69">
        <v>0</v>
      </c>
      <c r="Q69">
        <v>0</v>
      </c>
    </row>
    <row r="70" spans="1:17" x14ac:dyDescent="0.25">
      <c r="A70" s="1" t="s">
        <v>65</v>
      </c>
      <c r="B70">
        <v>7503</v>
      </c>
      <c r="C70">
        <v>3833</v>
      </c>
      <c r="D70">
        <v>19</v>
      </c>
      <c r="E70">
        <v>0</v>
      </c>
      <c r="F70">
        <v>3812</v>
      </c>
      <c r="G70">
        <v>0</v>
      </c>
      <c r="H70">
        <v>2</v>
      </c>
      <c r="I70">
        <v>0</v>
      </c>
      <c r="J70">
        <v>3659</v>
      </c>
      <c r="K70">
        <v>130</v>
      </c>
      <c r="L70">
        <v>54</v>
      </c>
      <c r="M70">
        <v>50</v>
      </c>
      <c r="N70">
        <v>26</v>
      </c>
      <c r="O70">
        <v>3529</v>
      </c>
      <c r="P70">
        <v>0</v>
      </c>
      <c r="Q70">
        <v>0</v>
      </c>
    </row>
    <row r="71" spans="1:17" x14ac:dyDescent="0.25">
      <c r="A71" s="1" t="s">
        <v>83</v>
      </c>
      <c r="B71">
        <v>2020</v>
      </c>
      <c r="C71">
        <v>1015</v>
      </c>
      <c r="D71">
        <v>14</v>
      </c>
      <c r="E71">
        <v>1</v>
      </c>
      <c r="F71">
        <v>1000</v>
      </c>
      <c r="G71">
        <v>0</v>
      </c>
      <c r="H71">
        <v>0</v>
      </c>
      <c r="I71">
        <v>0</v>
      </c>
      <c r="J71">
        <v>1005</v>
      </c>
      <c r="K71">
        <v>36</v>
      </c>
      <c r="L71">
        <v>13</v>
      </c>
      <c r="M71">
        <v>11</v>
      </c>
      <c r="N71">
        <v>12</v>
      </c>
      <c r="O71">
        <v>969</v>
      </c>
      <c r="P71">
        <v>0</v>
      </c>
      <c r="Q71">
        <v>0</v>
      </c>
    </row>
    <row r="72" spans="1:17" x14ac:dyDescent="0.25">
      <c r="A72" s="1" t="s">
        <v>66</v>
      </c>
      <c r="B72">
        <v>6793</v>
      </c>
      <c r="C72">
        <v>3371</v>
      </c>
      <c r="D72">
        <v>21</v>
      </c>
      <c r="E72">
        <v>1</v>
      </c>
      <c r="F72">
        <v>3346</v>
      </c>
      <c r="G72">
        <v>0</v>
      </c>
      <c r="H72">
        <v>1</v>
      </c>
      <c r="I72">
        <v>0</v>
      </c>
      <c r="J72">
        <v>3421</v>
      </c>
      <c r="K72">
        <v>135</v>
      </c>
      <c r="L72">
        <v>70</v>
      </c>
      <c r="M72">
        <v>39</v>
      </c>
      <c r="N72">
        <v>26</v>
      </c>
      <c r="O72">
        <v>3286</v>
      </c>
      <c r="P72">
        <v>0</v>
      </c>
      <c r="Q72">
        <v>0</v>
      </c>
    </row>
    <row r="73" spans="1:17" x14ac:dyDescent="0.25">
      <c r="A73" s="1" t="s">
        <v>67</v>
      </c>
      <c r="B73">
        <v>7038</v>
      </c>
      <c r="C73">
        <v>3031</v>
      </c>
      <c r="D73">
        <v>19</v>
      </c>
      <c r="E73">
        <v>1</v>
      </c>
      <c r="F73">
        <v>3009</v>
      </c>
      <c r="G73">
        <v>0</v>
      </c>
      <c r="H73">
        <v>1</v>
      </c>
      <c r="I73">
        <v>0</v>
      </c>
      <c r="J73">
        <v>4007</v>
      </c>
      <c r="K73">
        <v>131</v>
      </c>
      <c r="L73">
        <v>53</v>
      </c>
      <c r="M73">
        <v>51</v>
      </c>
      <c r="N73">
        <v>27</v>
      </c>
      <c r="O73">
        <v>3876</v>
      </c>
      <c r="P73">
        <v>0</v>
      </c>
      <c r="Q73">
        <v>0</v>
      </c>
    </row>
    <row r="74" spans="1:17" x14ac:dyDescent="0.25">
      <c r="A74" s="1" t="s">
        <v>68</v>
      </c>
      <c r="B74">
        <v>653</v>
      </c>
      <c r="C74">
        <v>129</v>
      </c>
      <c r="D74">
        <v>3</v>
      </c>
      <c r="E74">
        <v>0</v>
      </c>
      <c r="F74">
        <v>125</v>
      </c>
      <c r="G74">
        <v>1</v>
      </c>
      <c r="H74">
        <v>0</v>
      </c>
      <c r="I74">
        <v>0</v>
      </c>
      <c r="J74">
        <v>524</v>
      </c>
      <c r="K74">
        <v>9</v>
      </c>
      <c r="L74">
        <v>4</v>
      </c>
      <c r="M74">
        <v>4</v>
      </c>
      <c r="N74">
        <v>1</v>
      </c>
      <c r="O74">
        <v>515</v>
      </c>
      <c r="P74">
        <v>0</v>
      </c>
      <c r="Q74">
        <v>0</v>
      </c>
    </row>
    <row r="75" spans="1:17" x14ac:dyDescent="0.25">
      <c r="A75" s="1" t="s">
        <v>69</v>
      </c>
      <c r="B75">
        <v>2636</v>
      </c>
      <c r="C75">
        <v>1382</v>
      </c>
      <c r="D75">
        <v>3</v>
      </c>
      <c r="E75">
        <v>0</v>
      </c>
      <c r="F75">
        <v>1378</v>
      </c>
      <c r="G75">
        <v>0</v>
      </c>
      <c r="H75">
        <v>1</v>
      </c>
      <c r="I75">
        <v>0</v>
      </c>
      <c r="J75">
        <v>1254</v>
      </c>
      <c r="K75">
        <v>50</v>
      </c>
      <c r="L75">
        <v>22</v>
      </c>
      <c r="M75">
        <v>16</v>
      </c>
      <c r="N75">
        <v>12</v>
      </c>
      <c r="O75">
        <v>1204</v>
      </c>
      <c r="P75">
        <v>0</v>
      </c>
      <c r="Q75">
        <v>0</v>
      </c>
    </row>
    <row r="76" spans="1:17" x14ac:dyDescent="0.25">
      <c r="A76" s="1" t="s">
        <v>70</v>
      </c>
      <c r="B76">
        <v>8583</v>
      </c>
      <c r="C76">
        <v>4121</v>
      </c>
      <c r="D76">
        <v>29</v>
      </c>
      <c r="E76">
        <v>5</v>
      </c>
      <c r="F76">
        <v>4084</v>
      </c>
      <c r="G76">
        <v>0</v>
      </c>
      <c r="H76">
        <v>2</v>
      </c>
      <c r="I76">
        <v>0</v>
      </c>
      <c r="J76">
        <v>4462</v>
      </c>
      <c r="K76">
        <v>171</v>
      </c>
      <c r="L76">
        <v>97</v>
      </c>
      <c r="M76">
        <v>55</v>
      </c>
      <c r="N76">
        <v>19</v>
      </c>
      <c r="O76">
        <v>4291</v>
      </c>
      <c r="P76">
        <v>0</v>
      </c>
      <c r="Q76">
        <v>0</v>
      </c>
    </row>
    <row r="77" spans="1:17" x14ac:dyDescent="0.25">
      <c r="A77" s="1" t="s">
        <v>71</v>
      </c>
      <c r="B77">
        <v>8369</v>
      </c>
      <c r="C77">
        <v>4328</v>
      </c>
      <c r="D77">
        <v>17</v>
      </c>
      <c r="E77">
        <v>4</v>
      </c>
      <c r="F77">
        <v>4304</v>
      </c>
      <c r="G77">
        <v>0</v>
      </c>
      <c r="H77">
        <v>3</v>
      </c>
      <c r="I77">
        <v>0</v>
      </c>
      <c r="J77">
        <v>4041</v>
      </c>
      <c r="K77">
        <v>151</v>
      </c>
      <c r="L77">
        <v>78</v>
      </c>
      <c r="M77">
        <v>46</v>
      </c>
      <c r="N77">
        <v>27</v>
      </c>
      <c r="O77">
        <v>3886</v>
      </c>
      <c r="P77">
        <v>0</v>
      </c>
      <c r="Q77">
        <v>2</v>
      </c>
    </row>
    <row r="78" spans="1:17" x14ac:dyDescent="0.25">
      <c r="A78" s="1" t="s">
        <v>72</v>
      </c>
      <c r="B78">
        <v>7896</v>
      </c>
      <c r="C78">
        <v>4321</v>
      </c>
      <c r="D78">
        <v>16</v>
      </c>
      <c r="E78">
        <v>2</v>
      </c>
      <c r="F78">
        <v>4302</v>
      </c>
      <c r="G78">
        <v>0</v>
      </c>
      <c r="H78">
        <v>1</v>
      </c>
      <c r="I78">
        <v>0</v>
      </c>
      <c r="J78">
        <v>3574</v>
      </c>
      <c r="K78">
        <v>124</v>
      </c>
      <c r="L78">
        <v>61</v>
      </c>
      <c r="M78">
        <v>45</v>
      </c>
      <c r="N78">
        <v>18</v>
      </c>
      <c r="O78">
        <v>3448</v>
      </c>
      <c r="P78">
        <v>0</v>
      </c>
      <c r="Q78">
        <v>0</v>
      </c>
    </row>
    <row r="79" spans="1:17" x14ac:dyDescent="0.25">
      <c r="A79" s="1" t="s">
        <v>73</v>
      </c>
      <c r="B79">
        <v>7646</v>
      </c>
      <c r="C79">
        <v>4174</v>
      </c>
      <c r="D79">
        <v>29</v>
      </c>
      <c r="E79">
        <v>6</v>
      </c>
      <c r="F79">
        <v>4138</v>
      </c>
      <c r="G79">
        <v>0</v>
      </c>
      <c r="H79">
        <v>1</v>
      </c>
      <c r="I79">
        <v>0</v>
      </c>
      <c r="J79">
        <v>3472</v>
      </c>
      <c r="K79">
        <v>148</v>
      </c>
      <c r="L79">
        <v>66</v>
      </c>
      <c r="M79">
        <v>53</v>
      </c>
      <c r="N79">
        <v>29</v>
      </c>
      <c r="O79">
        <v>3324</v>
      </c>
      <c r="P79">
        <v>0</v>
      </c>
      <c r="Q79">
        <v>0</v>
      </c>
    </row>
    <row r="80" spans="1:17" x14ac:dyDescent="0.25">
      <c r="A80" s="1" t="s">
        <v>74</v>
      </c>
      <c r="B80">
        <v>7656</v>
      </c>
      <c r="C80">
        <v>3867</v>
      </c>
      <c r="D80">
        <v>28</v>
      </c>
      <c r="E80">
        <v>3</v>
      </c>
      <c r="F80">
        <v>3825</v>
      </c>
      <c r="G80">
        <v>0</v>
      </c>
      <c r="H80">
        <v>0</v>
      </c>
      <c r="I80">
        <v>1</v>
      </c>
      <c r="J80">
        <v>3788</v>
      </c>
      <c r="K80">
        <v>133</v>
      </c>
      <c r="L80">
        <v>58</v>
      </c>
      <c r="M80">
        <v>56</v>
      </c>
      <c r="N80">
        <v>19</v>
      </c>
      <c r="O80">
        <v>3655</v>
      </c>
      <c r="P80">
        <v>0</v>
      </c>
      <c r="Q80">
        <v>0</v>
      </c>
    </row>
    <row r="81" spans="1:17" x14ac:dyDescent="0.25">
      <c r="A81" s="1" t="s">
        <v>75</v>
      </c>
      <c r="B81">
        <v>538</v>
      </c>
      <c r="C81">
        <v>120</v>
      </c>
      <c r="D81">
        <v>1</v>
      </c>
      <c r="E81">
        <v>0</v>
      </c>
      <c r="F81">
        <v>118</v>
      </c>
      <c r="G81">
        <v>0</v>
      </c>
      <c r="H81">
        <v>0</v>
      </c>
      <c r="I81">
        <v>0</v>
      </c>
      <c r="J81">
        <v>418</v>
      </c>
      <c r="K81">
        <v>9</v>
      </c>
      <c r="L81">
        <v>5</v>
      </c>
      <c r="M81">
        <v>4</v>
      </c>
      <c r="N81">
        <v>0</v>
      </c>
      <c r="O81">
        <v>409</v>
      </c>
      <c r="P81">
        <v>0</v>
      </c>
      <c r="Q81">
        <v>0</v>
      </c>
    </row>
    <row r="82" spans="1:17" x14ac:dyDescent="0.25">
      <c r="A82" s="1" t="s">
        <v>84</v>
      </c>
      <c r="B82">
        <v>6119</v>
      </c>
      <c r="C82">
        <v>2656</v>
      </c>
      <c r="D82">
        <v>30</v>
      </c>
      <c r="E82">
        <v>4</v>
      </c>
      <c r="F82">
        <v>2619</v>
      </c>
      <c r="G82">
        <v>0</v>
      </c>
      <c r="H82">
        <v>3</v>
      </c>
      <c r="I82">
        <v>0</v>
      </c>
      <c r="J82">
        <v>3460</v>
      </c>
      <c r="K82">
        <v>138</v>
      </c>
      <c r="L82">
        <v>59</v>
      </c>
      <c r="M82">
        <v>26</v>
      </c>
      <c r="N82">
        <v>53</v>
      </c>
      <c r="O82">
        <v>3320</v>
      </c>
      <c r="P82">
        <v>0</v>
      </c>
      <c r="Q82">
        <v>2</v>
      </c>
    </row>
    <row r="83" spans="1:17" x14ac:dyDescent="0.25">
      <c r="A83" s="1" t="s">
        <v>146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106</v>
      </c>
      <c r="B84">
        <v>1133</v>
      </c>
      <c r="C84">
        <v>913</v>
      </c>
      <c r="D84">
        <v>37</v>
      </c>
      <c r="E84">
        <v>3</v>
      </c>
      <c r="F84">
        <v>873</v>
      </c>
      <c r="G84">
        <v>0</v>
      </c>
      <c r="H84">
        <v>0</v>
      </c>
      <c r="I84">
        <v>0</v>
      </c>
      <c r="J84">
        <v>220</v>
      </c>
      <c r="K84">
        <v>16</v>
      </c>
      <c r="L84">
        <v>14</v>
      </c>
      <c r="M84">
        <v>1</v>
      </c>
      <c r="N84">
        <v>1</v>
      </c>
      <c r="O84">
        <v>204</v>
      </c>
      <c r="P84">
        <v>0</v>
      </c>
      <c r="Q84">
        <v>0</v>
      </c>
    </row>
    <row r="85" spans="1:17" x14ac:dyDescent="0.25">
      <c r="A85" s="1" t="s">
        <v>107</v>
      </c>
      <c r="B85">
        <v>1386</v>
      </c>
      <c r="C85">
        <v>951</v>
      </c>
      <c r="D85">
        <v>45</v>
      </c>
      <c r="E85">
        <v>0</v>
      </c>
      <c r="F85">
        <v>906</v>
      </c>
      <c r="G85">
        <v>0</v>
      </c>
      <c r="H85">
        <v>0</v>
      </c>
      <c r="I85">
        <v>0</v>
      </c>
      <c r="J85">
        <v>435</v>
      </c>
      <c r="K85">
        <v>40</v>
      </c>
      <c r="L85">
        <v>21</v>
      </c>
      <c r="M85">
        <v>14</v>
      </c>
      <c r="N85">
        <v>5</v>
      </c>
      <c r="O85">
        <v>395</v>
      </c>
      <c r="P85">
        <v>0</v>
      </c>
      <c r="Q85">
        <v>0</v>
      </c>
    </row>
    <row r="86" spans="1:17" x14ac:dyDescent="0.25">
      <c r="A86" s="1" t="s">
        <v>108</v>
      </c>
      <c r="B86">
        <v>1585</v>
      </c>
      <c r="C86">
        <v>1031</v>
      </c>
      <c r="D86">
        <v>38</v>
      </c>
      <c r="E86">
        <v>5</v>
      </c>
      <c r="F86">
        <v>985</v>
      </c>
      <c r="G86">
        <v>0</v>
      </c>
      <c r="H86">
        <v>0</v>
      </c>
      <c r="I86">
        <v>0</v>
      </c>
      <c r="J86">
        <v>554</v>
      </c>
      <c r="K86">
        <v>11</v>
      </c>
      <c r="L86">
        <v>4</v>
      </c>
      <c r="M86">
        <v>4</v>
      </c>
      <c r="N86">
        <v>3</v>
      </c>
      <c r="O86">
        <v>543</v>
      </c>
      <c r="P86">
        <v>0</v>
      </c>
      <c r="Q86">
        <v>0</v>
      </c>
    </row>
    <row r="87" spans="1:17" x14ac:dyDescent="0.25">
      <c r="A87" s="1" t="s">
        <v>109</v>
      </c>
      <c r="B87">
        <v>995</v>
      </c>
      <c r="C87">
        <v>828</v>
      </c>
      <c r="D87">
        <v>49</v>
      </c>
      <c r="E87">
        <v>2</v>
      </c>
      <c r="F87">
        <v>776</v>
      </c>
      <c r="G87">
        <v>0</v>
      </c>
      <c r="H87">
        <v>0</v>
      </c>
      <c r="I87">
        <v>0</v>
      </c>
      <c r="J87">
        <v>167</v>
      </c>
      <c r="K87">
        <v>9</v>
      </c>
      <c r="L87">
        <v>7</v>
      </c>
      <c r="M87">
        <v>2</v>
      </c>
      <c r="N87">
        <v>0</v>
      </c>
      <c r="O87">
        <v>158</v>
      </c>
      <c r="P87">
        <v>0</v>
      </c>
      <c r="Q87">
        <v>0</v>
      </c>
    </row>
    <row r="88" spans="1:17" x14ac:dyDescent="0.25">
      <c r="A88" s="1" t="s">
        <v>110</v>
      </c>
      <c r="B88">
        <v>104</v>
      </c>
      <c r="C88">
        <v>100</v>
      </c>
      <c r="D88">
        <v>8</v>
      </c>
      <c r="E88">
        <v>0</v>
      </c>
      <c r="F88">
        <v>92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</row>
    <row r="89" spans="1:17" x14ac:dyDescent="0.25">
      <c r="A89" s="1" t="s">
        <v>111</v>
      </c>
      <c r="B89">
        <v>381</v>
      </c>
      <c r="C89">
        <v>298</v>
      </c>
      <c r="D89">
        <v>13</v>
      </c>
      <c r="E89">
        <v>3</v>
      </c>
      <c r="F89">
        <v>282</v>
      </c>
      <c r="G89">
        <v>0</v>
      </c>
      <c r="H89">
        <v>0</v>
      </c>
      <c r="I89">
        <v>0</v>
      </c>
      <c r="J89">
        <v>83</v>
      </c>
      <c r="K89">
        <v>4</v>
      </c>
      <c r="L89">
        <v>1</v>
      </c>
      <c r="M89">
        <v>1</v>
      </c>
      <c r="N89">
        <v>2</v>
      </c>
      <c r="O89">
        <v>79</v>
      </c>
      <c r="P89">
        <v>0</v>
      </c>
      <c r="Q89">
        <v>0</v>
      </c>
    </row>
    <row r="90" spans="1:17" x14ac:dyDescent="0.25">
      <c r="A90" s="1" t="s">
        <v>85</v>
      </c>
      <c r="B90">
        <v>5347</v>
      </c>
      <c r="C90">
        <v>2195</v>
      </c>
      <c r="D90">
        <v>36</v>
      </c>
      <c r="E90">
        <v>5</v>
      </c>
      <c r="F90">
        <v>2151</v>
      </c>
      <c r="G90">
        <v>0</v>
      </c>
      <c r="H90">
        <v>2</v>
      </c>
      <c r="I90">
        <v>0</v>
      </c>
      <c r="J90">
        <v>3150</v>
      </c>
      <c r="K90">
        <v>104</v>
      </c>
      <c r="L90">
        <v>42</v>
      </c>
      <c r="M90">
        <v>38</v>
      </c>
      <c r="N90">
        <v>24</v>
      </c>
      <c r="O90">
        <v>3045</v>
      </c>
      <c r="P90">
        <v>0</v>
      </c>
      <c r="Q90">
        <v>1</v>
      </c>
    </row>
    <row r="91" spans="1:17" x14ac:dyDescent="0.25">
      <c r="A91" s="1" t="s">
        <v>112</v>
      </c>
      <c r="B91">
        <v>1192</v>
      </c>
      <c r="C91">
        <v>994</v>
      </c>
      <c r="D91">
        <v>50</v>
      </c>
      <c r="E91">
        <v>2</v>
      </c>
      <c r="F91">
        <v>942</v>
      </c>
      <c r="G91">
        <v>0</v>
      </c>
      <c r="H91">
        <v>0</v>
      </c>
      <c r="I91">
        <v>0</v>
      </c>
      <c r="J91">
        <v>198</v>
      </c>
      <c r="K91">
        <v>8</v>
      </c>
      <c r="L91">
        <v>6</v>
      </c>
      <c r="M91">
        <v>1</v>
      </c>
      <c r="N91">
        <v>1</v>
      </c>
      <c r="O91">
        <v>190</v>
      </c>
      <c r="P91">
        <v>0</v>
      </c>
      <c r="Q91">
        <v>0</v>
      </c>
    </row>
    <row r="92" spans="1:17" x14ac:dyDescent="0.25">
      <c r="A92" s="1" t="s">
        <v>86</v>
      </c>
      <c r="B92">
        <v>5181</v>
      </c>
      <c r="C92">
        <v>2089</v>
      </c>
      <c r="D92">
        <v>35</v>
      </c>
      <c r="E92">
        <v>3</v>
      </c>
      <c r="F92">
        <v>2049</v>
      </c>
      <c r="G92">
        <v>0</v>
      </c>
      <c r="H92">
        <v>2</v>
      </c>
      <c r="I92">
        <v>0</v>
      </c>
      <c r="J92">
        <v>3083</v>
      </c>
      <c r="K92">
        <v>106</v>
      </c>
      <c r="L92">
        <v>48</v>
      </c>
      <c r="M92">
        <v>26</v>
      </c>
      <c r="N92">
        <v>32</v>
      </c>
      <c r="O92">
        <v>2975</v>
      </c>
      <c r="P92">
        <v>0</v>
      </c>
      <c r="Q92">
        <v>1</v>
      </c>
    </row>
    <row r="93" spans="1:17" x14ac:dyDescent="0.25">
      <c r="A93" s="1" t="s">
        <v>158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</row>
    <row r="94" spans="1:17" x14ac:dyDescent="0.25">
      <c r="A94" s="1" t="s">
        <v>159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 x14ac:dyDescent="0.25">
      <c r="A95" s="1" t="s">
        <v>87</v>
      </c>
      <c r="B95">
        <v>4761</v>
      </c>
      <c r="C95">
        <v>2048</v>
      </c>
      <c r="D95">
        <v>40</v>
      </c>
      <c r="E95">
        <v>4</v>
      </c>
      <c r="F95">
        <v>1997</v>
      </c>
      <c r="G95">
        <v>1</v>
      </c>
      <c r="H95">
        <v>1</v>
      </c>
      <c r="I95">
        <v>1</v>
      </c>
      <c r="J95">
        <v>2713</v>
      </c>
      <c r="K95">
        <v>116</v>
      </c>
      <c r="L95">
        <v>48</v>
      </c>
      <c r="M95">
        <v>39</v>
      </c>
      <c r="N95">
        <v>29</v>
      </c>
      <c r="O95">
        <v>2593</v>
      </c>
      <c r="P95">
        <v>0</v>
      </c>
      <c r="Q95">
        <v>0</v>
      </c>
    </row>
    <row r="96" spans="1:17" x14ac:dyDescent="0.25">
      <c r="A96" s="1" t="s">
        <v>88</v>
      </c>
      <c r="B96">
        <v>3777</v>
      </c>
      <c r="C96">
        <v>1520</v>
      </c>
      <c r="D96">
        <v>34</v>
      </c>
      <c r="E96">
        <v>6</v>
      </c>
      <c r="F96">
        <v>1453</v>
      </c>
      <c r="G96">
        <v>0</v>
      </c>
      <c r="H96">
        <v>2</v>
      </c>
      <c r="I96">
        <v>4</v>
      </c>
      <c r="J96">
        <v>2256</v>
      </c>
      <c r="K96">
        <v>110</v>
      </c>
      <c r="L96">
        <v>39</v>
      </c>
      <c r="M96">
        <v>40</v>
      </c>
      <c r="N96">
        <v>31</v>
      </c>
      <c r="O96">
        <v>2145</v>
      </c>
      <c r="P96">
        <v>0</v>
      </c>
      <c r="Q96">
        <v>0</v>
      </c>
    </row>
    <row r="97" spans="1:17" x14ac:dyDescent="0.25">
      <c r="A97" s="1" t="s">
        <v>157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 x14ac:dyDescent="0.25">
      <c r="A98" s="1" t="s">
        <v>89</v>
      </c>
      <c r="B98">
        <v>387</v>
      </c>
      <c r="C98">
        <v>150</v>
      </c>
      <c r="D98">
        <v>5</v>
      </c>
      <c r="E98">
        <v>0</v>
      </c>
      <c r="F98">
        <v>133</v>
      </c>
      <c r="G98">
        <v>0</v>
      </c>
      <c r="H98">
        <v>0</v>
      </c>
      <c r="I98">
        <v>0</v>
      </c>
      <c r="J98">
        <v>237</v>
      </c>
      <c r="K98">
        <v>7</v>
      </c>
      <c r="L98">
        <v>3</v>
      </c>
      <c r="M98">
        <v>2</v>
      </c>
      <c r="N98">
        <v>2</v>
      </c>
      <c r="O98">
        <v>230</v>
      </c>
      <c r="P98">
        <v>0</v>
      </c>
      <c r="Q98">
        <v>0</v>
      </c>
    </row>
    <row r="99" spans="1:17" x14ac:dyDescent="0.25">
      <c r="A99" s="1" t="s">
        <v>90</v>
      </c>
      <c r="B99">
        <v>1411</v>
      </c>
      <c r="C99">
        <v>606</v>
      </c>
      <c r="D99">
        <v>7</v>
      </c>
      <c r="E99">
        <v>1</v>
      </c>
      <c r="F99">
        <v>597</v>
      </c>
      <c r="G99">
        <v>0</v>
      </c>
      <c r="H99">
        <v>1</v>
      </c>
      <c r="I99">
        <v>0</v>
      </c>
      <c r="J99">
        <v>801</v>
      </c>
      <c r="K99">
        <v>30</v>
      </c>
      <c r="L99">
        <v>13</v>
      </c>
      <c r="M99">
        <v>10</v>
      </c>
      <c r="N99">
        <v>7</v>
      </c>
      <c r="O99">
        <v>769</v>
      </c>
      <c r="P99">
        <v>0</v>
      </c>
      <c r="Q99">
        <v>1</v>
      </c>
    </row>
    <row r="100" spans="1:17" x14ac:dyDescent="0.25">
      <c r="A100" s="1" t="s">
        <v>151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 t="s">
        <v>91</v>
      </c>
      <c r="B101">
        <v>3725</v>
      </c>
      <c r="C101">
        <v>1218</v>
      </c>
      <c r="D101">
        <v>27</v>
      </c>
      <c r="E101">
        <v>1</v>
      </c>
      <c r="F101">
        <v>1190</v>
      </c>
      <c r="G101">
        <v>0</v>
      </c>
      <c r="H101">
        <v>0</v>
      </c>
      <c r="I101">
        <v>0</v>
      </c>
      <c r="J101">
        <v>2507</v>
      </c>
      <c r="K101">
        <v>116</v>
      </c>
      <c r="L101">
        <v>49</v>
      </c>
      <c r="M101">
        <v>40</v>
      </c>
      <c r="N101">
        <v>27</v>
      </c>
      <c r="O101">
        <v>2387</v>
      </c>
      <c r="P101">
        <v>0</v>
      </c>
      <c r="Q101">
        <v>3</v>
      </c>
    </row>
    <row r="102" spans="1:17" x14ac:dyDescent="0.25">
      <c r="A102" s="1" t="s">
        <v>92</v>
      </c>
      <c r="B102">
        <v>3973</v>
      </c>
      <c r="C102">
        <v>1399</v>
      </c>
      <c r="D102">
        <v>39</v>
      </c>
      <c r="E102">
        <v>4</v>
      </c>
      <c r="F102">
        <v>1355</v>
      </c>
      <c r="G102">
        <v>0</v>
      </c>
      <c r="H102">
        <v>0</v>
      </c>
      <c r="I102">
        <v>1</v>
      </c>
      <c r="J102">
        <v>2574</v>
      </c>
      <c r="K102">
        <v>99</v>
      </c>
      <c r="L102">
        <v>33</v>
      </c>
      <c r="M102">
        <v>35</v>
      </c>
      <c r="N102">
        <v>31</v>
      </c>
      <c r="O102">
        <v>2470</v>
      </c>
      <c r="P102">
        <v>0</v>
      </c>
      <c r="Q102">
        <v>4</v>
      </c>
    </row>
    <row r="103" spans="1:17" x14ac:dyDescent="0.25">
      <c r="A103" s="1" t="s">
        <v>93</v>
      </c>
      <c r="B103">
        <v>3513</v>
      </c>
      <c r="C103">
        <v>1136</v>
      </c>
      <c r="D103">
        <v>43</v>
      </c>
      <c r="E103">
        <v>8</v>
      </c>
      <c r="F103">
        <v>1081</v>
      </c>
      <c r="G103">
        <v>0</v>
      </c>
      <c r="H103">
        <v>2</v>
      </c>
      <c r="I103">
        <v>1</v>
      </c>
      <c r="J103">
        <v>2376</v>
      </c>
      <c r="K103">
        <v>90</v>
      </c>
      <c r="L103">
        <v>43</v>
      </c>
      <c r="M103">
        <v>30</v>
      </c>
      <c r="N103">
        <v>17</v>
      </c>
      <c r="O103">
        <v>2284</v>
      </c>
      <c r="P103">
        <v>0</v>
      </c>
      <c r="Q103">
        <v>2</v>
      </c>
    </row>
    <row r="104" spans="1:17" x14ac:dyDescent="0.25">
      <c r="A104" s="1" t="s">
        <v>94</v>
      </c>
      <c r="B104">
        <v>2996</v>
      </c>
      <c r="C104">
        <v>1152</v>
      </c>
      <c r="D104">
        <v>45</v>
      </c>
      <c r="E104">
        <v>7</v>
      </c>
      <c r="F104">
        <v>1096</v>
      </c>
      <c r="G104">
        <v>0</v>
      </c>
      <c r="H104">
        <v>0</v>
      </c>
      <c r="I104">
        <v>2</v>
      </c>
      <c r="J104">
        <v>1843</v>
      </c>
      <c r="K104">
        <v>79</v>
      </c>
      <c r="L104">
        <v>33</v>
      </c>
      <c r="M104">
        <v>22</v>
      </c>
      <c r="N104">
        <v>24</v>
      </c>
      <c r="O104">
        <v>1762</v>
      </c>
      <c r="P104">
        <v>0</v>
      </c>
      <c r="Q104">
        <v>1</v>
      </c>
    </row>
    <row r="105" spans="1:17" x14ac:dyDescent="0.25">
      <c r="A105" s="1" t="s">
        <v>95</v>
      </c>
      <c r="B105">
        <v>3071</v>
      </c>
      <c r="C105">
        <v>1175</v>
      </c>
      <c r="D105">
        <v>29</v>
      </c>
      <c r="E105">
        <v>4</v>
      </c>
      <c r="F105">
        <v>1136</v>
      </c>
      <c r="G105">
        <v>0</v>
      </c>
      <c r="H105">
        <v>1</v>
      </c>
      <c r="I105">
        <v>3</v>
      </c>
      <c r="J105">
        <v>1896</v>
      </c>
      <c r="K105">
        <v>75</v>
      </c>
      <c r="L105">
        <v>25</v>
      </c>
      <c r="M105">
        <v>25</v>
      </c>
      <c r="N105">
        <v>25</v>
      </c>
      <c r="O105">
        <v>1810</v>
      </c>
      <c r="P105">
        <v>0</v>
      </c>
      <c r="Q105">
        <v>11</v>
      </c>
    </row>
    <row r="106" spans="1:17" x14ac:dyDescent="0.25">
      <c r="A106" s="1" t="s">
        <v>113</v>
      </c>
      <c r="B106">
        <v>1028</v>
      </c>
      <c r="C106">
        <v>915</v>
      </c>
      <c r="D106">
        <v>44</v>
      </c>
      <c r="E106">
        <v>1</v>
      </c>
      <c r="F106">
        <v>869</v>
      </c>
      <c r="G106">
        <v>1</v>
      </c>
      <c r="H106">
        <v>0</v>
      </c>
      <c r="I106">
        <v>0</v>
      </c>
      <c r="J106">
        <v>113</v>
      </c>
      <c r="K106">
        <v>7</v>
      </c>
      <c r="L106">
        <v>4</v>
      </c>
      <c r="M106">
        <v>2</v>
      </c>
      <c r="N106">
        <v>1</v>
      </c>
      <c r="O106">
        <v>106</v>
      </c>
      <c r="P106">
        <v>0</v>
      </c>
      <c r="Q106">
        <v>0</v>
      </c>
    </row>
    <row r="107" spans="1:17" x14ac:dyDescent="0.25">
      <c r="A107" s="1" t="s">
        <v>96</v>
      </c>
      <c r="B107">
        <v>315</v>
      </c>
      <c r="C107">
        <v>105</v>
      </c>
      <c r="D107">
        <v>5</v>
      </c>
      <c r="E107">
        <v>0</v>
      </c>
      <c r="F107">
        <v>99</v>
      </c>
      <c r="G107">
        <v>0</v>
      </c>
      <c r="H107">
        <v>0</v>
      </c>
      <c r="I107">
        <v>0</v>
      </c>
      <c r="J107">
        <v>210</v>
      </c>
      <c r="K107">
        <v>2</v>
      </c>
      <c r="L107">
        <v>0</v>
      </c>
      <c r="M107">
        <v>2</v>
      </c>
      <c r="N107">
        <v>0</v>
      </c>
      <c r="O107">
        <v>208</v>
      </c>
      <c r="P107">
        <v>0</v>
      </c>
      <c r="Q107">
        <v>0</v>
      </c>
    </row>
    <row r="108" spans="1:17" x14ac:dyDescent="0.25">
      <c r="A108" s="1" t="s">
        <v>97</v>
      </c>
      <c r="B108">
        <v>935</v>
      </c>
      <c r="C108">
        <v>488</v>
      </c>
      <c r="D108">
        <v>18</v>
      </c>
      <c r="E108">
        <v>3</v>
      </c>
      <c r="F108">
        <v>467</v>
      </c>
      <c r="G108">
        <v>0</v>
      </c>
      <c r="H108">
        <v>0</v>
      </c>
      <c r="I108">
        <v>0</v>
      </c>
      <c r="J108">
        <v>447</v>
      </c>
      <c r="K108">
        <v>13</v>
      </c>
      <c r="L108">
        <v>7</v>
      </c>
      <c r="M108">
        <v>1</v>
      </c>
      <c r="N108">
        <v>5</v>
      </c>
      <c r="O108">
        <v>433</v>
      </c>
      <c r="P108">
        <v>0</v>
      </c>
      <c r="Q108">
        <v>1</v>
      </c>
    </row>
    <row r="109" spans="1:17" x14ac:dyDescent="0.25">
      <c r="A109" s="1" t="s">
        <v>98</v>
      </c>
      <c r="B109">
        <v>2469</v>
      </c>
      <c r="C109">
        <v>1168</v>
      </c>
      <c r="D109">
        <v>37</v>
      </c>
      <c r="E109">
        <v>4</v>
      </c>
      <c r="F109">
        <v>1121</v>
      </c>
      <c r="G109">
        <v>0</v>
      </c>
      <c r="H109">
        <v>2</v>
      </c>
      <c r="I109">
        <v>3</v>
      </c>
      <c r="J109">
        <v>1301</v>
      </c>
      <c r="K109">
        <v>52</v>
      </c>
      <c r="L109">
        <v>22</v>
      </c>
      <c r="M109">
        <v>13</v>
      </c>
      <c r="N109">
        <v>17</v>
      </c>
      <c r="O109">
        <v>1248</v>
      </c>
      <c r="P109">
        <v>0</v>
      </c>
      <c r="Q109">
        <v>0</v>
      </c>
    </row>
    <row r="110" spans="1:17" x14ac:dyDescent="0.25">
      <c r="A110" s="1" t="s">
        <v>99</v>
      </c>
      <c r="B110">
        <v>2098</v>
      </c>
      <c r="C110">
        <v>1082</v>
      </c>
      <c r="D110">
        <v>54</v>
      </c>
      <c r="E110">
        <v>4</v>
      </c>
      <c r="F110">
        <v>1022</v>
      </c>
      <c r="G110">
        <v>0</v>
      </c>
      <c r="H110">
        <v>1</v>
      </c>
      <c r="I110">
        <v>1</v>
      </c>
      <c r="J110">
        <v>1016</v>
      </c>
      <c r="K110">
        <v>62</v>
      </c>
      <c r="L110">
        <v>24</v>
      </c>
      <c r="M110">
        <v>11</v>
      </c>
      <c r="N110">
        <v>27</v>
      </c>
      <c r="O110">
        <v>954</v>
      </c>
      <c r="P110">
        <v>0</v>
      </c>
      <c r="Q110">
        <v>0</v>
      </c>
    </row>
    <row r="111" spans="1:17" x14ac:dyDescent="0.25">
      <c r="A111" s="1" t="s">
        <v>100</v>
      </c>
      <c r="B111">
        <v>2036</v>
      </c>
      <c r="C111">
        <v>1182</v>
      </c>
      <c r="D111">
        <v>52</v>
      </c>
      <c r="E111">
        <v>5</v>
      </c>
      <c r="F111">
        <v>1122</v>
      </c>
      <c r="G111">
        <v>0</v>
      </c>
      <c r="H111">
        <v>0</v>
      </c>
      <c r="I111">
        <v>1</v>
      </c>
      <c r="J111">
        <v>854</v>
      </c>
      <c r="K111">
        <v>54</v>
      </c>
      <c r="L111">
        <v>25</v>
      </c>
      <c r="M111">
        <v>10</v>
      </c>
      <c r="N111">
        <v>19</v>
      </c>
      <c r="O111">
        <v>798</v>
      </c>
      <c r="P111">
        <v>0</v>
      </c>
      <c r="Q111">
        <v>0</v>
      </c>
    </row>
    <row r="112" spans="1:17" x14ac:dyDescent="0.25">
      <c r="A112" s="1" t="s">
        <v>101</v>
      </c>
      <c r="B112">
        <v>1949</v>
      </c>
      <c r="C112">
        <v>1112</v>
      </c>
      <c r="D112">
        <v>45</v>
      </c>
      <c r="E112">
        <v>6</v>
      </c>
      <c r="F112">
        <v>1056</v>
      </c>
      <c r="G112">
        <v>0</v>
      </c>
      <c r="H112">
        <v>4</v>
      </c>
      <c r="I112">
        <v>1</v>
      </c>
      <c r="J112">
        <v>836</v>
      </c>
      <c r="K112">
        <v>69</v>
      </c>
      <c r="L112">
        <v>36</v>
      </c>
      <c r="M112">
        <v>15</v>
      </c>
      <c r="N112">
        <v>18</v>
      </c>
      <c r="O112">
        <v>767</v>
      </c>
      <c r="P112">
        <v>0</v>
      </c>
      <c r="Q112">
        <v>0</v>
      </c>
    </row>
    <row r="113" spans="1:17" x14ac:dyDescent="0.25">
      <c r="A113" s="1" t="s">
        <v>102</v>
      </c>
      <c r="B113">
        <v>1350</v>
      </c>
      <c r="C113">
        <v>878</v>
      </c>
      <c r="D113">
        <v>49</v>
      </c>
      <c r="E113">
        <v>2</v>
      </c>
      <c r="F113">
        <v>825</v>
      </c>
      <c r="G113">
        <v>0</v>
      </c>
      <c r="H113">
        <v>1</v>
      </c>
      <c r="I113">
        <v>0</v>
      </c>
      <c r="J113">
        <v>472</v>
      </c>
      <c r="K113">
        <v>43</v>
      </c>
      <c r="L113">
        <v>17</v>
      </c>
      <c r="M113">
        <v>11</v>
      </c>
      <c r="N113">
        <v>15</v>
      </c>
      <c r="O113">
        <v>429</v>
      </c>
      <c r="P113">
        <v>0</v>
      </c>
      <c r="Q113">
        <v>0</v>
      </c>
    </row>
    <row r="114" spans="1:17" x14ac:dyDescent="0.25">
      <c r="A114" s="1" t="s">
        <v>103</v>
      </c>
      <c r="B114">
        <v>133</v>
      </c>
      <c r="C114">
        <v>125</v>
      </c>
      <c r="D114">
        <v>6</v>
      </c>
      <c r="E114">
        <v>0</v>
      </c>
      <c r="F114">
        <v>118</v>
      </c>
      <c r="G114">
        <v>0</v>
      </c>
      <c r="H114">
        <v>0</v>
      </c>
      <c r="I114">
        <v>0</v>
      </c>
      <c r="J114">
        <v>8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0</v>
      </c>
      <c r="Q114">
        <v>0</v>
      </c>
    </row>
    <row r="115" spans="1:17" x14ac:dyDescent="0.25">
      <c r="A115" s="1" t="s">
        <v>104</v>
      </c>
      <c r="B115">
        <v>321</v>
      </c>
      <c r="C115">
        <v>250</v>
      </c>
      <c r="D115">
        <v>12</v>
      </c>
      <c r="E115">
        <v>1</v>
      </c>
      <c r="F115">
        <v>231</v>
      </c>
      <c r="G115">
        <v>0</v>
      </c>
      <c r="H115">
        <v>0</v>
      </c>
      <c r="I115">
        <v>0</v>
      </c>
      <c r="J115">
        <v>71</v>
      </c>
      <c r="K115">
        <v>9</v>
      </c>
      <c r="L115">
        <v>6</v>
      </c>
      <c r="M115">
        <v>0</v>
      </c>
      <c r="N115">
        <v>3</v>
      </c>
      <c r="O115">
        <v>62</v>
      </c>
      <c r="P115">
        <v>0</v>
      </c>
      <c r="Q115">
        <v>0</v>
      </c>
    </row>
    <row r="116" spans="1:17" x14ac:dyDescent="0.25">
      <c r="A116" s="1" t="s">
        <v>105</v>
      </c>
      <c r="B116">
        <v>178</v>
      </c>
      <c r="C116">
        <v>160</v>
      </c>
      <c r="D116">
        <v>7</v>
      </c>
      <c r="E116">
        <v>0</v>
      </c>
      <c r="F116">
        <v>153</v>
      </c>
      <c r="G116">
        <v>0</v>
      </c>
      <c r="H116">
        <v>0</v>
      </c>
      <c r="I116">
        <v>0</v>
      </c>
      <c r="J116">
        <v>18</v>
      </c>
      <c r="K116">
        <v>4</v>
      </c>
      <c r="L116">
        <v>1</v>
      </c>
      <c r="M116">
        <v>2</v>
      </c>
      <c r="N116">
        <v>1</v>
      </c>
      <c r="O116">
        <v>14</v>
      </c>
      <c r="P116">
        <v>0</v>
      </c>
      <c r="Q116">
        <v>0</v>
      </c>
    </row>
    <row r="117" spans="1:17" x14ac:dyDescent="0.25">
      <c r="A117" s="1" t="s">
        <v>114</v>
      </c>
      <c r="B117">
        <v>1041</v>
      </c>
      <c r="C117">
        <v>1026</v>
      </c>
      <c r="D117">
        <v>61</v>
      </c>
      <c r="E117">
        <v>3</v>
      </c>
      <c r="F117">
        <v>962</v>
      </c>
      <c r="G117">
        <v>0</v>
      </c>
      <c r="H117">
        <v>0</v>
      </c>
      <c r="I117">
        <v>0</v>
      </c>
      <c r="J117">
        <v>15</v>
      </c>
      <c r="K117">
        <v>1</v>
      </c>
      <c r="L117">
        <v>1</v>
      </c>
      <c r="M117">
        <v>0</v>
      </c>
      <c r="N117">
        <v>0</v>
      </c>
      <c r="O117">
        <v>14</v>
      </c>
      <c r="P117">
        <v>0</v>
      </c>
      <c r="Q117">
        <v>0</v>
      </c>
    </row>
    <row r="118" spans="1:17" x14ac:dyDescent="0.25">
      <c r="A118" s="1" t="s">
        <v>115</v>
      </c>
      <c r="B118">
        <v>759</v>
      </c>
      <c r="C118">
        <v>709</v>
      </c>
      <c r="D118">
        <v>52</v>
      </c>
      <c r="E118">
        <v>1</v>
      </c>
      <c r="F118">
        <v>654</v>
      </c>
      <c r="G118">
        <v>1</v>
      </c>
      <c r="H118">
        <v>1</v>
      </c>
      <c r="I118">
        <v>0</v>
      </c>
      <c r="J118">
        <v>50</v>
      </c>
      <c r="K118">
        <v>2</v>
      </c>
      <c r="L118">
        <v>2</v>
      </c>
      <c r="M118">
        <v>0</v>
      </c>
      <c r="N118">
        <v>0</v>
      </c>
      <c r="O118">
        <v>47</v>
      </c>
      <c r="P118">
        <v>0</v>
      </c>
      <c r="Q118">
        <v>1</v>
      </c>
    </row>
    <row r="119" spans="1:17" x14ac:dyDescent="0.25">
      <c r="A119" s="1" t="s">
        <v>116</v>
      </c>
      <c r="B119">
        <v>758</v>
      </c>
      <c r="C119">
        <v>737</v>
      </c>
      <c r="D119">
        <v>78</v>
      </c>
      <c r="E119">
        <v>5</v>
      </c>
      <c r="F119">
        <v>652</v>
      </c>
      <c r="G119">
        <v>1</v>
      </c>
      <c r="H119">
        <v>1</v>
      </c>
      <c r="I119">
        <v>0</v>
      </c>
      <c r="J119">
        <v>21</v>
      </c>
      <c r="K119">
        <v>0</v>
      </c>
      <c r="L119">
        <v>0</v>
      </c>
      <c r="M119">
        <v>0</v>
      </c>
      <c r="N119">
        <v>0</v>
      </c>
      <c r="O119">
        <v>20</v>
      </c>
      <c r="P119">
        <v>0</v>
      </c>
      <c r="Q119">
        <v>0</v>
      </c>
    </row>
    <row r="120" spans="1:17" x14ac:dyDescent="0.25">
      <c r="A120" s="1" t="s">
        <v>117</v>
      </c>
      <c r="B120">
        <v>87</v>
      </c>
      <c r="C120">
        <v>84</v>
      </c>
      <c r="D120">
        <v>12</v>
      </c>
      <c r="E120">
        <v>0</v>
      </c>
      <c r="F120">
        <v>71</v>
      </c>
      <c r="G120">
        <v>1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</row>
    <row r="121" spans="1:17" x14ac:dyDescent="0.25">
      <c r="A121" s="1" t="s">
        <v>118</v>
      </c>
      <c r="B121">
        <v>280</v>
      </c>
      <c r="C121">
        <v>279</v>
      </c>
      <c r="D121">
        <v>29</v>
      </c>
      <c r="E121">
        <v>1</v>
      </c>
      <c r="F121">
        <v>246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 x14ac:dyDescent="0.25">
      <c r="A122" s="1" t="s">
        <v>119</v>
      </c>
      <c r="B122">
        <v>641</v>
      </c>
      <c r="C122">
        <v>509</v>
      </c>
      <c r="D122">
        <v>50</v>
      </c>
      <c r="E122">
        <v>0</v>
      </c>
      <c r="F122">
        <v>458</v>
      </c>
      <c r="G122">
        <v>0</v>
      </c>
      <c r="H122">
        <v>1</v>
      </c>
      <c r="I122">
        <v>0</v>
      </c>
      <c r="J122">
        <v>132</v>
      </c>
      <c r="K122">
        <v>10</v>
      </c>
      <c r="L122">
        <v>10</v>
      </c>
      <c r="M122">
        <v>0</v>
      </c>
      <c r="N122">
        <v>0</v>
      </c>
      <c r="O122">
        <v>121</v>
      </c>
      <c r="P122">
        <v>0</v>
      </c>
      <c r="Q122">
        <v>1</v>
      </c>
    </row>
    <row r="123" spans="1:17" x14ac:dyDescent="0.25">
      <c r="A123" s="1" t="s">
        <v>120</v>
      </c>
      <c r="B123">
        <v>533</v>
      </c>
      <c r="C123">
        <v>409</v>
      </c>
      <c r="D123">
        <v>62</v>
      </c>
      <c r="E123">
        <v>1</v>
      </c>
      <c r="F123">
        <v>346</v>
      </c>
      <c r="G123">
        <v>0</v>
      </c>
      <c r="H123">
        <v>0</v>
      </c>
      <c r="I123">
        <v>0</v>
      </c>
      <c r="J123">
        <v>124</v>
      </c>
      <c r="K123">
        <v>14</v>
      </c>
      <c r="L123">
        <v>14</v>
      </c>
      <c r="M123">
        <v>0</v>
      </c>
      <c r="N123">
        <v>0</v>
      </c>
      <c r="O123">
        <v>108</v>
      </c>
      <c r="P123">
        <v>0</v>
      </c>
      <c r="Q123">
        <v>0</v>
      </c>
    </row>
    <row r="124" spans="1:17" x14ac:dyDescent="0.25">
      <c r="A124" s="1" t="s">
        <v>121</v>
      </c>
      <c r="B124">
        <v>258</v>
      </c>
      <c r="C124">
        <v>256</v>
      </c>
      <c r="D124">
        <v>36</v>
      </c>
      <c r="E124">
        <v>0</v>
      </c>
      <c r="F124">
        <v>220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</row>
    <row r="125" spans="1:17" x14ac:dyDescent="0.25">
      <c r="A125" s="1" t="s">
        <v>122</v>
      </c>
      <c r="B125">
        <v>229</v>
      </c>
      <c r="C125">
        <v>229</v>
      </c>
      <c r="D125">
        <v>44</v>
      </c>
      <c r="E125">
        <v>1</v>
      </c>
      <c r="F125">
        <v>184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123</v>
      </c>
      <c r="B126">
        <v>127</v>
      </c>
      <c r="C126">
        <v>125</v>
      </c>
      <c r="D126">
        <v>31</v>
      </c>
      <c r="E126">
        <v>0</v>
      </c>
      <c r="F126">
        <v>94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</row>
    <row r="127" spans="1:17" x14ac:dyDescent="0.25">
      <c r="A127" s="1" t="s">
        <v>124</v>
      </c>
      <c r="B127">
        <v>37</v>
      </c>
      <c r="C127">
        <v>36</v>
      </c>
      <c r="D127">
        <v>10</v>
      </c>
      <c r="E127">
        <v>0</v>
      </c>
      <c r="F127">
        <v>26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</row>
    <row r="128" spans="1:17" x14ac:dyDescent="0.25">
      <c r="A128" s="1" t="s">
        <v>125</v>
      </c>
      <c r="B128">
        <v>80</v>
      </c>
      <c r="C128">
        <v>80</v>
      </c>
      <c r="D128">
        <v>10</v>
      </c>
      <c r="E128">
        <v>0</v>
      </c>
      <c r="F128">
        <v>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 t="s">
        <v>126</v>
      </c>
      <c r="B129">
        <v>110</v>
      </c>
      <c r="C129">
        <v>110</v>
      </c>
      <c r="D129">
        <v>15</v>
      </c>
      <c r="E129">
        <v>0</v>
      </c>
      <c r="F129">
        <v>95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127</v>
      </c>
      <c r="B130">
        <v>80</v>
      </c>
      <c r="C130">
        <v>80</v>
      </c>
      <c r="D130">
        <v>4</v>
      </c>
      <c r="E130">
        <v>0</v>
      </c>
      <c r="F130">
        <v>76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 t="s">
        <v>128</v>
      </c>
      <c r="B131">
        <v>50</v>
      </c>
      <c r="C131">
        <v>50</v>
      </c>
      <c r="D131">
        <v>5</v>
      </c>
      <c r="E131">
        <v>0</v>
      </c>
      <c r="F131">
        <v>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 t="s">
        <v>129</v>
      </c>
      <c r="B132">
        <v>68</v>
      </c>
      <c r="C132">
        <v>66</v>
      </c>
      <c r="D132">
        <v>4</v>
      </c>
      <c r="E132">
        <v>0</v>
      </c>
      <c r="F132">
        <v>62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</row>
    <row r="133" spans="1:17" x14ac:dyDescent="0.25">
      <c r="A133" s="1" t="s">
        <v>130</v>
      </c>
      <c r="B133">
        <v>38</v>
      </c>
      <c r="C133">
        <v>38</v>
      </c>
      <c r="D133">
        <v>4</v>
      </c>
      <c r="E133">
        <v>0</v>
      </c>
      <c r="F133">
        <v>34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131</v>
      </c>
      <c r="B134">
        <v>4</v>
      </c>
      <c r="C134">
        <v>4</v>
      </c>
      <c r="D134">
        <v>0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132</v>
      </c>
      <c r="B135">
        <v>5</v>
      </c>
      <c r="C135">
        <v>5</v>
      </c>
      <c r="D135">
        <v>0</v>
      </c>
      <c r="E135">
        <v>1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133</v>
      </c>
      <c r="B136">
        <v>4</v>
      </c>
      <c r="C136">
        <v>4</v>
      </c>
      <c r="D136">
        <v>0</v>
      </c>
      <c r="E136">
        <v>1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134</v>
      </c>
      <c r="B137">
        <v>5</v>
      </c>
      <c r="C137">
        <v>5</v>
      </c>
      <c r="D137">
        <v>0</v>
      </c>
      <c r="E137">
        <v>0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138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 t="s">
        <v>139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 t="s">
        <v>135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 t="s">
        <v>136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</row>
    <row r="142" spans="1:17" x14ac:dyDescent="0.25">
      <c r="A142" s="1" t="s">
        <v>137</v>
      </c>
      <c r="B142">
        <v>2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x14ac:dyDescent="0.25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 x14ac:dyDescent="0.25">
      <c r="A144" s="1" t="s">
        <v>140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 t="s">
        <v>144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 t="s">
        <v>155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 t="s">
        <v>145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 t="s">
        <v>17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 x14ac:dyDescent="0.25">
      <c r="A150" s="1" t="s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 x14ac:dyDescent="0.25">
      <c r="A151" s="1" t="s">
        <v>142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 t="s">
        <v>141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 t="s">
        <v>154</v>
      </c>
      <c r="B153">
        <v>165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165</v>
      </c>
      <c r="K153">
        <v>5</v>
      </c>
      <c r="L153">
        <v>3</v>
      </c>
      <c r="M153">
        <v>1</v>
      </c>
      <c r="N153">
        <v>1</v>
      </c>
      <c r="O153">
        <v>160</v>
      </c>
      <c r="P153">
        <v>0</v>
      </c>
      <c r="Q15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DE30-320F-4766-8C80-819364BE4042}">
  <dimension ref="A1:B19"/>
  <sheetViews>
    <sheetView tabSelected="1" workbookViewId="0">
      <selection activeCell="B11" sqref="B11"/>
    </sheetView>
  </sheetViews>
  <sheetFormatPr defaultRowHeight="15" x14ac:dyDescent="0.25"/>
  <cols>
    <col min="1" max="1" width="37.28515625" bestFit="1" customWidth="1"/>
    <col min="2" max="2" width="32.28515625" style="2" bestFit="1" customWidth="1"/>
  </cols>
  <sheetData>
    <row r="1" spans="1:2" x14ac:dyDescent="0.25">
      <c r="A1" s="4" t="s">
        <v>161</v>
      </c>
      <c r="B1" s="3" t="s">
        <v>162</v>
      </c>
    </row>
    <row r="2" spans="1:2" x14ac:dyDescent="0.25">
      <c r="A2" s="7" t="s">
        <v>163</v>
      </c>
    </row>
    <row r="3" spans="1:2" ht="36" customHeight="1" x14ac:dyDescent="0.25">
      <c r="A3" s="5" t="s">
        <v>174</v>
      </c>
      <c r="B3" s="2">
        <f>SUM(tests_by_collected_date[molecular.positives])</f>
        <v>4385</v>
      </c>
    </row>
    <row r="4" spans="1:2" x14ac:dyDescent="0.25">
      <c r="A4" s="5" t="s">
        <v>175</v>
      </c>
      <c r="B4" s="2">
        <f>SUM(tests_by_collected_date[molecular.presumptivePositives])</f>
        <v>246</v>
      </c>
    </row>
    <row r="5" spans="1:2" x14ac:dyDescent="0.25">
      <c r="A5" s="5" t="s">
        <v>176</v>
      </c>
      <c r="B5" s="2">
        <f>SUM(tests_by_collected_date[molecular.negatives])</f>
        <v>268181</v>
      </c>
    </row>
    <row r="6" spans="1:2" x14ac:dyDescent="0.25">
      <c r="A6" s="5" t="s">
        <v>177</v>
      </c>
      <c r="B6" s="2">
        <f>SUM(tests_by_collected_date[molecular.invalid])</f>
        <v>13</v>
      </c>
    </row>
    <row r="7" spans="1:2" x14ac:dyDescent="0.25">
      <c r="A7" s="5" t="s">
        <v>178</v>
      </c>
      <c r="B7" s="2">
        <f>SUM(tests_by_collected_date[molecular.inconclusive])</f>
        <v>116</v>
      </c>
    </row>
    <row r="8" spans="1:2" x14ac:dyDescent="0.25">
      <c r="A8" s="5" t="s">
        <v>179</v>
      </c>
      <c r="B8" s="2">
        <f>SUM(tests_by_collected_date[molecular.other])</f>
        <v>58</v>
      </c>
    </row>
    <row r="9" spans="1:2" ht="22.9" customHeight="1" x14ac:dyDescent="0.25">
      <c r="A9" s="6" t="s">
        <v>173</v>
      </c>
      <c r="B9" s="2">
        <f>SUM(tests_by_collected_date[molecular.total])</f>
        <v>273191</v>
      </c>
    </row>
    <row r="10" spans="1:2" ht="35.450000000000003" customHeight="1" x14ac:dyDescent="0.25">
      <c r="A10" s="7" t="s">
        <v>164</v>
      </c>
    </row>
    <row r="11" spans="1:2" ht="32.450000000000003" customHeight="1" x14ac:dyDescent="0.25">
      <c r="A11" s="5" t="s">
        <v>166</v>
      </c>
      <c r="B11" s="2">
        <f>SUM(tests_by_collected_date[serological.positives])</f>
        <v>9105</v>
      </c>
    </row>
    <row r="12" spans="1:2" x14ac:dyDescent="0.25">
      <c r="A12" s="5" t="s">
        <v>167</v>
      </c>
      <c r="B12" s="2">
        <f>SUM(tests_by_collected_date[serological.positivesIgM])</f>
        <v>3748</v>
      </c>
    </row>
    <row r="13" spans="1:2" x14ac:dyDescent="0.25">
      <c r="A13" s="5" t="s">
        <v>168</v>
      </c>
      <c r="B13" s="2">
        <f>SUM(tests_by_collected_date[serological.positivesIgG])</f>
        <v>3216</v>
      </c>
    </row>
    <row r="14" spans="1:2" x14ac:dyDescent="0.25">
      <c r="A14" s="5" t="s">
        <v>169</v>
      </c>
      <c r="B14" s="2">
        <f>SUM(tests_by_collected_date[serological.positivesIgMIgG])</f>
        <v>2141</v>
      </c>
    </row>
    <row r="15" spans="1:2" x14ac:dyDescent="0.25">
      <c r="A15" s="5" t="s">
        <v>170</v>
      </c>
      <c r="B15" s="2">
        <f>SUM(tests_by_collected_date[serological.negatives])</f>
        <v>212248</v>
      </c>
    </row>
    <row r="16" spans="1:2" x14ac:dyDescent="0.25">
      <c r="A16" s="5" t="s">
        <v>171</v>
      </c>
      <c r="B16" s="2">
        <f>SUM(tests_by_collected_date[serological.invalid])</f>
        <v>0</v>
      </c>
    </row>
    <row r="17" spans="1:2" x14ac:dyDescent="0.25">
      <c r="A17" s="5" t="s">
        <v>165</v>
      </c>
      <c r="B17" s="2">
        <f>SUM(tests_by_collected_date[serological.total])</f>
        <v>221471</v>
      </c>
    </row>
    <row r="18" spans="1:2" x14ac:dyDescent="0.25">
      <c r="A18" s="5" t="s">
        <v>172</v>
      </c>
      <c r="B18" s="2">
        <f>SUM(tests_by_collected_date[serological.other])</f>
        <v>75</v>
      </c>
    </row>
    <row r="19" spans="1:2" s="8" customFormat="1" ht="34.15" customHeight="1" x14ac:dyDescent="0.25">
      <c r="A19" s="7" t="s">
        <v>160</v>
      </c>
      <c r="B19" s="9">
        <f>SUM(tests_by_collected_date[total])</f>
        <v>494741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87C05-CFB6-4FA5-A3C3-E6A595FDC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Cantidad de pruebas por dia</vt:lpstr>
      <vt:lpstr>Agregados por tipo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Nieves Miranda</dc:creator>
  <cp:lastModifiedBy>Joshua Villafañe</cp:lastModifiedBy>
  <dcterms:created xsi:type="dcterms:W3CDTF">2020-07-07T10:28:57Z</dcterms:created>
  <dcterms:modified xsi:type="dcterms:W3CDTF">2020-07-14T19:39:31Z</dcterms:modified>
</cp:coreProperties>
</file>