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lha1" sheetId="1" r:id="rId1"/>
    <sheet name="Recursos e alocação" sheetId="2" r:id="rId2"/>
  </sheets>
  <calcPr calcId="152511"/>
  <fileRecoveryPr repairLoad="1"/>
</workbook>
</file>

<file path=xl/calcChain.xml><?xml version="1.0" encoding="utf-8"?>
<calcChain xmlns="http://schemas.openxmlformats.org/spreadsheetml/2006/main">
  <c r="J1" i="2" l="1"/>
  <c r="K1" i="2" s="1"/>
  <c r="L1" i="2" s="1"/>
  <c r="D1" i="2"/>
  <c r="E1" i="2" s="1"/>
  <c r="F1" i="2" s="1"/>
  <c r="G1" i="2" s="1"/>
  <c r="H1" i="2" s="1"/>
  <c r="I1" i="2" s="1"/>
  <c r="C1" i="2"/>
  <c r="F29" i="1"/>
  <c r="F28" i="1"/>
  <c r="F27" i="1"/>
  <c r="F26" i="1"/>
  <c r="F25" i="1"/>
  <c r="A15" i="1"/>
  <c r="A16" i="1" s="1"/>
  <c r="A17" i="1" s="1"/>
  <c r="A18" i="1" s="1"/>
  <c r="A19" i="1" s="1"/>
  <c r="A20" i="1" s="1"/>
  <c r="A21" i="1" s="1"/>
  <c r="A22" i="1" s="1"/>
  <c r="A23" i="1" s="1"/>
  <c r="F32" i="1" l="1"/>
  <c r="F33" i="1" s="1"/>
  <c r="A4" i="1"/>
  <c r="A5" i="1" s="1"/>
  <c r="A6" i="1" s="1"/>
  <c r="A7" i="1" s="1"/>
  <c r="F20" i="1"/>
  <c r="F19" i="1"/>
  <c r="A8" i="1" l="1"/>
  <c r="A9" i="1" s="1"/>
  <c r="A10" i="1" s="1"/>
  <c r="A11" i="1" s="1"/>
  <c r="A12" i="1" s="1"/>
  <c r="A13" i="1" s="1"/>
  <c r="A14" i="1" s="1"/>
</calcChain>
</file>

<file path=xl/sharedStrings.xml><?xml version="1.0" encoding="utf-8"?>
<sst xmlns="http://schemas.openxmlformats.org/spreadsheetml/2006/main" count="113" uniqueCount="82">
  <si>
    <t>Área</t>
  </si>
  <si>
    <t>AS-IS</t>
  </si>
  <si>
    <t>Parametrização: ciclos de horários</t>
  </si>
  <si>
    <t>Algoritmo</t>
  </si>
  <si>
    <t>Requisito</t>
  </si>
  <si>
    <t>Meias folgas na Sonae</t>
  </si>
  <si>
    <t>Trocas de dias vazios</t>
  </si>
  <si>
    <t>Ajustes a dias com intervalos remunerados</t>
  </si>
  <si>
    <t>Relatórios</t>
  </si>
  <si>
    <t>Relatório das entidades oficiais - ok
Relatório individual de trabalho - ok
Relatório e ecrã de diferenças de carga ok</t>
  </si>
  <si>
    <t>Garantir manutenção deste comportamento</t>
  </si>
  <si>
    <t>Vista mensal</t>
  </si>
  <si>
    <t>Vista diária</t>
  </si>
  <si>
    <t>Ajustes</t>
  </si>
  <si>
    <t>Trocas</t>
  </si>
  <si>
    <t>Envio de horários e ausências para SAP</t>
  </si>
  <si>
    <t>TO-BE (sugestão para validação)</t>
  </si>
  <si>
    <t>Algoritmo gera horários com meias folgas, mas a tabela esc_horário_colaborador não fica corretamente preenchida, coloca o turno de trabalho com uma hora final igual à da folga (faixa horaria da seção). Esta tabela é utilizada pela vista mensal.</t>
  </si>
  <si>
    <t xml:space="preserve">Antes de gerar o horário o utilizador coloca um ciclo de excepção nas semanas de ausência com 2 folgas de dias completos </t>
  </si>
  <si>
    <t>Corrigir bug que atribui feriado, na 2ª meia folga, em semanas completas de ausência.</t>
  </si>
  <si>
    <t>Marcação indevida de feriado em ausências em semanas com meias folgas</t>
  </si>
  <si>
    <t>#</t>
  </si>
  <si>
    <t>Nos dias das meias folgas o horário de trabalho é apresentado desde a hora início de trabalho até à hora fim da faixa horário</t>
  </si>
  <si>
    <t>Folga complementar de meio turno é sempre apresentada na segunda linha do colaboradores, mesmo quando o meio turno é de tarde</t>
  </si>
  <si>
    <t>Permitir suportar meias folgas</t>
  </si>
  <si>
    <t>Sem qualquer ação</t>
  </si>
  <si>
    <t>Não mostra nenhum horários quando pelo menos um colaborador tem meia folga</t>
  </si>
  <si>
    <t>Regras de validação de ajustes e trocas</t>
  </si>
  <si>
    <t>Não consideram a possibilidade de existência de meias folgas dando alertas incorretos</t>
  </si>
  <si>
    <t>Necessário rever as regras:
- Dias consecutivos de trabalho
- Contabilização das folgas
- Contabilização do número mínimo e máxiomo de dias trabalhados
- Descanso interjornadas deve considerar as regras de uma folga complementar</t>
  </si>
  <si>
    <t>Atualmente no Escalas apenas é possível ajustar um dia de meia folga para dia completo, motivação: feriados. Caso seja necessário colocar novamente uma meia folga o horário é regerado.
O WFM não permite ajustes tanto no ecrã da vista mensal como vista diária</t>
  </si>
  <si>
    <t>Regeração de horários com ciclos de excepção</t>
  </si>
  <si>
    <t>NA</t>
  </si>
  <si>
    <t>O relatório de alterações à escalas não suporta meias folgas</t>
  </si>
  <si>
    <t>Atualmente o Escalas não permite trocas que envolva dias de meias folgas.
O WFM também não permite.</t>
  </si>
  <si>
    <t>Relatório de trocas não suporta meias folgas não apresentado qualquer valor sobre a troca</t>
  </si>
  <si>
    <t>Permitir apenas a opção de "Trocar horários", para isso:
- nas opções de "Alterar horário" e "Troca de colaboradores" apresentar as meias folgas mas bloquear a alteração com uma mensagem
- na opção de "Trocar horário" tornar visivel o horário com meia folga e  permitir a troca. Será necessário acrescentar novo campo na tabela de alteração de horários para suportar as meias folgas
- alterar relatório de trocas</t>
  </si>
  <si>
    <t>Não permitir trocas</t>
  </si>
  <si>
    <t>Processo de integração em SAP não considera meias folgas</t>
  </si>
  <si>
    <t xml:space="preserve">Alterar o processo de exportação, em dias com meia folga, envia para SAP uma folga complementar com a carga de trabalho desse dia. </t>
  </si>
  <si>
    <t>Processo de exportação para SAP não considera meias folgas. Uma folga tem sempre associada na tabela de exportação para SAP uma carga horária igual a zero.</t>
  </si>
  <si>
    <r>
      <t>Estimativa</t>
    </r>
    <r>
      <rPr>
        <sz val="8"/>
        <color theme="0"/>
        <rFont val="Calibri"/>
        <family val="2"/>
        <scheme val="minor"/>
      </rPr>
      <t xml:space="preserve"> (Analise + Desenvolvimentos + Testes Internos)</t>
    </r>
  </si>
  <si>
    <t>Alterar o processo SAP para considerar tratamento especifico para as folgas complementares com carga, mapeando em SAP em 03FO, 04F0 e 05FO.</t>
  </si>
  <si>
    <t>Mapa de folgas</t>
  </si>
  <si>
    <t>Motivações:
- Leça do Balio tem grande reforço de equipa (part-time) ao fim de semana, que não fica disponível nos dias feriados durante a semana. Existe necessidade de trocar um dia de trabalho no fim de semana com um dia vazio (feriado)
- Matosinhos as formações são realizadas maioritariamente durante a semana, existindo necessidade de trocar um dia de trabalho ao fim de semana pelo dia em que se realiza a formação (apenas ocorreu 1 vez, esta semana)
Não é possível em WFM</t>
  </si>
  <si>
    <t>Alterações:
- alterar a opção de trocas de horários na vista mensal
- na opção trocar horários possibilitar ação em que um dos dias é vazio
- rever processo de exportação (em principio já suporta)</t>
  </si>
  <si>
    <t>Ao realizar um ajuste a um horários com intervalo remunerado, o intervalo é atualizado para não remunerado</t>
  </si>
  <si>
    <t>Alterar o processo para manter o tipo de intervalo quando é realizado o ajuste</t>
  </si>
  <si>
    <t>Enquadramento</t>
  </si>
  <si>
    <r>
      <t>Permite a definição de folga de meio turno.
Semanas com folga de meio turno não podem ter parametrizado nenhum dia em automático. 
Por este motivo no Escalas colocam sempre os feriados com folga de meio turno, sendo da responsabilidade do utilizador caso o feriado não coincida com um dia de meia folga estender o horário para dia complet</t>
    </r>
    <r>
      <rPr>
        <sz val="10"/>
        <rFont val="Calibri"/>
        <family val="2"/>
        <scheme val="minor"/>
      </rPr>
      <t>o. Neste momento o ecrã de parametrização não esta a permitir colocar meia folga no feriado.</t>
    </r>
  </si>
  <si>
    <t>Na Sonae as folgas de meio turno ocorrem num dia da semana e ao sábado, sendo a folga obrigatório ao domingo.
Atualmente nas lojas com Escalas apenas é possível ajustar um dia com meia folga para trabalhar dia completo. Caso seja necessário repor um meia folga é gerado novo horário. Não é possível trocas com meias folgas. 
Intervenção manual no WFM na loja Leça do Balio:
 - SAP - inserir meias folgas no infotipo 2003 substituições;
- WFM - ajustar horário de meia folga para dia completo (feriados) porque semana apenas tem 1 folga pelo que a alteração é impedida pela regra do número folgas na semana.</t>
  </si>
  <si>
    <t>Manter comportamento atual das parametrizações (efeito: em semanas com feriados poderemos ter 2,5 folgas numa semana).
Remover comportamento e mensagem que não permite marcar meia folga num feriado: "Folga complementar de meio turno não pode ser a ultima folga da semana".</t>
  </si>
  <si>
    <t>O processo de marcação de ausências não está preparado para trabalhar com meias folgas, nomeadamente na contabilização dos contingentes e visualização das meias folgas.</t>
  </si>
  <si>
    <t xml:space="preserve">Rever o processo de geração do mapa de folgas, alterar tabela para representar meias folgas, serviços para front-end e processos.
Alterar o comportamento do processo de marcação de ausências para passar informação correta das ausências ao algoritmo e calculo de contingentes.
Pressuposto: ausências planeadas são sempre marcadas com dia completo. 
Sugestão para tratamento da marcação de ausências:
- Se a ausência cobrir a primeira meia folga da semana desloca a meia folga para o dia da 2ª meia folga, criando uma folga de dia completo
- Se a ausência apenas cobrir a 2ª folga de meio turno, desloca a meia folga para o dia da 1ª meia folga, criando uma folga de dia completo
</t>
  </si>
  <si>
    <t xml:space="preserve">
Algoritmo não trata corretamente a marcação de ausências em semanas com meias folgas
</t>
  </si>
  <si>
    <t>Ausências: garantir lógica de marcação de ausências com atualização da informação lida pelo algoritmo (ponto anterior).
Folgas: rever algoritmo (tratamento de pré-definidos) para em ausências juntar folgas segunto regra do ponto anterior.</t>
  </si>
  <si>
    <t xml:space="preserve">Algoritmo rever o preenchimento da tabela esc_horario_colaborador e avaliar preenchimento da tabela que suporta os gráficos da vista diária.
</t>
  </si>
  <si>
    <t>Resolve com o ponto 4, rever preenchimento da tabela esc_horario_colaborador.</t>
  </si>
  <si>
    <t>Não criar parâmetro, sempre que ocorrer erro em SAP, corrigir e re-enviar do WFM</t>
  </si>
  <si>
    <t>Criar um novo tipo de horário para visualização na vista diária.
Apresentar Trabalho e Meia Folga na mesma linha.
Permitir ajustar a barra de trabalho. Criar parâmetro Sonae em que apenas permite ajustar a barra para 3, 4 e 5 horas.
Caso seja escolhido um segundo período é eliminada a meia folga.
Garantir correta contabilização nos gráficos.</t>
  </si>
  <si>
    <t>Permitir passar um dia com meia folga para um dia de trabalho. Necessário alterar:
- funcionalidade de troca de dia na vista mensal (ponto 8)
- funcionalidade de ajustes de horário na vista diaria, permitindo ao utilizador escolher um segundo período de trabalho, que irá automaticamente apagar a meia folga</t>
  </si>
  <si>
    <t>Marcar ausências com horários gerados</t>
  </si>
  <si>
    <t>Não trata meias folgas</t>
  </si>
  <si>
    <t>Aplicar regra ponto 2, tranformar meias folgas em folga completa em ausências</t>
  </si>
  <si>
    <t>Levantar ausências</t>
  </si>
  <si>
    <t>Recuperar horário com meias folgas.
Garantir que o modo de cópia trata dias com meias folgas.</t>
  </si>
  <si>
    <t>Regeração de horários</t>
  </si>
  <si>
    <t>Ver ponto 11</t>
  </si>
  <si>
    <t>Trocas e ajustes com polivalências</t>
  </si>
  <si>
    <t>Em trocas e ajustes não está a remover as polivalências</t>
  </si>
  <si>
    <t>Pertende-se que em trocas e ajustes as polivalências criadas sejam removidas</t>
  </si>
  <si>
    <t>Opção</t>
  </si>
  <si>
    <t>Meias folgas</t>
  </si>
  <si>
    <t>Testes com o negócio</t>
  </si>
  <si>
    <t>Implementação</t>
  </si>
  <si>
    <t>Sub-total</t>
  </si>
  <si>
    <t>Gestão</t>
  </si>
  <si>
    <t>Total</t>
  </si>
  <si>
    <t>João</t>
  </si>
  <si>
    <t>Jorge</t>
  </si>
  <si>
    <t>Manuel</t>
  </si>
  <si>
    <t>Inês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</si>
</sst>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b/>
      <i/>
      <sz val="11"/>
      <color theme="8" tint="-0.249977111117893"/>
      <name val="Calibri"/>
      <family val="2"/>
      <scheme val="minor"/>
    </font>
    <font>
      <sz val="10"/>
      <color theme="1"/>
      <name val="Calibri"/>
      <family val="2"/>
      <scheme val="minor"/>
    </font>
    <font>
      <sz val="10"/>
      <name val="Calibri"/>
      <family val="2"/>
      <scheme val="minor"/>
    </font>
    <font>
      <sz val="8"/>
      <color theme="0"/>
      <name val="Calibri"/>
      <family val="2"/>
      <scheme val="minor"/>
    </font>
    <font>
      <sz val="11"/>
      <color theme="4" tint="-0.249977111117893"/>
      <name val="Calibri"/>
      <family val="2"/>
      <scheme val="minor"/>
    </font>
    <font>
      <b/>
      <i/>
      <sz val="10"/>
      <color theme="8" tint="-0.249977111117893"/>
      <name val="Calibri"/>
      <family val="2"/>
      <scheme val="minor"/>
    </font>
  </fonts>
  <fills count="3">
    <fill>
      <patternFill patternType="none"/>
    </fill>
    <fill>
      <patternFill patternType="gray125"/>
    </fill>
    <fill>
      <patternFill patternType="solid">
        <fgColor theme="4" tint="0.39997558519241921"/>
        <bgColor indexed="65"/>
      </patternFill>
    </fill>
  </fills>
  <borders count="22">
    <border>
      <left/>
      <right/>
      <top/>
      <bottom/>
      <diagonal/>
    </border>
    <border>
      <left style="thin">
        <color theme="3" tint="0.39994506668294322"/>
      </left>
      <right style="thin">
        <color theme="3" tint="0.39994506668294322"/>
      </right>
      <top style="thin">
        <color theme="3" tint="0.39994506668294322"/>
      </top>
      <bottom/>
      <diagonal/>
    </border>
    <border>
      <left style="thin">
        <color theme="3" tint="0.39988402966399123"/>
      </left>
      <right style="hair">
        <color theme="3" tint="0.39988402966399123"/>
      </right>
      <top style="thin">
        <color theme="3" tint="0.39988402966399123"/>
      </top>
      <bottom style="hair">
        <color theme="3" tint="0.39988402966399123"/>
      </bottom>
      <diagonal/>
    </border>
    <border>
      <left style="hair">
        <color theme="3" tint="0.39988402966399123"/>
      </left>
      <right style="hair">
        <color theme="3" tint="0.39988402966399123"/>
      </right>
      <top style="thin">
        <color theme="3" tint="0.39988402966399123"/>
      </top>
      <bottom style="hair">
        <color theme="3" tint="0.39988402966399123"/>
      </bottom>
      <diagonal/>
    </border>
    <border>
      <left style="hair">
        <color theme="3" tint="0.39988402966399123"/>
      </left>
      <right style="thin">
        <color theme="3" tint="0.39988402966399123"/>
      </right>
      <top style="thin">
        <color theme="3" tint="0.39988402966399123"/>
      </top>
      <bottom style="hair">
        <color theme="3" tint="0.39988402966399123"/>
      </bottom>
      <diagonal/>
    </border>
    <border>
      <left style="thin">
        <color theme="3" tint="0.39988402966399123"/>
      </left>
      <right style="hair">
        <color theme="3" tint="0.39988402966399123"/>
      </right>
      <top style="hair">
        <color theme="3" tint="0.39988402966399123"/>
      </top>
      <bottom style="hair">
        <color theme="3" tint="0.39988402966399123"/>
      </bottom>
      <diagonal/>
    </border>
    <border>
      <left style="hair">
        <color theme="3" tint="0.39988402966399123"/>
      </left>
      <right style="hair">
        <color theme="3" tint="0.39988402966399123"/>
      </right>
      <top style="hair">
        <color theme="3" tint="0.39988402966399123"/>
      </top>
      <bottom style="hair">
        <color theme="3" tint="0.39988402966399123"/>
      </bottom>
      <diagonal/>
    </border>
    <border>
      <left style="hair">
        <color theme="3" tint="0.39988402966399123"/>
      </left>
      <right style="thin">
        <color theme="3" tint="0.39988402966399123"/>
      </right>
      <top style="hair">
        <color theme="3" tint="0.39988402966399123"/>
      </top>
      <bottom style="hair">
        <color theme="3" tint="0.39988402966399123"/>
      </bottom>
      <diagonal/>
    </border>
    <border>
      <left style="thin">
        <color theme="3" tint="0.39994506668294322"/>
      </left>
      <right style="thin">
        <color theme="3" tint="0.39991454817346722"/>
      </right>
      <top style="thin">
        <color theme="3" tint="0.39991454817346722"/>
      </top>
      <bottom/>
      <diagonal/>
    </border>
    <border>
      <left style="thin">
        <color theme="3" tint="0.39991454817346722"/>
      </left>
      <right style="thin">
        <color theme="3" tint="0.39991454817346722"/>
      </right>
      <top style="thin">
        <color theme="3" tint="0.39991454817346722"/>
      </top>
      <bottom/>
      <diagonal/>
    </border>
    <border>
      <left style="thin">
        <color theme="3" tint="0.39991454817346722"/>
      </left>
      <right style="thin">
        <color theme="3" tint="0.39994506668294322"/>
      </right>
      <top style="thin">
        <color theme="3" tint="0.39991454817346722"/>
      </top>
      <bottom/>
      <diagonal/>
    </border>
    <border>
      <left style="thin">
        <color theme="3" tint="0.39994506668294322"/>
      </left>
      <right style="thin">
        <color theme="3" tint="0.39991454817346722"/>
      </right>
      <top/>
      <bottom style="thin">
        <color theme="3" tint="0.39991454817346722"/>
      </bottom>
      <diagonal/>
    </border>
    <border>
      <left style="thin">
        <color theme="3" tint="0.39991454817346722"/>
      </left>
      <right style="thin">
        <color theme="3" tint="0.39991454817346722"/>
      </right>
      <top/>
      <bottom style="thin">
        <color theme="3" tint="0.39991454817346722"/>
      </bottom>
      <diagonal/>
    </border>
    <border>
      <left style="thin">
        <color theme="3" tint="0.39991454817346722"/>
      </left>
      <right style="thin">
        <color theme="3" tint="0.39994506668294322"/>
      </right>
      <top/>
      <bottom style="thin">
        <color theme="3" tint="0.39991454817346722"/>
      </bottom>
      <diagonal/>
    </border>
    <border>
      <left style="thin">
        <color theme="3" tint="0.39988402966399123"/>
      </left>
      <right style="hair">
        <color theme="3" tint="0.39988402966399123"/>
      </right>
      <top style="hair">
        <color theme="3" tint="0.39988402966399123"/>
      </top>
      <bottom style="thin">
        <color theme="3" tint="0.39985351115451523"/>
      </bottom>
      <diagonal/>
    </border>
    <border>
      <left style="hair">
        <color theme="3" tint="0.39988402966399123"/>
      </left>
      <right style="hair">
        <color theme="3" tint="0.39988402966399123"/>
      </right>
      <top style="hair">
        <color theme="3" tint="0.39988402966399123"/>
      </top>
      <bottom style="thin">
        <color theme="3" tint="0.39985351115451523"/>
      </bottom>
      <diagonal/>
    </border>
    <border>
      <left style="hair">
        <color theme="3" tint="0.39988402966399123"/>
      </left>
      <right style="thin">
        <color theme="3" tint="0.39988402966399123"/>
      </right>
      <top style="hair">
        <color theme="3" tint="0.39988402966399123"/>
      </top>
      <bottom style="thin">
        <color theme="3" tint="0.39985351115451523"/>
      </bottom>
      <diagonal/>
    </border>
    <border>
      <left style="thin">
        <color theme="3" tint="0.39994506668294322"/>
      </left>
      <right style="thin">
        <color theme="3" tint="0.39991454817346722"/>
      </right>
      <top style="thin">
        <color theme="3" tint="0.39991454817346722"/>
      </top>
      <bottom style="thin">
        <color theme="3" tint="0.39985351115451523"/>
      </bottom>
      <diagonal/>
    </border>
    <border>
      <left style="thin">
        <color theme="3" tint="0.39991454817346722"/>
      </left>
      <right style="thin">
        <color theme="3" tint="0.39991454817346722"/>
      </right>
      <top style="thin">
        <color theme="3" tint="0.39991454817346722"/>
      </top>
      <bottom style="thin">
        <color theme="3" tint="0.39985351115451523"/>
      </bottom>
      <diagonal/>
    </border>
    <border>
      <left style="thin">
        <color theme="3" tint="0.39991454817346722"/>
      </left>
      <right style="thin">
        <color theme="3" tint="0.39994506668294322"/>
      </right>
      <top style="thin">
        <color theme="3" tint="0.39991454817346722"/>
      </top>
      <bottom style="thin">
        <color theme="3" tint="0.39985351115451523"/>
      </bottom>
      <diagonal/>
    </border>
    <border>
      <left/>
      <right/>
      <top/>
      <bottom style="thin">
        <color theme="3" tint="0.39985351115451523"/>
      </bottom>
      <diagonal/>
    </border>
    <border>
      <left/>
      <right/>
      <top style="thin">
        <color theme="4" tint="-0.24994659260841701"/>
      </top>
      <bottom style="thin">
        <color theme="4" tint="-0.24994659260841701"/>
      </bottom>
      <diagonal/>
    </border>
  </borders>
  <cellStyleXfs count="2">
    <xf numFmtId="0" fontId="0" fillId="0" borderId="0"/>
    <xf numFmtId="0" fontId="1" fillId="2" borderId="0" applyNumberFormat="0" applyBorder="0" applyAlignment="0" applyProtection="0"/>
  </cellStyleXfs>
  <cellXfs count="50">
    <xf numFmtId="0" fontId="0" fillId="0" borderId="0" xfId="0"/>
    <xf numFmtId="0" fontId="3" fillId="0" borderId="0" xfId="0" applyFont="1"/>
    <xf numFmtId="0" fontId="1" fillId="2" borderId="1" xfId="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left" vertical="center" wrapText="1"/>
    </xf>
    <xf numFmtId="0" fontId="6" fillId="0" borderId="3" xfId="0" applyFont="1" applyBorder="1" applyAlignment="1">
      <alignment horizontal="center" vertical="center"/>
    </xf>
    <xf numFmtId="0" fontId="3" fillId="0" borderId="4" xfId="0" applyFont="1" applyBorder="1" applyAlignment="1">
      <alignment horizontal="left" vertical="center"/>
    </xf>
    <xf numFmtId="0" fontId="2" fillId="0" borderId="5" xfId="0" applyFont="1" applyBorder="1" applyAlignment="1">
      <alignment horizontal="center" vertical="center" wrapText="1"/>
    </xf>
    <xf numFmtId="0" fontId="3" fillId="0" borderId="6" xfId="0" applyFont="1" applyBorder="1" applyAlignment="1">
      <alignment horizontal="left" vertical="center" wrapText="1"/>
    </xf>
    <xf numFmtId="0" fontId="6" fillId="0" borderId="6" xfId="0" applyFont="1" applyBorder="1" applyAlignment="1">
      <alignment horizontal="center" vertical="center"/>
    </xf>
    <xf numFmtId="0" fontId="3" fillId="0" borderId="7" xfId="0" applyFont="1" applyBorder="1" applyAlignment="1">
      <alignment horizontal="left"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0" fontId="4" fillId="0" borderId="6" xfId="0" applyFont="1" applyBorder="1" applyAlignment="1">
      <alignment horizontal="left" vertical="center"/>
    </xf>
    <xf numFmtId="0" fontId="3" fillId="0" borderId="6" xfId="0" applyFont="1" applyBorder="1" applyAlignment="1">
      <alignment wrapText="1"/>
    </xf>
    <xf numFmtId="0" fontId="3" fillId="0" borderId="7" xfId="0" applyFont="1" applyBorder="1"/>
    <xf numFmtId="0" fontId="2" fillId="0" borderId="8" xfId="0" applyFont="1" applyBorder="1" applyAlignment="1">
      <alignment horizontal="center" vertical="center" wrapText="1"/>
    </xf>
    <xf numFmtId="0" fontId="3" fillId="0" borderId="9" xfId="0" applyFont="1" applyBorder="1" applyAlignment="1">
      <alignment horizontal="left" vertical="center"/>
    </xf>
    <xf numFmtId="0" fontId="2" fillId="0" borderId="0" xfId="0" applyFont="1" applyBorder="1" applyAlignment="1">
      <alignment horizontal="center" vertical="center" wrapText="1"/>
    </xf>
    <xf numFmtId="0" fontId="0" fillId="0" borderId="0" xfId="0" applyBorder="1"/>
    <xf numFmtId="0" fontId="3" fillId="0" borderId="0" xfId="0" applyFont="1" applyBorder="1"/>
    <xf numFmtId="0" fontId="2" fillId="0" borderId="11" xfId="0" applyFont="1" applyBorder="1" applyAlignment="1">
      <alignment horizontal="center" vertical="center" wrapText="1"/>
    </xf>
    <xf numFmtId="0" fontId="3" fillId="0" borderId="12" xfId="0" applyFont="1" applyBorder="1" applyAlignment="1">
      <alignment horizontal="left" vertical="center"/>
    </xf>
    <xf numFmtId="0" fontId="3" fillId="0" borderId="12" xfId="0" applyFont="1" applyBorder="1" applyAlignment="1">
      <alignment wrapText="1"/>
    </xf>
    <xf numFmtId="0" fontId="3" fillId="0" borderId="12" xfId="0" applyFont="1" applyBorder="1" applyAlignment="1">
      <alignment horizontal="left" vertical="center" wrapText="1"/>
    </xf>
    <xf numFmtId="0" fontId="3" fillId="0" borderId="13" xfId="0" applyFont="1" applyBorder="1"/>
    <xf numFmtId="0" fontId="2" fillId="0" borderId="14" xfId="0" applyFont="1" applyBorder="1" applyAlignment="1">
      <alignment horizontal="center" vertical="center" wrapText="1"/>
    </xf>
    <xf numFmtId="0" fontId="3" fillId="0" borderId="15" xfId="0" applyFont="1" applyBorder="1" applyAlignment="1">
      <alignment horizontal="left" vertical="center" wrapText="1"/>
    </xf>
    <xf numFmtId="0" fontId="6" fillId="0" borderId="15" xfId="0" applyFont="1" applyBorder="1" applyAlignment="1">
      <alignment horizontal="center" vertical="center"/>
    </xf>
    <xf numFmtId="0" fontId="3" fillId="0" borderId="16" xfId="0" applyFont="1" applyBorder="1"/>
    <xf numFmtId="0" fontId="2" fillId="0" borderId="17" xfId="0" applyFont="1" applyBorder="1" applyAlignment="1">
      <alignment horizontal="center" vertical="center" wrapText="1"/>
    </xf>
    <xf numFmtId="0" fontId="3" fillId="0" borderId="18" xfId="0" applyFont="1" applyBorder="1" applyAlignment="1">
      <alignment horizontal="left" vertical="center"/>
    </xf>
    <xf numFmtId="0" fontId="0" fillId="0" borderId="20" xfId="0" applyBorder="1"/>
    <xf numFmtId="0" fontId="3" fillId="0" borderId="9" xfId="0" applyFont="1" applyBorder="1" applyAlignment="1">
      <alignment horizontal="left" vertical="center" wrapText="1"/>
    </xf>
    <xf numFmtId="0" fontId="3" fillId="0" borderId="10" xfId="0" applyFont="1" applyBorder="1" applyAlignment="1">
      <alignment horizontal="left" vertical="center"/>
    </xf>
    <xf numFmtId="0" fontId="0" fillId="0" borderId="0" xfId="0" applyAlignment="1">
      <alignment horizontal="left" vertical="center"/>
    </xf>
    <xf numFmtId="0" fontId="3" fillId="0" borderId="18" xfId="0" applyFont="1" applyBorder="1" applyAlignment="1">
      <alignment horizontal="left" vertical="center" wrapText="1"/>
    </xf>
    <xf numFmtId="0" fontId="3" fillId="0" borderId="19" xfId="0" applyFont="1" applyBorder="1" applyAlignment="1">
      <alignment horizontal="left" vertical="center"/>
    </xf>
    <xf numFmtId="0" fontId="0" fillId="0" borderId="20" xfId="0" applyBorder="1" applyAlignment="1">
      <alignment horizontal="left" vertical="center"/>
    </xf>
    <xf numFmtId="0" fontId="3" fillId="0" borderId="15" xfId="0" applyFont="1" applyBorder="1" applyAlignment="1">
      <alignment vertical="center"/>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7" xfId="0" applyFont="1" applyBorder="1" applyAlignment="1">
      <alignment horizontal="center" vertical="center" wrapText="1"/>
    </xf>
    <xf numFmtId="0" fontId="3" fillId="0" borderId="21" xfId="0" applyFont="1" applyBorder="1"/>
    <xf numFmtId="0" fontId="3" fillId="0" borderId="21" xfId="0" applyFont="1" applyBorder="1" applyAlignment="1">
      <alignment horizontal="right"/>
    </xf>
    <xf numFmtId="0" fontId="3" fillId="0" borderId="21" xfId="0" applyFont="1" applyBorder="1" applyAlignment="1">
      <alignment horizontal="left" indent="19"/>
    </xf>
    <xf numFmtId="16" fontId="0" fillId="0" borderId="0" xfId="0" applyNumberFormat="1" applyAlignment="1">
      <alignment horizontal="center"/>
    </xf>
  </cellXfs>
  <cellStyles count="2">
    <cellStyle name="60% - Accent1" xfId="1" builtinId="3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
  <sheetViews>
    <sheetView tabSelected="1" workbookViewId="0">
      <pane xSplit="1" ySplit="1" topLeftCell="B22" activePane="bottomRight" state="frozen"/>
      <selection pane="topRight" activeCell="B1" sqref="B1"/>
      <selection pane="bottomLeft" activeCell="A3" sqref="A3"/>
      <selection pane="bottomRight" activeCell="D29" sqref="D29"/>
    </sheetView>
  </sheetViews>
  <sheetFormatPr defaultRowHeight="15" x14ac:dyDescent="0.25"/>
  <cols>
    <col min="1" max="1" width="3.5703125" bestFit="1" customWidth="1"/>
    <col min="2" max="2" width="12.7109375" customWidth="1"/>
    <col min="3" max="3" width="15" customWidth="1"/>
    <col min="4" max="4" width="73.85546875" customWidth="1"/>
    <col min="5" max="5" width="72.7109375" customWidth="1"/>
    <col min="6" max="6" width="12.28515625" customWidth="1"/>
    <col min="7" max="7" width="29" customWidth="1"/>
  </cols>
  <sheetData>
    <row r="1" spans="1:7" ht="57" customHeight="1" x14ac:dyDescent="0.25">
      <c r="A1" s="2" t="s">
        <v>21</v>
      </c>
      <c r="B1" s="2" t="s">
        <v>4</v>
      </c>
      <c r="C1" s="2" t="s">
        <v>0</v>
      </c>
      <c r="D1" s="2" t="s">
        <v>1</v>
      </c>
      <c r="E1" s="2" t="s">
        <v>16</v>
      </c>
      <c r="F1" s="2" t="s">
        <v>41</v>
      </c>
      <c r="G1" s="2" t="s">
        <v>71</v>
      </c>
    </row>
    <row r="2" spans="1:7" ht="141.75" customHeight="1" x14ac:dyDescent="0.25">
      <c r="A2" s="3">
        <v>0</v>
      </c>
      <c r="B2" s="40" t="s">
        <v>5</v>
      </c>
      <c r="C2" s="4" t="s">
        <v>48</v>
      </c>
      <c r="D2" s="4" t="s">
        <v>50</v>
      </c>
      <c r="E2" s="4"/>
      <c r="F2" s="5"/>
      <c r="G2" s="6" t="s">
        <v>32</v>
      </c>
    </row>
    <row r="3" spans="1:7" ht="89.25" x14ac:dyDescent="0.25">
      <c r="A3" s="3">
        <v>1</v>
      </c>
      <c r="B3" s="40" t="s">
        <v>5</v>
      </c>
      <c r="C3" s="4" t="s">
        <v>2</v>
      </c>
      <c r="D3" s="4" t="s">
        <v>49</v>
      </c>
      <c r="E3" s="4" t="s">
        <v>51</v>
      </c>
      <c r="F3" s="5">
        <v>1</v>
      </c>
      <c r="G3" s="6"/>
    </row>
    <row r="4" spans="1:7" ht="153" x14ac:dyDescent="0.25">
      <c r="A4" s="7">
        <f>A3+1</f>
        <v>2</v>
      </c>
      <c r="B4" s="41" t="s">
        <v>5</v>
      </c>
      <c r="C4" s="8" t="s">
        <v>43</v>
      </c>
      <c r="D4" s="8" t="s">
        <v>52</v>
      </c>
      <c r="E4" s="8" t="s">
        <v>53</v>
      </c>
      <c r="F4" s="9">
        <v>7</v>
      </c>
      <c r="G4" s="10" t="s">
        <v>18</v>
      </c>
    </row>
    <row r="5" spans="1:7" ht="76.5" x14ac:dyDescent="0.25">
      <c r="A5" s="7">
        <f t="shared" ref="A5:A23" si="0">A4+1</f>
        <v>3</v>
      </c>
      <c r="B5" s="41" t="s">
        <v>5</v>
      </c>
      <c r="C5" s="8" t="s">
        <v>3</v>
      </c>
      <c r="D5" s="8" t="s">
        <v>54</v>
      </c>
      <c r="E5" s="8" t="s">
        <v>55</v>
      </c>
      <c r="F5" s="9">
        <v>3</v>
      </c>
      <c r="G5" s="10"/>
    </row>
    <row r="6" spans="1:7" ht="38.25" x14ac:dyDescent="0.25">
      <c r="A6" s="7">
        <f t="shared" si="0"/>
        <v>4</v>
      </c>
      <c r="B6" s="41" t="s">
        <v>5</v>
      </c>
      <c r="C6" s="8" t="s">
        <v>3</v>
      </c>
      <c r="D6" s="8" t="s">
        <v>17</v>
      </c>
      <c r="E6" s="8" t="s">
        <v>56</v>
      </c>
      <c r="F6" s="9">
        <v>2</v>
      </c>
      <c r="G6" s="10"/>
    </row>
    <row r="7" spans="1:7" ht="39" customHeight="1" x14ac:dyDescent="0.25">
      <c r="A7" s="7">
        <f t="shared" si="0"/>
        <v>5</v>
      </c>
      <c r="B7" s="41" t="s">
        <v>5</v>
      </c>
      <c r="C7" s="8" t="s">
        <v>3</v>
      </c>
      <c r="D7" s="8" t="s">
        <v>20</v>
      </c>
      <c r="E7" s="8" t="s">
        <v>19</v>
      </c>
      <c r="F7" s="9">
        <v>1</v>
      </c>
      <c r="G7" s="10"/>
    </row>
    <row r="8" spans="1:7" ht="25.5" x14ac:dyDescent="0.25">
      <c r="A8" s="7">
        <f>A7+1</f>
        <v>6</v>
      </c>
      <c r="B8" s="41" t="s">
        <v>5</v>
      </c>
      <c r="C8" s="8" t="s">
        <v>11</v>
      </c>
      <c r="D8" s="8" t="s">
        <v>22</v>
      </c>
      <c r="E8" s="11" t="s">
        <v>57</v>
      </c>
      <c r="F8" s="9"/>
      <c r="G8" s="12" t="s">
        <v>32</v>
      </c>
    </row>
    <row r="9" spans="1:7" ht="25.5" x14ac:dyDescent="0.25">
      <c r="A9" s="7">
        <f t="shared" si="0"/>
        <v>7</v>
      </c>
      <c r="B9" s="41" t="s">
        <v>5</v>
      </c>
      <c r="C9" s="8" t="s">
        <v>11</v>
      </c>
      <c r="D9" s="8" t="s">
        <v>23</v>
      </c>
      <c r="E9" s="11" t="s">
        <v>25</v>
      </c>
      <c r="F9" s="9"/>
      <c r="G9" s="12" t="s">
        <v>32</v>
      </c>
    </row>
    <row r="10" spans="1:7" ht="76.5" x14ac:dyDescent="0.25">
      <c r="A10" s="7">
        <f t="shared" si="0"/>
        <v>8</v>
      </c>
      <c r="B10" s="41" t="s">
        <v>5</v>
      </c>
      <c r="C10" s="8" t="s">
        <v>12</v>
      </c>
      <c r="D10" s="8" t="s">
        <v>26</v>
      </c>
      <c r="E10" s="8" t="s">
        <v>59</v>
      </c>
      <c r="F10" s="9">
        <v>23</v>
      </c>
      <c r="G10" s="10" t="s">
        <v>58</v>
      </c>
    </row>
    <row r="11" spans="1:7" ht="63.75" x14ac:dyDescent="0.25">
      <c r="A11" s="7">
        <f t="shared" si="0"/>
        <v>9</v>
      </c>
      <c r="B11" s="41" t="s">
        <v>5</v>
      </c>
      <c r="C11" s="8" t="s">
        <v>27</v>
      </c>
      <c r="D11" s="8" t="s">
        <v>28</v>
      </c>
      <c r="E11" s="8" t="s">
        <v>29</v>
      </c>
      <c r="F11" s="9">
        <v>5</v>
      </c>
      <c r="G11" s="10"/>
    </row>
    <row r="12" spans="1:7" ht="63.75" x14ac:dyDescent="0.25">
      <c r="A12" s="7">
        <f t="shared" si="0"/>
        <v>10</v>
      </c>
      <c r="B12" s="41" t="s">
        <v>5</v>
      </c>
      <c r="C12" s="8" t="s">
        <v>13</v>
      </c>
      <c r="D12" s="8" t="s">
        <v>30</v>
      </c>
      <c r="E12" s="8" t="s">
        <v>60</v>
      </c>
      <c r="F12" s="9">
        <v>2</v>
      </c>
      <c r="G12" s="10" t="s">
        <v>31</v>
      </c>
    </row>
    <row r="13" spans="1:7" ht="89.25" x14ac:dyDescent="0.25">
      <c r="A13" s="7">
        <f t="shared" si="0"/>
        <v>11</v>
      </c>
      <c r="B13" s="41" t="s">
        <v>5</v>
      </c>
      <c r="C13" s="8" t="s">
        <v>14</v>
      </c>
      <c r="D13" s="8" t="s">
        <v>34</v>
      </c>
      <c r="E13" s="8" t="s">
        <v>36</v>
      </c>
      <c r="F13" s="9">
        <v>6</v>
      </c>
      <c r="G13" s="12" t="s">
        <v>37</v>
      </c>
    </row>
    <row r="14" spans="1:7" ht="38.25" x14ac:dyDescent="0.25">
      <c r="A14" s="7">
        <f t="shared" si="0"/>
        <v>12</v>
      </c>
      <c r="B14" s="41" t="s">
        <v>5</v>
      </c>
      <c r="C14" s="8" t="s">
        <v>61</v>
      </c>
      <c r="D14" s="8" t="s">
        <v>62</v>
      </c>
      <c r="E14" s="8" t="s">
        <v>63</v>
      </c>
      <c r="F14" s="9">
        <v>4</v>
      </c>
      <c r="G14" s="12" t="s">
        <v>66</v>
      </c>
    </row>
    <row r="15" spans="1:7" ht="25.5" x14ac:dyDescent="0.25">
      <c r="A15" s="7">
        <f t="shared" si="0"/>
        <v>13</v>
      </c>
      <c r="B15" s="41" t="s">
        <v>5</v>
      </c>
      <c r="C15" s="8" t="s">
        <v>64</v>
      </c>
      <c r="D15" s="8" t="s">
        <v>62</v>
      </c>
      <c r="E15" s="8" t="s">
        <v>65</v>
      </c>
      <c r="F15" s="9">
        <v>5</v>
      </c>
      <c r="G15" s="12" t="s">
        <v>66</v>
      </c>
    </row>
    <row r="16" spans="1:7" ht="38.25" x14ac:dyDescent="0.25">
      <c r="A16" s="7">
        <f t="shared" si="0"/>
        <v>14</v>
      </c>
      <c r="B16" s="41" t="s">
        <v>5</v>
      </c>
      <c r="C16" s="8" t="s">
        <v>8</v>
      </c>
      <c r="D16" s="8" t="s">
        <v>9</v>
      </c>
      <c r="E16" s="11" t="s">
        <v>10</v>
      </c>
      <c r="F16" s="9"/>
      <c r="G16" s="12"/>
    </row>
    <row r="17" spans="1:8" ht="25.5" x14ac:dyDescent="0.25">
      <c r="A17" s="7">
        <f t="shared" si="0"/>
        <v>15</v>
      </c>
      <c r="B17" s="41" t="s">
        <v>5</v>
      </c>
      <c r="C17" s="8" t="s">
        <v>8</v>
      </c>
      <c r="D17" s="8" t="s">
        <v>33</v>
      </c>
      <c r="E17" s="11" t="s">
        <v>24</v>
      </c>
      <c r="F17" s="9">
        <v>1</v>
      </c>
      <c r="G17" s="12"/>
    </row>
    <row r="18" spans="1:8" ht="25.5" x14ac:dyDescent="0.25">
      <c r="A18" s="7">
        <f t="shared" si="0"/>
        <v>16</v>
      </c>
      <c r="B18" s="41" t="s">
        <v>5</v>
      </c>
      <c r="C18" s="8" t="s">
        <v>8</v>
      </c>
      <c r="D18" s="8" t="s">
        <v>35</v>
      </c>
      <c r="E18" s="13" t="s">
        <v>67</v>
      </c>
      <c r="F18" s="9"/>
      <c r="G18" s="12"/>
    </row>
    <row r="19" spans="1:8" ht="38.25" x14ac:dyDescent="0.25">
      <c r="A19" s="7">
        <f t="shared" si="0"/>
        <v>17</v>
      </c>
      <c r="B19" s="41" t="s">
        <v>5</v>
      </c>
      <c r="C19" s="8" t="s">
        <v>15</v>
      </c>
      <c r="D19" s="14" t="s">
        <v>40</v>
      </c>
      <c r="E19" s="8" t="s">
        <v>39</v>
      </c>
      <c r="F19" s="9">
        <f>1+1+1</f>
        <v>3</v>
      </c>
      <c r="G19" s="15"/>
    </row>
    <row r="20" spans="1:8" ht="38.25" x14ac:dyDescent="0.25">
      <c r="A20" s="26">
        <f t="shared" si="0"/>
        <v>18</v>
      </c>
      <c r="B20" s="42" t="s">
        <v>5</v>
      </c>
      <c r="C20" s="27" t="s">
        <v>15</v>
      </c>
      <c r="D20" s="39" t="s">
        <v>38</v>
      </c>
      <c r="E20" s="27" t="s">
        <v>42</v>
      </c>
      <c r="F20" s="28">
        <f>3+2</f>
        <v>5</v>
      </c>
      <c r="G20" s="29"/>
    </row>
    <row r="21" spans="1:8" ht="115.5" x14ac:dyDescent="0.25">
      <c r="A21" s="21">
        <f t="shared" si="0"/>
        <v>19</v>
      </c>
      <c r="B21" s="43" t="s">
        <v>6</v>
      </c>
      <c r="C21" s="22"/>
      <c r="D21" s="23" t="s">
        <v>44</v>
      </c>
      <c r="E21" s="24" t="s">
        <v>45</v>
      </c>
      <c r="F21" s="28">
        <v>3</v>
      </c>
      <c r="G21" s="25"/>
    </row>
    <row r="22" spans="1:8" ht="38.25" x14ac:dyDescent="0.25">
      <c r="A22" s="16">
        <f t="shared" si="0"/>
        <v>20</v>
      </c>
      <c r="B22" s="44" t="s">
        <v>7</v>
      </c>
      <c r="C22" s="17"/>
      <c r="D22" s="33" t="s">
        <v>46</v>
      </c>
      <c r="E22" s="17" t="s">
        <v>47</v>
      </c>
      <c r="F22" s="28">
        <v>2</v>
      </c>
      <c r="G22" s="34"/>
      <c r="H22" s="35"/>
    </row>
    <row r="23" spans="1:8" s="32" customFormat="1" ht="38.25" x14ac:dyDescent="0.25">
      <c r="A23" s="30">
        <f t="shared" si="0"/>
        <v>21</v>
      </c>
      <c r="B23" s="45" t="s">
        <v>68</v>
      </c>
      <c r="C23" s="31"/>
      <c r="D23" s="36" t="s">
        <v>69</v>
      </c>
      <c r="E23" s="31" t="s">
        <v>70</v>
      </c>
      <c r="F23" s="28">
        <v>1</v>
      </c>
      <c r="G23" s="37"/>
      <c r="H23" s="38"/>
    </row>
    <row r="24" spans="1:8" x14ac:dyDescent="0.25">
      <c r="A24" s="18"/>
      <c r="B24" s="19"/>
      <c r="C24" s="20"/>
      <c r="D24" s="20"/>
      <c r="E24" s="20"/>
      <c r="F24" s="20"/>
      <c r="G24" s="20"/>
    </row>
    <row r="25" spans="1:8" x14ac:dyDescent="0.25">
      <c r="A25" s="18"/>
      <c r="B25" s="19"/>
      <c r="C25" s="20"/>
      <c r="D25" s="20"/>
      <c r="E25" s="48" t="s">
        <v>72</v>
      </c>
      <c r="F25" s="46">
        <f>SUM(F2:F20)</f>
        <v>68</v>
      </c>
      <c r="G25" s="20"/>
    </row>
    <row r="26" spans="1:8" x14ac:dyDescent="0.25">
      <c r="A26" s="18"/>
      <c r="B26" s="19"/>
      <c r="C26" s="20"/>
      <c r="D26" s="20"/>
      <c r="E26" s="48" t="s">
        <v>6</v>
      </c>
      <c r="F26" s="46">
        <f>F21</f>
        <v>3</v>
      </c>
      <c r="G26" s="20"/>
    </row>
    <row r="27" spans="1:8" x14ac:dyDescent="0.25">
      <c r="A27" s="18"/>
      <c r="B27" s="19"/>
      <c r="C27" s="20"/>
      <c r="D27" s="20"/>
      <c r="E27" s="48" t="s">
        <v>7</v>
      </c>
      <c r="F27" s="46">
        <f>F22</f>
        <v>2</v>
      </c>
      <c r="G27" s="20"/>
    </row>
    <row r="28" spans="1:8" x14ac:dyDescent="0.25">
      <c r="A28" s="18"/>
      <c r="B28" s="19"/>
      <c r="C28" s="20"/>
      <c r="D28" s="20"/>
      <c r="E28" s="48" t="s">
        <v>68</v>
      </c>
      <c r="F28" s="46">
        <f>F23</f>
        <v>1</v>
      </c>
      <c r="G28" s="20"/>
    </row>
    <row r="29" spans="1:8" x14ac:dyDescent="0.25">
      <c r="A29" s="18"/>
      <c r="B29" s="19"/>
      <c r="C29" s="20"/>
      <c r="D29" s="20"/>
      <c r="E29" s="47" t="s">
        <v>75</v>
      </c>
      <c r="F29" s="46">
        <f>SUM(F25:F28)</f>
        <v>74</v>
      </c>
      <c r="G29" s="20"/>
    </row>
    <row r="30" spans="1:8" x14ac:dyDescent="0.25">
      <c r="C30" s="1"/>
      <c r="D30" s="1"/>
      <c r="E30" s="48" t="s">
        <v>73</v>
      </c>
      <c r="F30" s="46">
        <v>5</v>
      </c>
      <c r="G30" s="1"/>
    </row>
    <row r="31" spans="1:8" x14ac:dyDescent="0.25">
      <c r="C31" s="1"/>
      <c r="D31" s="1"/>
      <c r="E31" s="48" t="s">
        <v>74</v>
      </c>
      <c r="F31" s="46">
        <v>5</v>
      </c>
      <c r="G31" s="1"/>
    </row>
    <row r="32" spans="1:8" x14ac:dyDescent="0.25">
      <c r="C32" s="1"/>
      <c r="E32" s="48" t="s">
        <v>76</v>
      </c>
      <c r="F32" s="46">
        <f>(F29+F30+F31)*0.2</f>
        <v>16.8</v>
      </c>
    </row>
    <row r="33" spans="3:6" x14ac:dyDescent="0.25">
      <c r="C33" s="1"/>
      <c r="E33" s="47" t="s">
        <v>77</v>
      </c>
      <c r="F33" s="46">
        <f>F29+F30+F31+F32</f>
        <v>100.8</v>
      </c>
    </row>
    <row r="34" spans="3:6" x14ac:dyDescent="0.25">
      <c r="C34" s="1"/>
    </row>
  </sheetData>
  <pageMargins left="0.25" right="0.25" top="0.75" bottom="0.75" header="0.3" footer="0.3"/>
  <pageSetup paperSize="9"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E8" sqref="E8"/>
    </sheetView>
  </sheetViews>
  <sheetFormatPr defaultRowHeight="15" x14ac:dyDescent="0.25"/>
  <sheetData>
    <row r="1" spans="1:12" x14ac:dyDescent="0.25">
      <c r="B1" s="49">
        <v>42646</v>
      </c>
      <c r="C1" s="49">
        <f>B1+7</f>
        <v>42653</v>
      </c>
      <c r="D1" s="49">
        <f t="shared" ref="D1:L1" si="0">C1+7</f>
        <v>42660</v>
      </c>
      <c r="E1" s="49">
        <f t="shared" si="0"/>
        <v>42667</v>
      </c>
      <c r="F1" s="49">
        <f t="shared" si="0"/>
        <v>42674</v>
      </c>
      <c r="G1" s="49">
        <f t="shared" si="0"/>
        <v>42681</v>
      </c>
      <c r="H1" s="49">
        <f t="shared" si="0"/>
        <v>42688</v>
      </c>
      <c r="I1" s="49">
        <f t="shared" si="0"/>
        <v>42695</v>
      </c>
      <c r="J1" s="49">
        <f t="shared" si="0"/>
        <v>42702</v>
      </c>
      <c r="K1" s="49">
        <f t="shared" si="0"/>
        <v>42709</v>
      </c>
      <c r="L1" s="49">
        <f t="shared" si="0"/>
        <v>42716</v>
      </c>
    </row>
    <row r="2" spans="1:12" x14ac:dyDescent="0.25">
      <c r="A2" t="s">
        <v>78</v>
      </c>
      <c r="B2">
        <v>2</v>
      </c>
      <c r="C2">
        <v>4</v>
      </c>
      <c r="D2">
        <v>5</v>
      </c>
      <c r="E2">
        <v>5</v>
      </c>
      <c r="F2">
        <v>4</v>
      </c>
      <c r="G2">
        <v>5</v>
      </c>
    </row>
    <row r="3" spans="1:12" x14ac:dyDescent="0.25">
      <c r="A3" t="s">
        <v>79</v>
      </c>
      <c r="B3">
        <v>2</v>
      </c>
      <c r="C3">
        <v>4</v>
      </c>
      <c r="D3">
        <v>3</v>
      </c>
      <c r="E3">
        <v>3</v>
      </c>
      <c r="F3">
        <v>3</v>
      </c>
      <c r="G3">
        <v>3</v>
      </c>
    </row>
    <row r="4" spans="1:12" x14ac:dyDescent="0.25">
      <c r="A4" t="s">
        <v>80</v>
      </c>
      <c r="B4">
        <v>3</v>
      </c>
      <c r="C4">
        <v>3</v>
      </c>
      <c r="D4">
        <v>4</v>
      </c>
      <c r="E4">
        <v>4</v>
      </c>
      <c r="F4">
        <v>4</v>
      </c>
      <c r="G4">
        <v>4</v>
      </c>
    </row>
    <row r="5" spans="1:12" x14ac:dyDescent="0.25">
      <c r="A5" t="s">
        <v>81</v>
      </c>
      <c r="B5">
        <v>0.5</v>
      </c>
      <c r="C5">
        <v>0.5</v>
      </c>
      <c r="D5">
        <v>0.5</v>
      </c>
      <c r="E5">
        <v>2</v>
      </c>
      <c r="F5">
        <v>3</v>
      </c>
      <c r="G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Folha1</vt:lpstr>
      <vt:lpstr>Recursos e alocação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2016-09-28T13:13:30Z</dcterms:modified>
</cp:coreProperties>
</file>