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roadridge-my.sharepoint.com/personal/john_nazareth_broadridge_com/Documents/personal/projects/gp/groupInXLS/test/london/"/>
    </mc:Choice>
  </mc:AlternateContent>
  <xr:revisionPtr revIDLastSave="129" documentId="13_ncr:1_{AD9E97BA-D8CA-4A18-8679-1D992DB9EB4A}" xr6:coauthVersionLast="47" xr6:coauthVersionMax="47" xr10:uidLastSave="{CF577341-D3AA-4181-8876-A4397D743C2D}"/>
  <bookViews>
    <workbookView xWindow="7104" yWindow="576" windowWidth="14160" windowHeight="10512" tabRatio="766" xr2:uid="{00000000-000D-0000-FFFF-FFFF00000000}"/>
  </bookViews>
  <sheets>
    <sheet name="london" sheetId="93" r:id="rId1"/>
    <sheet name="london.gbp" sheetId="1" r:id="rId2"/>
    <sheet name="london.usd" sheetId="92" r:id="rId3"/>
  </sheets>
  <definedNames>
    <definedName name="_xlnm._FilterDatabase" localSheetId="1" hidden="1">london.gbp!$A$2:$P$53</definedName>
    <definedName name="_xlnm._FilterDatabase" localSheetId="2" hidden="1">london.usd!$A$2:$P$35</definedName>
  </definedNames>
  <calcPr calcId="191028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93" l="1"/>
  <c r="C4" i="93"/>
  <c r="D4" i="93"/>
  <c r="D3" i="93"/>
  <c r="C3" i="93"/>
  <c r="C10" i="93" l="1"/>
  <c r="D10" i="93"/>
  <c r="C9" i="93"/>
  <c r="D9" i="93"/>
  <c r="D11" i="93" l="1"/>
  <c r="C11" i="93"/>
  <c r="C14" i="93" s="1"/>
</calcChain>
</file>

<file path=xl/sharedStrings.xml><?xml version="1.0" encoding="utf-8"?>
<sst xmlns="http://schemas.openxmlformats.org/spreadsheetml/2006/main" count="232" uniqueCount="79">
  <si>
    <t>Sum of jn</t>
  </si>
  <si>
    <t>Sum of cy</t>
  </si>
  <si>
    <t>london.gbp</t>
  </si>
  <si>
    <t>london.usd</t>
  </si>
  <si>
    <t>gbp</t>
  </si>
  <si>
    <t>usd</t>
  </si>
  <si>
    <t>xchg rates</t>
  </si>
  <si>
    <t>airfare + gifts</t>
  </si>
  <si>
    <t>transaction amounts</t>
  </si>
  <si>
    <t>(you owe) / owed to you</t>
  </si>
  <si>
    <t>individual "spent"</t>
  </si>
  <si>
    <t>individual "paid"</t>
  </si>
  <si>
    <t>Item</t>
  </si>
  <si>
    <t>Category</t>
  </si>
  <si>
    <t>Vendor</t>
  </si>
  <si>
    <t>Description</t>
  </si>
  <si>
    <t>Amount</t>
  </si>
  <si>
    <t>From</t>
  </si>
  <si>
    <t>To</t>
  </si>
  <si>
    <t>Action</t>
  </si>
  <si>
    <t>cy</t>
  </si>
  <si>
    <t>jn</t>
  </si>
  <si>
    <t>CheckSum</t>
  </si>
  <si>
    <t>IndCheckSum</t>
  </si>
  <si>
    <t>Sat 11.20</t>
  </si>
  <si>
    <t>Xchange Fee</t>
  </si>
  <si>
    <t>Currrency Transfer</t>
  </si>
  <si>
    <t>xchange fee</t>
  </si>
  <si>
    <t>jn (*:self), cy (*:self), london (*:group)</t>
  </si>
  <si>
    <t>Public Transportation</t>
  </si>
  <si>
    <t>Tube</t>
  </si>
  <si>
    <t>tube topup</t>
  </si>
  <si>
    <t>Coffee</t>
  </si>
  <si>
    <t>coffee</t>
  </si>
  <si>
    <t>Restaurants</t>
  </si>
  <si>
    <t>dolphin</t>
  </si>
  <si>
    <t>beers, pizza</t>
  </si>
  <si>
    <t>cy, jn</t>
  </si>
  <si>
    <t>underground</t>
  </si>
  <si>
    <t>beers</t>
  </si>
  <si>
    <t>selim kebab</t>
  </si>
  <si>
    <t>kebabs</t>
  </si>
  <si>
    <t>Sun 11.21</t>
  </si>
  <si>
    <t>coffee, crossiant</t>
  </si>
  <si>
    <t>Mon 11.22</t>
  </si>
  <si>
    <t>Health &amp; Fitness</t>
  </si>
  <si>
    <t>touchwood pharmacy</t>
  </si>
  <si>
    <t>pcr-rt</t>
  </si>
  <si>
    <t>train</t>
  </si>
  <si>
    <t>fare to cantebury</t>
  </si>
  <si>
    <t>Site Seeing</t>
  </si>
  <si>
    <t>tour</t>
  </si>
  <si>
    <t>cantebury tour</t>
  </si>
  <si>
    <t>burger</t>
  </si>
  <si>
    <t>cantebury lunch</t>
  </si>
  <si>
    <t>Tue 11.23</t>
  </si>
  <si>
    <t>blackfriars</t>
  </si>
  <si>
    <t>fare</t>
  </si>
  <si>
    <t>pizzaxpress</t>
  </si>
  <si>
    <t>lunch</t>
  </si>
  <si>
    <t>hourniman</t>
  </si>
  <si>
    <t>Grooming</t>
  </si>
  <si>
    <t>the barber</t>
  </si>
  <si>
    <t>haircut</t>
  </si>
  <si>
    <t>the alex</t>
  </si>
  <si>
    <t>beers, fries</t>
  </si>
  <si>
    <t>Home Supplies</t>
  </si>
  <si>
    <t>cvs</t>
  </si>
  <si>
    <t>shaving foam</t>
  </si>
  <si>
    <t>kent coffee</t>
  </si>
  <si>
    <t>Row Labels</t>
  </si>
  <si>
    <t>Grand Total</t>
  </si>
  <si>
    <t>Lyft</t>
  </si>
  <si>
    <t>lyfy to EWR</t>
  </si>
  <si>
    <t>jn (*:self), cy (*:self), london.usd (*:group)</t>
  </si>
  <si>
    <t>Belgian Beer Bar</t>
  </si>
  <si>
    <t>Wed 11.24</t>
  </si>
  <si>
    <t>weatherspoon</t>
  </si>
  <si>
    <t>lyfy from 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</si>
</sst>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[$£-809]#,##0.00;[Red]\-[$£-809]#,##0.00"/>
    <numFmt numFmtId="165" formatCode="[$£-809]#,##0.00"/>
    <numFmt numFmtId="166" formatCode="[$$-409]#,##0.00_);[Red]\([$$-409]#,##0.00\)"/>
    <numFmt numFmtId="167" formatCode="[$$-409]#,##0.00"/>
    <numFmt numFmtId="168" formatCode="[$$-409]#,##0.00_);\([$$-409]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1" applyFont="1" applyFill="1"/>
    <xf numFmtId="4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6" fontId="0" fillId="0" borderId="0" xfId="1" applyNumberFormat="1" applyFont="1"/>
    <xf numFmtId="167" fontId="0" fillId="0" borderId="0" xfId="0" applyNumberFormat="1"/>
    <xf numFmtId="166" fontId="0" fillId="0" borderId="0" xfId="0" applyNumberFormat="1"/>
    <xf numFmtId="166" fontId="0" fillId="0" borderId="1" xfId="0" applyNumberFormat="1" applyBorder="1"/>
    <xf numFmtId="0" fontId="2" fillId="0" borderId="1" xfId="0" applyFont="1" applyBorder="1"/>
    <xf numFmtId="168" fontId="0" fillId="0" borderId="0" xfId="0" applyNumberFormat="1"/>
    <xf numFmtId="0" fontId="2" fillId="0" borderId="0" xfId="0" applyFont="1" applyAlignment="1">
      <alignment horizontal="right"/>
    </xf>
    <xf numFmtId="2" fontId="0" fillId="0" borderId="0" xfId="0" applyNumberFormat="1"/>
    <xf numFmtId="44" fontId="0" fillId="0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6">
    <dxf>
      <numFmt numFmtId="167" formatCode="[$$-409]#,##0.00"/>
    </dxf>
    <dxf>
      <numFmt numFmtId="167" formatCode="[$$-409]#,##0.00"/>
    </dxf>
    <dxf>
      <fill>
        <patternFill patternType="none">
          <bgColor auto="1"/>
        </patternFill>
      </fill>
    </dxf>
    <dxf>
      <numFmt numFmtId="165" formatCode="[$£-809]#,##0.00"/>
    </dxf>
    <dxf>
      <numFmt numFmtId="165" formatCode="[$£-809]#,##0.00"/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Nazareth" refreshedDate="44526.402878935187" createdVersion="6" refreshedVersion="6" minRefreshableVersion="3" recordCount="22" xr:uid="{7ED3BEB2-5E0E-4EF7-A149-D41E2C6D5337}">
  <cacheSource type="worksheet">
    <worksheetSource ref="A2:J24" sheet="london.gbp"/>
  </cacheSource>
  <cacheFields count="10">
    <cacheField name="Item" numFmtId="0">
      <sharedItems/>
    </cacheField>
    <cacheField name="Category" numFmtId="0">
      <sharedItems count="8">
        <s v="Xchange Fee"/>
        <s v="Public Transportation"/>
        <s v="Coffee"/>
        <s v="Restaurants"/>
        <s v="Health &amp; Fitness"/>
        <s v="Site Seeing"/>
        <s v="Grooming"/>
        <s v="Home Supplies"/>
      </sharedItems>
    </cacheField>
    <cacheField name="Vendor" numFmtId="0">
      <sharedItems/>
    </cacheField>
    <cacheField name="Description" numFmtId="0">
      <sharedItems/>
    </cacheField>
    <cacheField name="Amount" numFmtId="164">
      <sharedItems containsSemiMixedTypes="0" containsString="0" containsNumber="1" minValue="2.8" maxValue="64.3"/>
    </cacheField>
    <cacheField name="From" numFmtId="0">
      <sharedItems/>
    </cacheField>
    <cacheField name="To" numFmtId="0">
      <sharedItems/>
    </cacheField>
    <cacheField name="Action" numFmtId="0">
      <sharedItems containsBlank="1"/>
    </cacheField>
    <cacheField name="cy" numFmtId="164">
      <sharedItems containsSemiMixedTypes="0" containsString="0" containsNumber="1" minValue="0" maxValue="35.909999999999997"/>
    </cacheField>
    <cacheField name="jn" numFmtId="164">
      <sharedItems containsSemiMixedTypes="0" containsString="0" containsNumber="1" minValue="0" maxValue="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Nazareth" refreshedDate="44526.410685416668" createdVersion="6" refreshedVersion="6" minRefreshableVersion="3" recordCount="4" xr:uid="{7B81448A-3B00-4A98-B30D-C68BE8033017}">
  <cacheSource type="worksheet">
    <worksheetSource ref="A2:J6" sheet="london.usd"/>
  </cacheSource>
  <cacheFields count="10">
    <cacheField name="Item" numFmtId="0">
      <sharedItems/>
    </cacheField>
    <cacheField name="Category" numFmtId="0">
      <sharedItems count="2">
        <s v="Public Transportation"/>
        <s v="Restaurants"/>
      </sharedItems>
    </cacheField>
    <cacheField name="Vendor" numFmtId="0">
      <sharedItems/>
    </cacheField>
    <cacheField name="Description" numFmtId="0">
      <sharedItems/>
    </cacheField>
    <cacheField name="Amount" numFmtId="164">
      <sharedItems containsSemiMixedTypes="0" containsString="0" containsNumber="1" minValue="14.96" maxValue="29.2"/>
    </cacheField>
    <cacheField name="From" numFmtId="0">
      <sharedItems/>
    </cacheField>
    <cacheField name="To" numFmtId="0">
      <sharedItems/>
    </cacheField>
    <cacheField name="Action" numFmtId="0">
      <sharedItems containsBlank="1"/>
    </cacheField>
    <cacheField name="cy" numFmtId="164">
      <sharedItems containsSemiMixedTypes="0" containsString="0" containsNumber="1" containsInteger="1" minValue="0" maxValue="0"/>
    </cacheField>
    <cacheField name="jn" numFmtId="164">
      <sharedItems containsSemiMixedTypes="0" containsString="0" containsNumber="1" minValue="14.96" maxValue="29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Sat 11.20"/>
    <x v="0"/>
    <s v="Currrency Transfer"/>
    <s v="xchange fee"/>
    <n v="5"/>
    <s v="jn"/>
    <s v="jn"/>
    <s v="jn (*:self), cy (*:self), london (*:group)"/>
    <n v="0"/>
    <n v="5"/>
  </r>
  <r>
    <s v="Sat 11.20"/>
    <x v="1"/>
    <s v="Tube"/>
    <s v="tube topup"/>
    <n v="10"/>
    <s v="jn"/>
    <s v="jn"/>
    <m/>
    <n v="0"/>
    <n v="10"/>
  </r>
  <r>
    <s v="Sat 11.20"/>
    <x v="2"/>
    <s v="coffee"/>
    <s v="coffee"/>
    <n v="2.9"/>
    <s v="cy"/>
    <s v="jn"/>
    <m/>
    <n v="0"/>
    <n v="2.9"/>
  </r>
  <r>
    <s v="Sat 11.20"/>
    <x v="3"/>
    <s v="dolphin"/>
    <s v="beers, pizza"/>
    <n v="52.09"/>
    <s v="cy"/>
    <s v="cy, jn"/>
    <m/>
    <n v="26.05"/>
    <n v="26.05"/>
  </r>
  <r>
    <s v="Sat 11.20"/>
    <x v="3"/>
    <s v="underground"/>
    <s v="beers"/>
    <n v="12"/>
    <s v="jn"/>
    <s v="cy, jn"/>
    <m/>
    <n v="6"/>
    <n v="6"/>
  </r>
  <r>
    <s v="Sat 11.20"/>
    <x v="3"/>
    <s v="selim kebab"/>
    <s v="kebabs"/>
    <n v="9.9"/>
    <s v="jn"/>
    <s v="cy, jn"/>
    <m/>
    <n v="4.95"/>
    <n v="4.95"/>
  </r>
  <r>
    <s v="Sun 11.21"/>
    <x v="2"/>
    <s v="coffee, crossiant"/>
    <s v="coffee, crossiant"/>
    <n v="6"/>
    <s v="cy"/>
    <s v="cy, jn"/>
    <m/>
    <n v="3"/>
    <n v="3"/>
  </r>
  <r>
    <s v="Sun 11.21"/>
    <x v="2"/>
    <s v="coffee, crossiant"/>
    <s v="coffee, crossiant"/>
    <n v="3"/>
    <s v="cy"/>
    <s v="jn"/>
    <m/>
    <n v="0"/>
    <n v="3"/>
  </r>
  <r>
    <s v="Mon 11.22"/>
    <x v="2"/>
    <s v="coffee"/>
    <s v="coffee"/>
    <n v="2.8"/>
    <s v="cy"/>
    <s v="jn"/>
    <m/>
    <n v="0"/>
    <n v="2.8"/>
  </r>
  <r>
    <s v="Mon 11.22"/>
    <x v="4"/>
    <s v="touchwood pharmacy"/>
    <s v="pcr-rt"/>
    <n v="55"/>
    <s v="cy"/>
    <s v="jn"/>
    <m/>
    <n v="0"/>
    <n v="55"/>
  </r>
  <r>
    <s v="Mon 11.22"/>
    <x v="1"/>
    <s v="train"/>
    <s v="fare to cantebury"/>
    <n v="58.2"/>
    <s v="cy"/>
    <s v="cy, jn"/>
    <m/>
    <n v="29.1"/>
    <n v="29.1"/>
  </r>
  <r>
    <s v="Mon 11.22"/>
    <x v="5"/>
    <s v="tour"/>
    <s v="cantebury tour"/>
    <n v="28"/>
    <s v="cy"/>
    <s v="cy, jn"/>
    <m/>
    <n v="14"/>
    <n v="14"/>
  </r>
  <r>
    <s v="Mon 11.22"/>
    <x v="3"/>
    <s v="burger"/>
    <s v="cantebury lunch"/>
    <n v="39.6"/>
    <s v="cy"/>
    <s v="cy, jn"/>
    <m/>
    <n v="19.8"/>
    <n v="19.8"/>
  </r>
  <r>
    <s v="Tue 11.23"/>
    <x v="3"/>
    <s v="dolphin"/>
    <s v="beers, pizza"/>
    <n v="46.86"/>
    <s v="cy"/>
    <s v="cy, jn"/>
    <m/>
    <n v="23.43"/>
    <n v="23.43"/>
  </r>
  <r>
    <s v="Tue 11.23"/>
    <x v="1"/>
    <s v="blackfriars"/>
    <s v="fare"/>
    <n v="5.8"/>
    <s v="cy"/>
    <s v="jn"/>
    <m/>
    <n v="0"/>
    <n v="5.8"/>
  </r>
  <r>
    <s v="Tue 11.23"/>
    <x v="2"/>
    <s v="coffee"/>
    <s v="coffee, crossiant"/>
    <n v="8"/>
    <s v="cy"/>
    <s v="cy, jn"/>
    <m/>
    <n v="4"/>
    <n v="4"/>
  </r>
  <r>
    <s v="Tue 11.23"/>
    <x v="3"/>
    <s v="pizzaxpress"/>
    <s v="lunch"/>
    <n v="64.3"/>
    <s v="cy"/>
    <s v="cy, jn"/>
    <m/>
    <n v="32.15"/>
    <n v="32.15"/>
  </r>
  <r>
    <s v="Tue 11.23"/>
    <x v="3"/>
    <s v="hourniman"/>
    <s v="beers, pizza"/>
    <n v="9.4499999999999993"/>
    <s v="cy"/>
    <s v="cy, jn"/>
    <m/>
    <n v="4.72"/>
    <n v="4.72"/>
  </r>
  <r>
    <s v="Tue 11.23"/>
    <x v="6"/>
    <s v="the barber"/>
    <s v="haircut"/>
    <n v="15"/>
    <s v="jn"/>
    <s v="cy"/>
    <m/>
    <n v="15"/>
    <n v="0"/>
  </r>
  <r>
    <s v="Tue 11.23"/>
    <x v="3"/>
    <s v="the alex"/>
    <s v="beers, fries"/>
    <n v="15.35"/>
    <s v="cy"/>
    <s v="cy, jn"/>
    <m/>
    <n v="7.68"/>
    <n v="7.68"/>
  </r>
  <r>
    <s v="Tue 11.23"/>
    <x v="7"/>
    <s v="cvs"/>
    <s v="shaving foam"/>
    <n v="35.909999999999997"/>
    <s v="jn"/>
    <s v="cy"/>
    <m/>
    <n v="35.909999999999997"/>
    <n v="0"/>
  </r>
  <r>
    <s v="Tue 11.23"/>
    <x v="2"/>
    <s v="kent coffee"/>
    <s v="coffee, crossiant"/>
    <n v="8.9"/>
    <s v="cy"/>
    <s v="cy, jn"/>
    <m/>
    <n v="4.45"/>
    <n v="4.4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s v="Sat 11.20"/>
    <x v="0"/>
    <s v="Lyft"/>
    <s v="lyfy to EWR"/>
    <n v="20.05"/>
    <s v="jn"/>
    <s v="jn"/>
    <s v="jn (*:self), cy (*:self), london.usd (*:group)"/>
    <n v="0"/>
    <n v="20.05"/>
  </r>
  <r>
    <s v="Sat 11.20"/>
    <x v="1"/>
    <s v="Belgian Beer Bar"/>
    <s v="beers"/>
    <n v="29.2"/>
    <s v="jn"/>
    <s v="jn"/>
    <m/>
    <n v="0"/>
    <n v="29.2"/>
  </r>
  <r>
    <s v="Wed 11.24"/>
    <x v="1"/>
    <s v="weatherspoon"/>
    <s v="beers"/>
    <n v="14.96"/>
    <s v="jn"/>
    <s v="jn"/>
    <m/>
    <n v="0"/>
    <n v="14.96"/>
  </r>
  <r>
    <s v="Wed 11.24"/>
    <x v="0"/>
    <s v="Lyft"/>
    <s v="lyfy from EWR"/>
    <n v="22.67"/>
    <s v="jn"/>
    <s v="jn"/>
    <m/>
    <n v="0"/>
    <n v="22.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1D98E2-71E9-491C-BAC7-7441A8BC6B26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B26:D35" firstHeaderRow="0" firstDataRow="1" firstDataCol="1"/>
  <pivotFields count="10">
    <pivotField showAll="0"/>
    <pivotField axis="axisRow" showAll="0">
      <items count="9">
        <item x="3"/>
        <item x="1"/>
        <item x="7"/>
        <item x="4"/>
        <item x="2"/>
        <item x="5"/>
        <item x="0"/>
        <item x="6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numFmtId="164" showAll="0"/>
    <pivotField dataField="1" numFmtId="44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n" fld="9" baseField="1" baseItem="2" numFmtId="165"/>
    <dataField name="Sum of cy" fld="8" baseField="1" baseItem="2" numFmtId="165"/>
  </dataFields>
  <formats count="3">
    <format dxfId="5">
      <pivotArea collapsedLevelsAreSubtotals="1" fieldPosition="0">
        <references count="1">
          <reference field="1" count="0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EDB396-2B88-4003-99C7-85080833279D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>
  <location ref="B8:D11" firstHeaderRow="0" firstDataRow="1" firstDataCol="1"/>
  <pivotFields count="10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numFmtId="164" showAll="0"/>
    <pivotField dataField="1" numFmtId="44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n" fld="9" baseField="1" baseItem="0" numFmtId="167"/>
    <dataField name="Sum of cy" fld="8" baseField="1" baseItem="0" numFmtId="167"/>
  </dataFields>
  <formats count="3">
    <format dxfId="2">
      <pivotArea collapsedLevelsAreSubtotals="1" fieldPosition="0">
        <references count="1">
          <reference field="1" count="0"/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5A5F-0A82-4DC2-ACD1-ECE728D7B0C6}">
  <dimension ref="B2:F14"/>
  <sheetViews>
    <sheetView tabSelected="1" zoomScale="90" zoomScaleNormal="90" workbookViewId="0">
      <selection activeCell="F7" sqref="F7"/>
    </sheetView>
  </sheetViews>
  <sheetFormatPr defaultRowHeight="14.4" x14ac:dyDescent="0.3"/>
  <cols>
    <col min="2" max="2" width="12.88671875" bestFit="1" customWidth="1"/>
    <col min="3" max="3" width="10.44140625" bestFit="1" customWidth="1"/>
  </cols>
  <sheetData>
    <row r="2" spans="2:6" x14ac:dyDescent="0.3">
      <c r="C2" s="12" t="s">
        <v>0</v>
      </c>
      <c r="D2" s="12" t="s">
        <v>1</v>
      </c>
    </row>
    <row r="3" spans="2:6" x14ac:dyDescent="0.3">
      <c r="B3" t="s">
        <v>2</v>
      </c>
      <c r="C3" s="7">
        <f>GETPIVOTDATA("Sum of jn",london.gbp!$B$26)</f>
        <v>263.83000000000004</v>
      </c>
      <c r="D3" s="7">
        <f>GETPIVOTDATA("Sum of cy",london.gbp!$B$26)</f>
        <v>230.23999999999998</v>
      </c>
    </row>
    <row r="4" spans="2:6" x14ac:dyDescent="0.3">
      <c r="B4" t="s">
        <v>3</v>
      </c>
      <c r="C4" s="10">
        <f>GETPIVOTDATA("Sum of jn",london.usd!$B$8) *0 +228</f>
        <v>228</v>
      </c>
      <c r="D4" s="10">
        <f>GETPIVOTDATA("Sum of cy",london.usd!$B$8)</f>
        <v>0</v>
      </c>
    </row>
    <row r="6" spans="2:6" x14ac:dyDescent="0.3">
      <c r="C6" s="14" t="s">
        <v>4</v>
      </c>
      <c r="D6" s="14" t="s">
        <v>5</v>
      </c>
    </row>
    <row r="7" spans="2:6" x14ac:dyDescent="0.3">
      <c r="B7" t="s">
        <v>6</v>
      </c>
      <c r="C7">
        <v>1.33</v>
      </c>
      <c r="D7" s="15">
        <v>1</v>
      </c>
      <c r="F7">
        <f>1/C7</f>
        <v>0.75187969924812026</v>
      </c>
    </row>
    <row r="8" spans="2:6" x14ac:dyDescent="0.3">
      <c r="C8" s="12" t="s">
        <v>0</v>
      </c>
      <c r="D8" s="12" t="s">
        <v>1</v>
      </c>
    </row>
    <row r="9" spans="2:6" x14ac:dyDescent="0.3">
      <c r="B9" t="s">
        <v>3</v>
      </c>
      <c r="C9" s="13">
        <f>C3*$C$7</f>
        <v>350.89390000000009</v>
      </c>
      <c r="D9" s="13">
        <f>D3*$C$7</f>
        <v>306.2192</v>
      </c>
    </row>
    <row r="10" spans="2:6" x14ac:dyDescent="0.3">
      <c r="B10" t="s">
        <v>3</v>
      </c>
      <c r="C10" s="11">
        <f>C4*$D$7</f>
        <v>228</v>
      </c>
      <c r="D10" s="11">
        <f>D4*$D$7</f>
        <v>0</v>
      </c>
    </row>
    <row r="11" spans="2:6" x14ac:dyDescent="0.3">
      <c r="C11" s="13">
        <f>SUM(C9:C10)</f>
        <v>578.89390000000003</v>
      </c>
      <c r="D11" s="13">
        <f>SUM(D9:D10)</f>
        <v>306.2192</v>
      </c>
    </row>
    <row r="13" spans="2:6" x14ac:dyDescent="0.3">
      <c r="B13" t="s">
        <v>7</v>
      </c>
      <c r="C13" s="11">
        <v>750</v>
      </c>
    </row>
    <row r="14" spans="2:6" x14ac:dyDescent="0.3">
      <c r="C14" s="13">
        <f>C11+C13</f>
        <v>1328.8939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opLeftCell="A10" zoomScale="90" zoomScaleNormal="90" workbookViewId="0">
      <selection activeCell="A26" sqref="A26"/>
    </sheetView>
  </sheetViews>
  <sheetFormatPr defaultRowHeight="14.4" x14ac:dyDescent="0.3"/>
  <cols>
    <col min="1" max="1" width="10.109375" bestFit="1" customWidth="1"/>
    <col min="2" max="2" width="19.88671875" bestFit="1" customWidth="1"/>
    <col min="3" max="3" width="9.33203125" bestFit="1" customWidth="1"/>
    <col min="4" max="4" width="9.44140625" bestFit="1" customWidth="1"/>
    <col min="5" max="5" width="11.109375" style="1" bestFit="1" customWidth="1"/>
    <col min="6" max="6" width="9.5546875" bestFit="1" customWidth="1"/>
    <col min="7" max="7" width="5.44140625" bestFit="1" customWidth="1"/>
    <col min="8" max="8" width="12.6640625" customWidth="1"/>
    <col min="9" max="9" width="13.6640625" style="1" customWidth="1"/>
    <col min="10" max="10" width="16.88671875" style="1" bestFit="1" customWidth="1"/>
    <col min="11" max="11" width="12.6640625" style="1" customWidth="1"/>
    <col min="12" max="12" width="10.33203125" style="1" customWidth="1"/>
    <col min="13" max="13" width="11.5546875" style="1" bestFit="1" customWidth="1"/>
    <col min="14" max="14" width="11" style="1" customWidth="1"/>
    <col min="15" max="15" width="11.109375" style="1" bestFit="1" customWidth="1"/>
    <col min="16" max="16" width="14.5546875" style="1" bestFit="1" customWidth="1"/>
    <col min="18" max="18" width="11.33203125" bestFit="1" customWidth="1"/>
  </cols>
  <sheetData>
    <row r="1" spans="1:18" x14ac:dyDescent="0.3">
      <c r="I1" s="16" t="s">
        <v>8</v>
      </c>
      <c r="J1" s="16"/>
      <c r="K1" s="16" t="s">
        <v>9</v>
      </c>
      <c r="L1" s="16"/>
      <c r="M1" s="16"/>
      <c r="N1" s="17" t="s">
        <v>10</v>
      </c>
      <c r="O1" s="17"/>
      <c r="P1" s="17"/>
      <c r="Q1" s="17" t="s">
        <v>11</v>
      </c>
      <c r="R1" s="17"/>
    </row>
    <row r="2" spans="1:18" x14ac:dyDescent="0.3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t="s">
        <v>18</v>
      </c>
      <c r="H2" t="s">
        <v>19</v>
      </c>
      <c r="I2" s="1" t="s">
        <v>20</v>
      </c>
      <c r="J2" s="1" t="s">
        <v>21</v>
      </c>
      <c r="K2" s="1" t="s">
        <v>20</v>
      </c>
      <c r="L2" s="1" t="s">
        <v>21</v>
      </c>
      <c r="M2" s="1" t="s">
        <v>22</v>
      </c>
      <c r="N2" s="1" t="s">
        <v>20</v>
      </c>
      <c r="O2" s="1" t="s">
        <v>21</v>
      </c>
      <c r="P2" s="1" t="s">
        <v>23</v>
      </c>
      <c r="Q2" t="s">
        <v>20</v>
      </c>
      <c r="R2" t="s">
        <v>21</v>
      </c>
    </row>
    <row r="3" spans="1:18" x14ac:dyDescent="0.3">
      <c r="A3" t="s">
        <v>24</v>
      </c>
      <c r="B3" t="s">
        <v>25</v>
      </c>
      <c r="C3" t="s">
        <v>26</v>
      </c>
      <c r="D3" t="s">
        <v>27</v>
      </c>
      <c r="E3" s="6">
        <v>5</v>
      </c>
      <c r="F3" t="s">
        <v>21</v>
      </c>
      <c r="G3" t="s">
        <v>21</v>
      </c>
      <c r="H3" s="1" t="s">
        <v>28</v>
      </c>
      <c r="I3" s="6">
        <v>0</v>
      </c>
      <c r="J3" s="6">
        <v>5</v>
      </c>
      <c r="K3" s="6">
        <v>0</v>
      </c>
      <c r="L3" s="6">
        <v>0</v>
      </c>
      <c r="M3" s="6">
        <v>0</v>
      </c>
      <c r="N3" s="6">
        <v>0</v>
      </c>
      <c r="O3" s="6">
        <v>5</v>
      </c>
      <c r="P3" s="6">
        <v>0</v>
      </c>
      <c r="Q3" s="6">
        <v>0</v>
      </c>
      <c r="R3" s="6">
        <v>5</v>
      </c>
    </row>
    <row r="4" spans="1:18" x14ac:dyDescent="0.3">
      <c r="A4" t="s">
        <v>24</v>
      </c>
      <c r="B4" t="s">
        <v>29</v>
      </c>
      <c r="C4" t="s">
        <v>30</v>
      </c>
      <c r="D4" t="s">
        <v>31</v>
      </c>
      <c r="E4" s="6">
        <v>10</v>
      </c>
      <c r="F4" t="s">
        <v>21</v>
      </c>
      <c r="G4" t="s">
        <v>21</v>
      </c>
      <c r="I4" s="6">
        <v>0</v>
      </c>
      <c r="J4" s="6">
        <v>10</v>
      </c>
      <c r="K4" s="6">
        <v>0</v>
      </c>
      <c r="L4" s="6">
        <v>0</v>
      </c>
      <c r="M4" s="6">
        <v>0</v>
      </c>
      <c r="N4" s="6">
        <v>0</v>
      </c>
      <c r="O4" s="6">
        <v>15</v>
      </c>
      <c r="P4" s="6">
        <v>0</v>
      </c>
      <c r="Q4" s="6">
        <v>0</v>
      </c>
      <c r="R4" s="6">
        <v>15</v>
      </c>
    </row>
    <row r="5" spans="1:18" x14ac:dyDescent="0.3">
      <c r="A5" t="s">
        <v>24</v>
      </c>
      <c r="B5" t="s">
        <v>32</v>
      </c>
      <c r="C5" t="s">
        <v>33</v>
      </c>
      <c r="D5" t="s">
        <v>33</v>
      </c>
      <c r="E5" s="6">
        <v>2.9</v>
      </c>
      <c r="F5" t="s">
        <v>20</v>
      </c>
      <c r="G5" t="s">
        <v>21</v>
      </c>
      <c r="I5" s="6">
        <v>0</v>
      </c>
      <c r="J5" s="6">
        <v>2.9</v>
      </c>
      <c r="K5" s="6">
        <v>2.9</v>
      </c>
      <c r="L5" s="6">
        <v>-2.9</v>
      </c>
      <c r="M5" s="6">
        <v>0</v>
      </c>
      <c r="N5" s="6">
        <v>0</v>
      </c>
      <c r="O5" s="6">
        <v>17.899999999999999</v>
      </c>
      <c r="P5" s="6">
        <v>0</v>
      </c>
      <c r="Q5" s="6">
        <v>2.9</v>
      </c>
      <c r="R5" s="6">
        <v>15</v>
      </c>
    </row>
    <row r="6" spans="1:18" x14ac:dyDescent="0.3">
      <c r="A6" t="s">
        <v>24</v>
      </c>
      <c r="B6" t="s">
        <v>34</v>
      </c>
      <c r="C6" t="s">
        <v>35</v>
      </c>
      <c r="D6" t="s">
        <v>36</v>
      </c>
      <c r="E6" s="6">
        <v>52.09</v>
      </c>
      <c r="F6" t="s">
        <v>20</v>
      </c>
      <c r="G6" t="s">
        <v>37</v>
      </c>
      <c r="I6" s="6">
        <v>26.05</v>
      </c>
      <c r="J6" s="6">
        <v>26.05</v>
      </c>
      <c r="K6" s="6">
        <v>28.94</v>
      </c>
      <c r="L6" s="6">
        <v>-28.94</v>
      </c>
      <c r="M6" s="6">
        <v>0</v>
      </c>
      <c r="N6" s="6">
        <v>26.05</v>
      </c>
      <c r="O6" s="6">
        <v>43.94</v>
      </c>
      <c r="P6" s="6">
        <v>0</v>
      </c>
      <c r="Q6" s="6">
        <v>54.99</v>
      </c>
      <c r="R6" s="6">
        <v>15</v>
      </c>
    </row>
    <row r="7" spans="1:18" x14ac:dyDescent="0.3">
      <c r="A7" t="s">
        <v>24</v>
      </c>
      <c r="B7" t="s">
        <v>34</v>
      </c>
      <c r="C7" t="s">
        <v>38</v>
      </c>
      <c r="D7" t="s">
        <v>39</v>
      </c>
      <c r="E7" s="6">
        <v>12</v>
      </c>
      <c r="F7" t="s">
        <v>21</v>
      </c>
      <c r="G7" t="s">
        <v>37</v>
      </c>
      <c r="I7" s="6">
        <v>6</v>
      </c>
      <c r="J7" s="6">
        <v>6</v>
      </c>
      <c r="K7" s="6">
        <v>22.94</v>
      </c>
      <c r="L7" s="6">
        <v>-22.94</v>
      </c>
      <c r="M7" s="6">
        <v>0</v>
      </c>
      <c r="N7" s="6">
        <v>32.04</v>
      </c>
      <c r="O7" s="6">
        <v>49.94</v>
      </c>
      <c r="P7" s="6">
        <v>0</v>
      </c>
      <c r="Q7" s="6">
        <v>54.99</v>
      </c>
      <c r="R7" s="6">
        <v>27</v>
      </c>
    </row>
    <row r="8" spans="1:18" x14ac:dyDescent="0.3">
      <c r="A8" t="s">
        <v>24</v>
      </c>
      <c r="B8" t="s">
        <v>34</v>
      </c>
      <c r="C8" t="s">
        <v>40</v>
      </c>
      <c r="D8" t="s">
        <v>41</v>
      </c>
      <c r="E8" s="6">
        <v>9.9</v>
      </c>
      <c r="F8" t="s">
        <v>21</v>
      </c>
      <c r="G8" t="s">
        <v>37</v>
      </c>
      <c r="I8" s="6">
        <v>4.95</v>
      </c>
      <c r="J8" s="6">
        <v>4.95</v>
      </c>
      <c r="K8" s="6">
        <v>17.989999999999998</v>
      </c>
      <c r="L8" s="6">
        <v>-17.989999999999998</v>
      </c>
      <c r="M8" s="6">
        <v>0</v>
      </c>
      <c r="N8" s="6">
        <v>36.99</v>
      </c>
      <c r="O8" s="6">
        <v>54.9</v>
      </c>
      <c r="P8" s="6">
        <v>0</v>
      </c>
      <c r="Q8" s="6">
        <v>54.99</v>
      </c>
      <c r="R8" s="6">
        <v>36.9</v>
      </c>
    </row>
    <row r="9" spans="1:18" x14ac:dyDescent="0.3">
      <c r="A9" t="s">
        <v>42</v>
      </c>
      <c r="B9" t="s">
        <v>32</v>
      </c>
      <c r="C9" t="s">
        <v>43</v>
      </c>
      <c r="D9" t="s">
        <v>43</v>
      </c>
      <c r="E9" s="6">
        <v>6</v>
      </c>
      <c r="F9" t="s">
        <v>20</v>
      </c>
      <c r="G9" t="s">
        <v>37</v>
      </c>
      <c r="I9" s="6">
        <v>3</v>
      </c>
      <c r="J9" s="6">
        <v>3</v>
      </c>
      <c r="K9" s="6">
        <v>20.99</v>
      </c>
      <c r="L9" s="6">
        <v>-20.99</v>
      </c>
      <c r="M9" s="6">
        <v>0</v>
      </c>
      <c r="N9" s="6">
        <v>39.99</v>
      </c>
      <c r="O9" s="6">
        <v>57.9</v>
      </c>
      <c r="P9" s="6">
        <v>0</v>
      </c>
      <c r="Q9" s="6">
        <v>60.99</v>
      </c>
      <c r="R9" s="6">
        <v>36.9</v>
      </c>
    </row>
    <row r="10" spans="1:18" x14ac:dyDescent="0.3">
      <c r="A10" t="s">
        <v>42</v>
      </c>
      <c r="B10" t="s">
        <v>32</v>
      </c>
      <c r="C10" t="s">
        <v>43</v>
      </c>
      <c r="D10" t="s">
        <v>43</v>
      </c>
      <c r="E10" s="6">
        <v>3</v>
      </c>
      <c r="F10" t="s">
        <v>20</v>
      </c>
      <c r="G10" t="s">
        <v>21</v>
      </c>
      <c r="I10" s="6">
        <v>0</v>
      </c>
      <c r="J10" s="6">
        <v>3</v>
      </c>
      <c r="K10" s="6">
        <v>23.99</v>
      </c>
      <c r="L10" s="6">
        <v>-23.99</v>
      </c>
      <c r="M10" s="6">
        <v>0</v>
      </c>
      <c r="N10" s="6">
        <v>39.99</v>
      </c>
      <c r="O10" s="6">
        <v>60.9</v>
      </c>
      <c r="P10" s="6">
        <v>0</v>
      </c>
      <c r="Q10" s="6">
        <v>63.99</v>
      </c>
      <c r="R10" s="6">
        <v>36.9</v>
      </c>
    </row>
    <row r="11" spans="1:18" x14ac:dyDescent="0.3">
      <c r="A11" t="s">
        <v>44</v>
      </c>
      <c r="B11" t="s">
        <v>32</v>
      </c>
      <c r="C11" t="s">
        <v>33</v>
      </c>
      <c r="D11" t="s">
        <v>33</v>
      </c>
      <c r="E11" s="6">
        <v>2.8</v>
      </c>
      <c r="F11" t="s">
        <v>20</v>
      </c>
      <c r="G11" t="s">
        <v>21</v>
      </c>
      <c r="I11" s="6">
        <v>0</v>
      </c>
      <c r="J11" s="6">
        <v>2.8</v>
      </c>
      <c r="K11" s="6">
        <v>26.79</v>
      </c>
      <c r="L11" s="6">
        <v>-26.79</v>
      </c>
      <c r="M11" s="6">
        <v>0</v>
      </c>
      <c r="N11" s="6">
        <v>39.99</v>
      </c>
      <c r="O11" s="6">
        <v>63.69</v>
      </c>
      <c r="P11" s="6">
        <v>0</v>
      </c>
      <c r="Q11" s="6">
        <v>66.790000000000006</v>
      </c>
      <c r="R11" s="6">
        <v>36.9</v>
      </c>
    </row>
    <row r="12" spans="1:18" x14ac:dyDescent="0.3">
      <c r="A12" t="s">
        <v>44</v>
      </c>
      <c r="B12" t="s">
        <v>45</v>
      </c>
      <c r="C12" t="s">
        <v>46</v>
      </c>
      <c r="D12" t="s">
        <v>47</v>
      </c>
      <c r="E12" s="6">
        <v>55</v>
      </c>
      <c r="F12" t="s">
        <v>20</v>
      </c>
      <c r="G12" t="s">
        <v>21</v>
      </c>
      <c r="I12" s="6">
        <v>0</v>
      </c>
      <c r="J12" s="6">
        <v>55</v>
      </c>
      <c r="K12" s="6">
        <v>81.790000000000006</v>
      </c>
      <c r="L12" s="6">
        <v>-81.790000000000006</v>
      </c>
      <c r="M12" s="6">
        <v>0</v>
      </c>
      <c r="N12" s="6">
        <v>39.99</v>
      </c>
      <c r="O12" s="6">
        <v>118.69</v>
      </c>
      <c r="P12" s="6">
        <v>0</v>
      </c>
      <c r="Q12" s="6">
        <v>121.79</v>
      </c>
      <c r="R12" s="6">
        <v>36.9</v>
      </c>
    </row>
    <row r="13" spans="1:18" x14ac:dyDescent="0.3">
      <c r="A13" t="s">
        <v>44</v>
      </c>
      <c r="B13" t="s">
        <v>29</v>
      </c>
      <c r="C13" t="s">
        <v>48</v>
      </c>
      <c r="D13" t="s">
        <v>49</v>
      </c>
      <c r="E13" s="6">
        <v>58.2</v>
      </c>
      <c r="F13" t="s">
        <v>20</v>
      </c>
      <c r="G13" t="s">
        <v>37</v>
      </c>
      <c r="I13" s="6">
        <v>29.1</v>
      </c>
      <c r="J13" s="6">
        <v>29.1</v>
      </c>
      <c r="K13" s="6">
        <v>110.89</v>
      </c>
      <c r="L13" s="6">
        <v>-110.89</v>
      </c>
      <c r="M13" s="6">
        <v>0</v>
      </c>
      <c r="N13" s="6">
        <v>69.099999999999994</v>
      </c>
      <c r="O13" s="6">
        <v>147.79</v>
      </c>
      <c r="P13" s="6">
        <v>0</v>
      </c>
      <c r="Q13" s="6">
        <v>179.99</v>
      </c>
      <c r="R13" s="6">
        <v>36.9</v>
      </c>
    </row>
    <row r="14" spans="1:18" x14ac:dyDescent="0.3">
      <c r="A14" t="s">
        <v>44</v>
      </c>
      <c r="B14" t="s">
        <v>50</v>
      </c>
      <c r="C14" t="s">
        <v>51</v>
      </c>
      <c r="D14" t="s">
        <v>52</v>
      </c>
      <c r="E14" s="6">
        <v>28</v>
      </c>
      <c r="F14" t="s">
        <v>20</v>
      </c>
      <c r="G14" t="s">
        <v>37</v>
      </c>
      <c r="I14" s="6">
        <v>14</v>
      </c>
      <c r="J14" s="6">
        <v>14</v>
      </c>
      <c r="K14" s="6">
        <v>124.89</v>
      </c>
      <c r="L14" s="6">
        <v>-124.89</v>
      </c>
      <c r="M14" s="6">
        <v>0</v>
      </c>
      <c r="N14" s="6">
        <v>83.1</v>
      </c>
      <c r="O14" s="6">
        <v>161.79</v>
      </c>
      <c r="P14" s="6">
        <v>0</v>
      </c>
      <c r="Q14" s="6">
        <v>207.99</v>
      </c>
      <c r="R14" s="6">
        <v>36.9</v>
      </c>
    </row>
    <row r="15" spans="1:18" x14ac:dyDescent="0.3">
      <c r="A15" t="s">
        <v>44</v>
      </c>
      <c r="B15" t="s">
        <v>34</v>
      </c>
      <c r="C15" t="s">
        <v>53</v>
      </c>
      <c r="D15" t="s">
        <v>54</v>
      </c>
      <c r="E15" s="6">
        <v>39.6</v>
      </c>
      <c r="F15" t="s">
        <v>20</v>
      </c>
      <c r="G15" t="s">
        <v>37</v>
      </c>
      <c r="I15" s="6">
        <v>19.8</v>
      </c>
      <c r="J15" s="6">
        <v>19.8</v>
      </c>
      <c r="K15" s="6">
        <v>144.69</v>
      </c>
      <c r="L15" s="6">
        <v>-144.69</v>
      </c>
      <c r="M15" s="6">
        <v>0</v>
      </c>
      <c r="N15" s="6">
        <v>102.9</v>
      </c>
      <c r="O15" s="6">
        <v>181.6</v>
      </c>
      <c r="P15" s="6">
        <v>0</v>
      </c>
      <c r="Q15" s="6">
        <v>247.59</v>
      </c>
      <c r="R15" s="6">
        <v>36.9</v>
      </c>
    </row>
    <row r="16" spans="1:18" x14ac:dyDescent="0.3">
      <c r="A16" t="s">
        <v>55</v>
      </c>
      <c r="B16" t="s">
        <v>34</v>
      </c>
      <c r="C16" t="s">
        <v>35</v>
      </c>
      <c r="D16" t="s">
        <v>36</v>
      </c>
      <c r="E16" s="6">
        <v>46.86</v>
      </c>
      <c r="F16" t="s">
        <v>20</v>
      </c>
      <c r="G16" t="s">
        <v>37</v>
      </c>
      <c r="I16" s="6">
        <v>23.43</v>
      </c>
      <c r="J16" s="6">
        <v>23.43</v>
      </c>
      <c r="K16" s="6">
        <v>168.13</v>
      </c>
      <c r="L16" s="6">
        <v>-168.13</v>
      </c>
      <c r="M16" s="6">
        <v>0</v>
      </c>
      <c r="N16" s="6">
        <v>126.33</v>
      </c>
      <c r="O16" s="6">
        <v>205.02</v>
      </c>
      <c r="P16" s="6">
        <v>0</v>
      </c>
      <c r="Q16" s="6">
        <v>294.45</v>
      </c>
      <c r="R16" s="6">
        <v>36.9</v>
      </c>
    </row>
    <row r="17" spans="1:18" x14ac:dyDescent="0.3">
      <c r="A17" t="s">
        <v>55</v>
      </c>
      <c r="B17" t="s">
        <v>29</v>
      </c>
      <c r="C17" t="s">
        <v>56</v>
      </c>
      <c r="D17" t="s">
        <v>57</v>
      </c>
      <c r="E17" s="6">
        <v>5.8</v>
      </c>
      <c r="F17" t="s">
        <v>20</v>
      </c>
      <c r="G17" t="s">
        <v>21</v>
      </c>
      <c r="I17" s="6">
        <v>0</v>
      </c>
      <c r="J17" s="6">
        <v>5.8</v>
      </c>
      <c r="K17" s="6">
        <v>173.93</v>
      </c>
      <c r="L17" s="6">
        <v>-173.93</v>
      </c>
      <c r="M17" s="6">
        <v>0</v>
      </c>
      <c r="N17" s="6">
        <v>126.33</v>
      </c>
      <c r="O17" s="6">
        <v>210.82</v>
      </c>
      <c r="P17" s="6">
        <v>0</v>
      </c>
      <c r="Q17" s="6">
        <v>300.25</v>
      </c>
      <c r="R17" s="6">
        <v>36.9</v>
      </c>
    </row>
    <row r="18" spans="1:18" x14ac:dyDescent="0.3">
      <c r="A18" t="s">
        <v>55</v>
      </c>
      <c r="B18" t="s">
        <v>32</v>
      </c>
      <c r="C18" t="s">
        <v>33</v>
      </c>
      <c r="D18" t="s">
        <v>43</v>
      </c>
      <c r="E18" s="6">
        <v>8</v>
      </c>
      <c r="F18" t="s">
        <v>20</v>
      </c>
      <c r="G18" t="s">
        <v>37</v>
      </c>
      <c r="I18" s="6">
        <v>4</v>
      </c>
      <c r="J18" s="6">
        <v>4</v>
      </c>
      <c r="K18" s="6">
        <v>177.93</v>
      </c>
      <c r="L18" s="6">
        <v>-177.93</v>
      </c>
      <c r="M18" s="6">
        <v>0</v>
      </c>
      <c r="N18" s="6">
        <v>130.33000000000001</v>
      </c>
      <c r="O18" s="6">
        <v>214.82</v>
      </c>
      <c r="P18" s="6">
        <v>0</v>
      </c>
      <c r="Q18" s="6">
        <v>308.25</v>
      </c>
      <c r="R18" s="6">
        <v>36.9</v>
      </c>
    </row>
    <row r="19" spans="1:18" x14ac:dyDescent="0.3">
      <c r="A19" t="s">
        <v>55</v>
      </c>
      <c r="B19" t="s">
        <v>34</v>
      </c>
      <c r="C19" t="s">
        <v>58</v>
      </c>
      <c r="D19" t="s">
        <v>59</v>
      </c>
      <c r="E19" s="6">
        <v>64.3</v>
      </c>
      <c r="F19" t="s">
        <v>20</v>
      </c>
      <c r="G19" t="s">
        <v>37</v>
      </c>
      <c r="I19" s="6">
        <v>32.15</v>
      </c>
      <c r="J19" s="6">
        <v>32.15</v>
      </c>
      <c r="K19" s="6">
        <v>210.08</v>
      </c>
      <c r="L19" s="6">
        <v>-210.08</v>
      </c>
      <c r="M19" s="6">
        <v>0</v>
      </c>
      <c r="N19" s="6">
        <v>162.47999999999999</v>
      </c>
      <c r="O19" s="6">
        <v>246.98</v>
      </c>
      <c r="P19" s="6">
        <v>0</v>
      </c>
      <c r="Q19" s="6">
        <v>372.55</v>
      </c>
      <c r="R19" s="6">
        <v>36.9</v>
      </c>
    </row>
    <row r="20" spans="1:18" x14ac:dyDescent="0.3">
      <c r="A20" t="s">
        <v>55</v>
      </c>
      <c r="B20" t="s">
        <v>34</v>
      </c>
      <c r="C20" t="s">
        <v>60</v>
      </c>
      <c r="D20" t="s">
        <v>36</v>
      </c>
      <c r="E20" s="6">
        <v>9.4499999999999993</v>
      </c>
      <c r="F20" t="s">
        <v>20</v>
      </c>
      <c r="G20" t="s">
        <v>37</v>
      </c>
      <c r="I20" s="6">
        <v>4.72</v>
      </c>
      <c r="J20" s="6">
        <v>4.72</v>
      </c>
      <c r="K20" s="6">
        <v>214.8</v>
      </c>
      <c r="L20" s="6">
        <v>-214.8</v>
      </c>
      <c r="M20" s="6">
        <v>0</v>
      </c>
      <c r="N20" s="6">
        <v>167.2</v>
      </c>
      <c r="O20" s="6">
        <v>251.7</v>
      </c>
      <c r="P20" s="6">
        <v>0</v>
      </c>
      <c r="Q20" s="6">
        <v>382</v>
      </c>
      <c r="R20" s="6">
        <v>36.9</v>
      </c>
    </row>
    <row r="21" spans="1:18" x14ac:dyDescent="0.3">
      <c r="A21" t="s">
        <v>55</v>
      </c>
      <c r="B21" t="s">
        <v>61</v>
      </c>
      <c r="C21" t="s">
        <v>62</v>
      </c>
      <c r="D21" t="s">
        <v>63</v>
      </c>
      <c r="E21" s="6">
        <v>15</v>
      </c>
      <c r="F21" t="s">
        <v>21</v>
      </c>
      <c r="G21" t="s">
        <v>20</v>
      </c>
      <c r="I21" s="6">
        <v>15</v>
      </c>
      <c r="J21" s="6">
        <v>0</v>
      </c>
      <c r="K21" s="6">
        <v>199.8</v>
      </c>
      <c r="L21" s="6">
        <v>-199.8</v>
      </c>
      <c r="M21" s="6">
        <v>0</v>
      </c>
      <c r="N21" s="6">
        <v>182.2</v>
      </c>
      <c r="O21" s="6">
        <v>251.7</v>
      </c>
      <c r="P21" s="6">
        <v>0</v>
      </c>
      <c r="Q21" s="6">
        <v>382</v>
      </c>
      <c r="R21" s="6">
        <v>51.9</v>
      </c>
    </row>
    <row r="22" spans="1:18" x14ac:dyDescent="0.3">
      <c r="A22" t="s">
        <v>55</v>
      </c>
      <c r="B22" t="s">
        <v>34</v>
      </c>
      <c r="C22" t="s">
        <v>64</v>
      </c>
      <c r="D22" t="s">
        <v>65</v>
      </c>
      <c r="E22" s="6">
        <v>15.35</v>
      </c>
      <c r="F22" t="s">
        <v>20</v>
      </c>
      <c r="G22" t="s">
        <v>37</v>
      </c>
      <c r="I22" s="6">
        <v>7.68</v>
      </c>
      <c r="J22" s="6">
        <v>7.68</v>
      </c>
      <c r="K22" s="6">
        <v>207.48</v>
      </c>
      <c r="L22" s="6">
        <v>-207.48</v>
      </c>
      <c r="M22" s="6">
        <v>0</v>
      </c>
      <c r="N22" s="6">
        <v>189.88</v>
      </c>
      <c r="O22" s="6">
        <v>259.38</v>
      </c>
      <c r="P22" s="6">
        <v>0</v>
      </c>
      <c r="Q22" s="6">
        <v>397.35</v>
      </c>
      <c r="R22" s="6">
        <v>51.9</v>
      </c>
    </row>
    <row r="23" spans="1:18" x14ac:dyDescent="0.3">
      <c r="A23" t="s">
        <v>55</v>
      </c>
      <c r="B23" t="s">
        <v>66</v>
      </c>
      <c r="C23" t="s">
        <v>67</v>
      </c>
      <c r="D23" t="s">
        <v>68</v>
      </c>
      <c r="E23" s="6">
        <v>35.909999999999997</v>
      </c>
      <c r="F23" t="s">
        <v>21</v>
      </c>
      <c r="G23" t="s">
        <v>20</v>
      </c>
      <c r="I23" s="6">
        <v>35.909999999999997</v>
      </c>
      <c r="J23" s="6">
        <v>0</v>
      </c>
      <c r="K23" s="6">
        <v>171.57</v>
      </c>
      <c r="L23" s="6">
        <v>-171.57</v>
      </c>
      <c r="M23" s="6">
        <v>0</v>
      </c>
      <c r="N23" s="6">
        <v>225.79</v>
      </c>
      <c r="O23" s="6">
        <v>259.38</v>
      </c>
      <c r="P23" s="6">
        <v>0</v>
      </c>
      <c r="Q23" s="6">
        <v>397.35</v>
      </c>
      <c r="R23" s="6">
        <v>87.81</v>
      </c>
    </row>
    <row r="24" spans="1:18" x14ac:dyDescent="0.3">
      <c r="A24" t="s">
        <v>55</v>
      </c>
      <c r="B24" t="s">
        <v>32</v>
      </c>
      <c r="C24" t="s">
        <v>69</v>
      </c>
      <c r="D24" t="s">
        <v>43</v>
      </c>
      <c r="E24" s="6">
        <v>8.9</v>
      </c>
      <c r="F24" t="s">
        <v>20</v>
      </c>
      <c r="G24" t="s">
        <v>37</v>
      </c>
      <c r="I24" s="6">
        <v>4.45</v>
      </c>
      <c r="J24" s="6">
        <v>4.45</v>
      </c>
      <c r="K24" s="6">
        <v>176.02</v>
      </c>
      <c r="L24" s="6">
        <v>-176.02</v>
      </c>
      <c r="M24" s="6">
        <v>0</v>
      </c>
      <c r="N24" s="6">
        <v>230.24</v>
      </c>
      <c r="O24" s="6">
        <v>263.83</v>
      </c>
      <c r="P24" s="6">
        <v>0</v>
      </c>
      <c r="Q24" s="6">
        <v>406.25</v>
      </c>
      <c r="R24" s="6">
        <v>87.81</v>
      </c>
    </row>
    <row r="25" spans="1:18" x14ac:dyDescent="0.3">
      <c r="E25"/>
      <c r="I25"/>
      <c r="J25"/>
      <c r="K25"/>
      <c r="L25"/>
      <c r="M25"/>
      <c r="N25"/>
      <c r="O25"/>
      <c r="P25"/>
    </row>
    <row r="26" spans="1:18" x14ac:dyDescent="0.3">
      <c r="B26" s="2" t="s">
        <v>70</v>
      </c>
      <c r="C26" t="s">
        <v>0</v>
      </c>
      <c r="D26" t="s">
        <v>1</v>
      </c>
      <c r="E26" s="4"/>
    </row>
    <row r="27" spans="1:18" x14ac:dyDescent="0.3">
      <c r="B27" s="3" t="s">
        <v>34</v>
      </c>
      <c r="C27" s="7">
        <v>124.78</v>
      </c>
      <c r="D27" s="7">
        <v>124.78</v>
      </c>
      <c r="E27" s="4"/>
    </row>
    <row r="28" spans="1:18" x14ac:dyDescent="0.3">
      <c r="B28" s="3" t="s">
        <v>29</v>
      </c>
      <c r="C28" s="7">
        <v>44.9</v>
      </c>
      <c r="D28" s="7">
        <v>29.1</v>
      </c>
      <c r="E28" s="4"/>
    </row>
    <row r="29" spans="1:18" x14ac:dyDescent="0.3">
      <c r="B29" s="3" t="s">
        <v>66</v>
      </c>
      <c r="C29" s="7">
        <v>0</v>
      </c>
      <c r="D29" s="7">
        <v>35.909999999999997</v>
      </c>
      <c r="E29" s="4"/>
      <c r="F29" s="5"/>
    </row>
    <row r="30" spans="1:18" x14ac:dyDescent="0.3">
      <c r="B30" s="3" t="s">
        <v>45</v>
      </c>
      <c r="C30" s="7">
        <v>55</v>
      </c>
      <c r="D30" s="7">
        <v>0</v>
      </c>
      <c r="E30" s="4"/>
    </row>
    <row r="31" spans="1:18" x14ac:dyDescent="0.3">
      <c r="B31" s="3" t="s">
        <v>32</v>
      </c>
      <c r="C31" s="7">
        <v>20.149999999999999</v>
      </c>
      <c r="D31" s="7">
        <v>11.45</v>
      </c>
      <c r="E31" s="4"/>
    </row>
    <row r="32" spans="1:18" x14ac:dyDescent="0.3">
      <c r="B32" s="3" t="s">
        <v>50</v>
      </c>
      <c r="C32" s="7">
        <v>14</v>
      </c>
      <c r="D32" s="7">
        <v>14</v>
      </c>
      <c r="E32" s="4"/>
    </row>
    <row r="33" spans="2:5" x14ac:dyDescent="0.3">
      <c r="B33" s="3" t="s">
        <v>25</v>
      </c>
      <c r="C33" s="7">
        <v>5</v>
      </c>
      <c r="D33" s="7">
        <v>0</v>
      </c>
      <c r="E33" s="4"/>
    </row>
    <row r="34" spans="2:5" x14ac:dyDescent="0.3">
      <c r="B34" s="3" t="s">
        <v>61</v>
      </c>
      <c r="C34" s="7">
        <v>0</v>
      </c>
      <c r="D34" s="7">
        <v>15</v>
      </c>
      <c r="E34" s="4"/>
    </row>
    <row r="35" spans="2:5" x14ac:dyDescent="0.3">
      <c r="B35" s="3" t="s">
        <v>71</v>
      </c>
      <c r="C35" s="7">
        <v>263.83000000000004</v>
      </c>
      <c r="D35" s="7">
        <v>230.23999999999998</v>
      </c>
      <c r="E35" s="4"/>
    </row>
    <row r="36" spans="2:5" x14ac:dyDescent="0.3">
      <c r="E36" s="4"/>
    </row>
    <row r="37" spans="2:5" x14ac:dyDescent="0.3">
      <c r="E37"/>
    </row>
    <row r="38" spans="2:5" x14ac:dyDescent="0.3">
      <c r="E38"/>
    </row>
    <row r="39" spans="2:5" x14ac:dyDescent="0.3">
      <c r="E39"/>
    </row>
    <row r="40" spans="2:5" x14ac:dyDescent="0.3">
      <c r="E40"/>
    </row>
    <row r="41" spans="2:5" x14ac:dyDescent="0.3">
      <c r="E41"/>
    </row>
    <row r="42" spans="2:5" x14ac:dyDescent="0.3">
      <c r="E42"/>
    </row>
    <row r="43" spans="2:5" x14ac:dyDescent="0.3">
      <c r="E43" s="4"/>
    </row>
    <row r="44" spans="2:5" x14ac:dyDescent="0.3">
      <c r="E44" s="4"/>
    </row>
    <row r="45" spans="2:5" x14ac:dyDescent="0.3">
      <c r="E45" s="4"/>
    </row>
    <row r="46" spans="2:5" x14ac:dyDescent="0.3">
      <c r="E46" s="4"/>
    </row>
    <row r="47" spans="2:5" x14ac:dyDescent="0.3">
      <c r="E47" s="4"/>
    </row>
    <row r="48" spans="2:5" x14ac:dyDescent="0.3">
      <c r="E48" s="4"/>
    </row>
    <row r="49" spans="5:5" x14ac:dyDescent="0.3">
      <c r="E49" s="4"/>
    </row>
  </sheetData>
  <autoFilter ref="A2:P53" xr:uid="{00000000-0009-0000-0000-000000000000}">
    <sortState xmlns:xlrd2="http://schemas.microsoft.com/office/spreadsheetml/2017/richdata2" ref="A3:P38">
      <sortCondition ref="B2:B38"/>
    </sortState>
  </autoFilter>
  <mergeCells count="4">
    <mergeCell ref="I1:J1"/>
    <mergeCell ref="Q1:R1"/>
    <mergeCell ref="N1:P1"/>
    <mergeCell ref="K1:M1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66C4-931C-41BF-B771-F67D7FDA7858}">
  <dimension ref="A1:R31"/>
  <sheetViews>
    <sheetView zoomScale="90" zoomScaleNormal="90" workbookViewId="0">
      <selection activeCell="I20" sqref="I20"/>
    </sheetView>
  </sheetViews>
  <sheetFormatPr defaultRowHeight="14.4" x14ac:dyDescent="0.3"/>
  <cols>
    <col min="1" max="1" width="10.109375" bestFit="1" customWidth="1"/>
    <col min="2" max="2" width="19.88671875" bestFit="1" customWidth="1"/>
    <col min="3" max="3" width="9.33203125" bestFit="1" customWidth="1"/>
    <col min="4" max="4" width="9.44140625" bestFit="1" customWidth="1"/>
    <col min="5" max="5" width="11.109375" style="1" bestFit="1" customWidth="1"/>
    <col min="6" max="6" width="9.5546875" bestFit="1" customWidth="1"/>
    <col min="7" max="7" width="5.44140625" bestFit="1" customWidth="1"/>
    <col min="8" max="8" width="12.6640625" customWidth="1"/>
    <col min="9" max="9" width="13.6640625" style="1" customWidth="1"/>
    <col min="10" max="10" width="16.88671875" style="1" bestFit="1" customWidth="1"/>
    <col min="11" max="11" width="12.6640625" style="1" customWidth="1"/>
    <col min="12" max="12" width="10.33203125" style="1" customWidth="1"/>
    <col min="13" max="13" width="11.5546875" style="1" bestFit="1" customWidth="1"/>
    <col min="14" max="14" width="11" style="1" customWidth="1"/>
    <col min="15" max="15" width="11.109375" style="1" bestFit="1" customWidth="1"/>
    <col min="16" max="16" width="14.5546875" style="1" bestFit="1" customWidth="1"/>
    <col min="18" max="18" width="11.33203125" bestFit="1" customWidth="1"/>
  </cols>
  <sheetData>
    <row r="1" spans="1:18" x14ac:dyDescent="0.3">
      <c r="I1" s="16" t="s">
        <v>8</v>
      </c>
      <c r="J1" s="16"/>
      <c r="K1" s="16" t="s">
        <v>9</v>
      </c>
      <c r="L1" s="16"/>
      <c r="M1" s="16"/>
      <c r="N1" s="17" t="s">
        <v>10</v>
      </c>
      <c r="O1" s="17"/>
      <c r="P1" s="17"/>
      <c r="Q1" s="17" t="s">
        <v>11</v>
      </c>
      <c r="R1" s="17"/>
    </row>
    <row r="2" spans="1:18" x14ac:dyDescent="0.3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t="s">
        <v>18</v>
      </c>
      <c r="H2" t="s">
        <v>19</v>
      </c>
      <c r="I2" s="1" t="s">
        <v>20</v>
      </c>
      <c r="J2" s="1" t="s">
        <v>21</v>
      </c>
      <c r="K2" s="1" t="s">
        <v>20</v>
      </c>
      <c r="L2" s="1" t="s">
        <v>21</v>
      </c>
      <c r="M2" s="1" t="s">
        <v>22</v>
      </c>
      <c r="N2" s="1" t="s">
        <v>20</v>
      </c>
      <c r="O2" s="1" t="s">
        <v>21</v>
      </c>
      <c r="P2" s="1" t="s">
        <v>23</v>
      </c>
      <c r="Q2" t="s">
        <v>20</v>
      </c>
      <c r="R2" t="s">
        <v>21</v>
      </c>
    </row>
    <row r="3" spans="1:18" x14ac:dyDescent="0.3">
      <c r="A3" t="s">
        <v>24</v>
      </c>
      <c r="B3" t="s">
        <v>29</v>
      </c>
      <c r="C3" t="s">
        <v>72</v>
      </c>
      <c r="D3" t="s">
        <v>73</v>
      </c>
      <c r="E3" s="8">
        <v>20.05</v>
      </c>
      <c r="F3" t="s">
        <v>21</v>
      </c>
      <c r="G3" t="s">
        <v>21</v>
      </c>
      <c r="H3" s="1" t="s">
        <v>74</v>
      </c>
      <c r="I3" s="8">
        <v>0</v>
      </c>
      <c r="J3" s="8">
        <v>20.05</v>
      </c>
      <c r="K3" s="8">
        <v>0</v>
      </c>
      <c r="L3" s="8">
        <v>0</v>
      </c>
      <c r="M3" s="8">
        <v>0</v>
      </c>
      <c r="N3" s="8">
        <v>0</v>
      </c>
      <c r="O3" s="8">
        <v>20.05</v>
      </c>
      <c r="P3" s="8">
        <v>0</v>
      </c>
      <c r="Q3" s="8">
        <v>0</v>
      </c>
      <c r="R3" s="8">
        <v>20.05</v>
      </c>
    </row>
    <row r="4" spans="1:18" x14ac:dyDescent="0.3">
      <c r="A4" t="s">
        <v>24</v>
      </c>
      <c r="B4" t="s">
        <v>34</v>
      </c>
      <c r="C4" t="s">
        <v>75</v>
      </c>
      <c r="D4" t="s">
        <v>39</v>
      </c>
      <c r="E4" s="8">
        <v>29.2</v>
      </c>
      <c r="F4" t="s">
        <v>21</v>
      </c>
      <c r="G4" t="s">
        <v>21</v>
      </c>
      <c r="I4" s="8">
        <v>0</v>
      </c>
      <c r="J4" s="8">
        <v>29.2</v>
      </c>
      <c r="K4" s="8">
        <v>0</v>
      </c>
      <c r="L4" s="8">
        <v>0</v>
      </c>
      <c r="M4" s="8">
        <v>0</v>
      </c>
      <c r="N4" s="8">
        <v>0</v>
      </c>
      <c r="O4" s="8">
        <v>49.25</v>
      </c>
      <c r="P4" s="8">
        <v>0</v>
      </c>
      <c r="Q4" s="8">
        <v>0</v>
      </c>
      <c r="R4" s="8">
        <v>49.25</v>
      </c>
    </row>
    <row r="5" spans="1:18" x14ac:dyDescent="0.3">
      <c r="A5" t="s">
        <v>76</v>
      </c>
      <c r="B5" t="s">
        <v>34</v>
      </c>
      <c r="C5" t="s">
        <v>77</v>
      </c>
      <c r="D5" t="s">
        <v>39</v>
      </c>
      <c r="E5" s="8">
        <v>14.96</v>
      </c>
      <c r="F5" t="s">
        <v>21</v>
      </c>
      <c r="G5" t="s">
        <v>21</v>
      </c>
      <c r="I5" s="8">
        <v>0</v>
      </c>
      <c r="J5" s="8">
        <v>14.96</v>
      </c>
      <c r="K5" s="8">
        <v>0</v>
      </c>
      <c r="L5" s="8">
        <v>0</v>
      </c>
      <c r="M5" s="8">
        <v>0</v>
      </c>
      <c r="N5" s="8">
        <v>0</v>
      </c>
      <c r="O5" s="8">
        <v>64.209999999999994</v>
      </c>
      <c r="P5" s="8">
        <v>0</v>
      </c>
      <c r="Q5" s="8">
        <v>0</v>
      </c>
      <c r="R5" s="8">
        <v>64.209999999999994</v>
      </c>
    </row>
    <row r="6" spans="1:18" x14ac:dyDescent="0.3">
      <c r="A6" t="s">
        <v>76</v>
      </c>
      <c r="B6" t="s">
        <v>29</v>
      </c>
      <c r="C6" t="s">
        <v>72</v>
      </c>
      <c r="D6" t="s">
        <v>78</v>
      </c>
      <c r="E6" s="8">
        <v>22.67</v>
      </c>
      <c r="F6" t="s">
        <v>21</v>
      </c>
      <c r="G6" t="s">
        <v>21</v>
      </c>
      <c r="I6" s="8">
        <v>0</v>
      </c>
      <c r="J6" s="8">
        <v>22.67</v>
      </c>
      <c r="K6" s="8">
        <v>0</v>
      </c>
      <c r="L6" s="8">
        <v>0</v>
      </c>
      <c r="M6" s="8">
        <v>0</v>
      </c>
      <c r="N6" s="8">
        <v>0</v>
      </c>
      <c r="O6" s="8">
        <v>86.88</v>
      </c>
      <c r="P6" s="8">
        <v>0</v>
      </c>
      <c r="Q6" s="8">
        <v>0</v>
      </c>
      <c r="R6" s="8">
        <v>86.88</v>
      </c>
    </row>
    <row r="7" spans="1:18" x14ac:dyDescent="0.3">
      <c r="Q7" s="1"/>
      <c r="R7" s="1"/>
    </row>
    <row r="8" spans="1:18" x14ac:dyDescent="0.3">
      <c r="B8" s="2" t="s">
        <v>70</v>
      </c>
      <c r="C8" t="s">
        <v>0</v>
      </c>
      <c r="D8" t="s">
        <v>1</v>
      </c>
      <c r="E8" s="4"/>
    </row>
    <row r="9" spans="1:18" x14ac:dyDescent="0.3">
      <c r="B9" s="3" t="s">
        <v>34</v>
      </c>
      <c r="C9" s="9">
        <v>44.16</v>
      </c>
      <c r="D9" s="9">
        <v>0</v>
      </c>
      <c r="E9" s="4"/>
    </row>
    <row r="10" spans="1:18" x14ac:dyDescent="0.3">
      <c r="B10" s="3" t="s">
        <v>29</v>
      </c>
      <c r="C10" s="9">
        <v>42.72</v>
      </c>
      <c r="D10" s="9">
        <v>0</v>
      </c>
      <c r="E10" s="4"/>
    </row>
    <row r="11" spans="1:18" x14ac:dyDescent="0.3">
      <c r="B11" s="3" t="s">
        <v>71</v>
      </c>
      <c r="C11" s="9">
        <v>86.88</v>
      </c>
      <c r="D11" s="9">
        <v>0</v>
      </c>
      <c r="E11" s="4"/>
      <c r="F11" s="5"/>
    </row>
    <row r="12" spans="1:18" x14ac:dyDescent="0.3">
      <c r="E12" s="4"/>
    </row>
    <row r="13" spans="1:18" x14ac:dyDescent="0.3">
      <c r="E13" s="4"/>
    </row>
    <row r="14" spans="1:18" x14ac:dyDescent="0.3">
      <c r="E14" s="4"/>
    </row>
    <row r="15" spans="1:18" x14ac:dyDescent="0.3">
      <c r="E15" s="4"/>
    </row>
    <row r="16" spans="1:18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/>
    </row>
    <row r="20" spans="5:5" x14ac:dyDescent="0.3">
      <c r="E20"/>
    </row>
    <row r="21" spans="5:5" x14ac:dyDescent="0.3">
      <c r="E21"/>
    </row>
    <row r="22" spans="5:5" x14ac:dyDescent="0.3">
      <c r="E22"/>
    </row>
    <row r="23" spans="5:5" x14ac:dyDescent="0.3">
      <c r="E23"/>
    </row>
    <row r="24" spans="5:5" x14ac:dyDescent="0.3">
      <c r="E24"/>
    </row>
    <row r="25" spans="5:5" x14ac:dyDescent="0.3">
      <c r="E25" s="4"/>
    </row>
    <row r="26" spans="5:5" x14ac:dyDescent="0.3">
      <c r="E26" s="4"/>
    </row>
    <row r="27" spans="5:5" x14ac:dyDescent="0.3">
      <c r="E27" s="4"/>
    </row>
    <row r="28" spans="5:5" x14ac:dyDescent="0.3">
      <c r="E28" s="4"/>
    </row>
    <row r="29" spans="5:5" x14ac:dyDescent="0.3">
      <c r="E29" s="4"/>
    </row>
    <row r="30" spans="5:5" x14ac:dyDescent="0.3">
      <c r="E30" s="4"/>
    </row>
    <row r="31" spans="5:5" x14ac:dyDescent="0.3">
      <c r="E31" s="4"/>
    </row>
  </sheetData>
  <autoFilter ref="A2:P35" xr:uid="{00000000-0009-0000-0000-000000000000}">
    <sortState xmlns:xlrd2="http://schemas.microsoft.com/office/spreadsheetml/2017/richdata2" ref="A3:P20">
      <sortCondition ref="B2:B20"/>
    </sortState>
  </autoFilter>
  <mergeCells count="4">
    <mergeCell ref="I1:J1"/>
    <mergeCell ref="K1:M1"/>
    <mergeCell ref="N1:P1"/>
    <mergeCell ref="Q1:R1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london</vt:lpstr>
      <vt:lpstr>london.gbp</vt:lpstr>
      <vt:lpstr>london.usd</vt:lpstr>
    </vt:vector>
  </TitlesOfParts>
  <Manager/>
  <Company>Thomson Reuters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Nazareth</dc:creator>
  <cp:keywords/>
  <dc:description/>
  <cp:lastModifiedBy>Nazareth, John</cp:lastModifiedBy>
  <cp:revision/>
  <dcterms:created xsi:type="dcterms:W3CDTF">2016-12-30T15:12:29Z</dcterms:created>
  <dcterms:modified xsi:type="dcterms:W3CDTF">2023-04-19T12:26:59Z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4fa30c-d330-47af-b38e-4594b6de31c6_Enabled">
    <vt:lpwstr>True</vt:lpwstr>
  </property>
  <property fmtid="{D5CDD505-2E9C-101B-9397-08002B2CF9AE}" pid="3" name="MSIP_Label_834fa30c-d330-47af-b38e-4594b6de31c6_SiteId">
    <vt:lpwstr>71ad2f62-61e2-44fc-9e85-86c2827f6de9</vt:lpwstr>
  </property>
  <property fmtid="{D5CDD505-2E9C-101B-9397-08002B2CF9AE}" pid="4" name="MSIP_Label_834fa30c-d330-47af-b38e-4594b6de31c6_Owner">
    <vt:lpwstr>john.nazareth@refinitiv.com</vt:lpwstr>
  </property>
  <property fmtid="{D5CDD505-2E9C-101B-9397-08002B2CF9AE}" pid="5" name="MSIP_Label_834fa30c-d330-47af-b38e-4594b6de31c6_SetDate">
    <vt:lpwstr>2020-01-31T20:09:33.7215262Z</vt:lpwstr>
  </property>
  <property fmtid="{D5CDD505-2E9C-101B-9397-08002B2CF9AE}" pid="6" name="MSIP_Label_834fa30c-d330-47af-b38e-4594b6de31c6_Name">
    <vt:lpwstr>Confidential</vt:lpwstr>
  </property>
  <property fmtid="{D5CDD505-2E9C-101B-9397-08002B2CF9AE}" pid="7" name="MSIP_Label_834fa30c-d330-47af-b38e-4594b6de31c6_Application">
    <vt:lpwstr>Microsoft Azure Information Protection</vt:lpwstr>
  </property>
  <property fmtid="{D5CDD505-2E9C-101B-9397-08002B2CF9AE}" pid="8" name="MSIP_Label_834fa30c-d330-47af-b38e-4594b6de31c6_Extended_MSFT_Method">
    <vt:lpwstr>Automatic</vt:lpwstr>
  </property>
  <property fmtid="{D5CDD505-2E9C-101B-9397-08002B2CF9AE}" pid="9" name="MSIP_Label_160cf5d0-3195-495b-8e47-6fd80127629b_Enabled">
    <vt:lpwstr>True</vt:lpwstr>
  </property>
  <property fmtid="{D5CDD505-2E9C-101B-9397-08002B2CF9AE}" pid="10" name="MSIP_Label_160cf5d0-3195-495b-8e47-6fd80127629b_SiteId">
    <vt:lpwstr>62ccb864-6a1a-4b5d-8e1c-397dec1a8258</vt:lpwstr>
  </property>
  <property fmtid="{D5CDD505-2E9C-101B-9397-08002B2CF9AE}" pid="11" name="MSIP_Label_160cf5d0-3195-495b-8e47-6fd80127629b_Owner">
    <vt:lpwstr>john.nazareth@thomsonreuters.com</vt:lpwstr>
  </property>
  <property fmtid="{D5CDD505-2E9C-101B-9397-08002B2CF9AE}" pid="12" name="MSIP_Label_160cf5d0-3195-495b-8e47-6fd80127629b_SetDate">
    <vt:lpwstr>2020-01-18T16:20:36.0592293Z</vt:lpwstr>
  </property>
  <property fmtid="{D5CDD505-2E9C-101B-9397-08002B2CF9AE}" pid="13" name="MSIP_Label_160cf5d0-3195-495b-8e47-6fd80127629b_Name">
    <vt:lpwstr>Confidential</vt:lpwstr>
  </property>
  <property fmtid="{D5CDD505-2E9C-101B-9397-08002B2CF9AE}" pid="14" name="MSIP_Label_160cf5d0-3195-495b-8e47-6fd80127629b_Application">
    <vt:lpwstr>Microsoft Azure Information Protection</vt:lpwstr>
  </property>
  <property fmtid="{D5CDD505-2E9C-101B-9397-08002B2CF9AE}" pid="15" name="MSIP_Label_160cf5d0-3195-495b-8e47-6fd80127629b_Extended_MSFT_Method">
    <vt:lpwstr>Automatic</vt:lpwstr>
  </property>
  <property fmtid="{D5CDD505-2E9C-101B-9397-08002B2CF9AE}" pid="16" name="Sensitivity">
    <vt:lpwstr>Confidential Confidential</vt:lpwstr>
  </property>
</Properties>
</file>