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documents/budget/mint/2022/may/znmd/"/>
    </mc:Choice>
  </mc:AlternateContent>
  <xr:revisionPtr revIDLastSave="0" documentId="8_{3B112A8F-32EF-4FA3-9CC9-1D06BB072FF1}" xr6:coauthVersionLast="47" xr6:coauthVersionMax="47" xr10:uidLastSave="{00000000-0000-0000-0000-000000000000}"/>
  <bookViews>
    <workbookView xWindow="-108" yWindow="-108" windowWidth="23256" windowHeight="12576" tabRatio="720" firstSheet="1" activeTab="1" xr2:uid="{00000000-000D-0000-FFFF-FFFF00000000}"/>
  </bookViews>
  <sheets>
    <sheet name="expenses" sheetId="8" r:id="rId1"/>
    <sheet name="znmd.summary" sheetId="6" r:id="rId2"/>
    <sheet name="znmd.usd" sheetId="1" r:id="rId3"/>
    <sheet name="znmd.eur" sheetId="2" r:id="rId4"/>
    <sheet name="znmd.mad" sheetId="4" r:id="rId5"/>
    <sheet name="xchg rate table" sheetId="7" r:id="rId6"/>
  </sheets>
  <definedNames>
    <definedName name="_xlnm._FilterDatabase" localSheetId="3" hidden="1">znmd.eur!$A$2:$S$93</definedName>
    <definedName name="_xlnm._FilterDatabase" localSheetId="4" hidden="1">znmd.mad!$A$2:$S$51</definedName>
    <definedName name="_xlnm._FilterDatabase" localSheetId="2" hidden="1">znmd.usd!$A$2:$S$60</definedName>
  </definedNames>
  <calcPr calcId="191028"/>
  <pivotCaches>
    <pivotCache cacheId="1289" r:id="rId7"/>
    <pivotCache cacheId="1290" r:id="rId8"/>
    <pivotCache cacheId="129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3" i="7"/>
  <c r="L5" i="6"/>
  <c r="K5" i="6"/>
  <c r="J5" i="6"/>
  <c r="I5" i="6"/>
  <c r="H5" i="6"/>
  <c r="G5" i="6"/>
  <c r="F5" i="6"/>
  <c r="E5" i="6"/>
  <c r="D5" i="6"/>
  <c r="C5" i="6"/>
  <c r="L4" i="6"/>
  <c r="K4" i="6"/>
  <c r="J4" i="6"/>
  <c r="I4" i="6"/>
  <c r="H4" i="6"/>
  <c r="G4" i="6"/>
  <c r="F4" i="6"/>
  <c r="E4" i="6"/>
  <c r="D4" i="6"/>
  <c r="C4" i="6"/>
  <c r="L3" i="6"/>
  <c r="K3" i="6"/>
  <c r="J3" i="6"/>
  <c r="I3" i="6"/>
  <c r="H3" i="6"/>
  <c r="G3" i="6"/>
  <c r="F3" i="6"/>
  <c r="E3" i="6"/>
  <c r="D3" i="6"/>
  <c r="C3" i="6"/>
  <c r="B5" i="6"/>
  <c r="B4" i="6"/>
  <c r="B3" i="6"/>
  <c r="I21" i="6"/>
  <c r="E12" i="6"/>
  <c r="I11" i="6"/>
  <c r="E20" i="6"/>
  <c r="A31" i="6"/>
  <c r="A30" i="6"/>
  <c r="A29" i="6"/>
  <c r="A22" i="6"/>
  <c r="A21" i="6"/>
  <c r="A20" i="6"/>
  <c r="A13" i="6"/>
  <c r="A12" i="6"/>
  <c r="A11" i="6"/>
  <c r="L28" i="6"/>
  <c r="K28" i="6"/>
  <c r="J28" i="6"/>
  <c r="H28" i="6"/>
  <c r="G28" i="6"/>
  <c r="F28" i="6"/>
  <c r="G27" i="6"/>
  <c r="H26" i="6"/>
  <c r="D28" i="6"/>
  <c r="C28" i="6"/>
  <c r="B28" i="6"/>
  <c r="L18" i="6"/>
  <c r="K18" i="6"/>
  <c r="J18" i="6"/>
  <c r="H18" i="6"/>
  <c r="G18" i="6"/>
  <c r="F18" i="6"/>
  <c r="B19" i="6"/>
  <c r="D18" i="6"/>
  <c r="C18" i="6"/>
  <c r="B18" i="6"/>
  <c r="L10" i="6"/>
  <c r="K10" i="6"/>
  <c r="J10" i="6"/>
  <c r="L9" i="6"/>
  <c r="K9" i="6"/>
  <c r="J9" i="6"/>
  <c r="L8" i="6"/>
  <c r="K8" i="6"/>
  <c r="J8" i="6"/>
  <c r="H10" i="6"/>
  <c r="G10" i="6"/>
  <c r="F10" i="6"/>
  <c r="H9" i="6"/>
  <c r="G9" i="6"/>
  <c r="F9" i="6"/>
  <c r="H8" i="6"/>
  <c r="G8" i="6"/>
  <c r="F8" i="6"/>
  <c r="D10" i="6"/>
  <c r="C10" i="6"/>
  <c r="B10" i="6"/>
  <c r="D9" i="6"/>
  <c r="C9" i="6"/>
  <c r="B9" i="6"/>
  <c r="D8" i="6"/>
  <c r="C8" i="6"/>
  <c r="B8" i="6"/>
  <c r="D3" i="7"/>
  <c r="L17" i="6" s="1"/>
  <c r="J26" i="6"/>
  <c r="L27" i="6"/>
  <c r="D5" i="7"/>
  <c r="L19" i="6" s="1"/>
  <c r="K26" i="6" l="1"/>
  <c r="D27" i="6"/>
  <c r="B17" i="6"/>
  <c r="G19" i="6"/>
  <c r="G22" i="6" s="1"/>
  <c r="J27" i="6"/>
  <c r="J30" i="6" s="1"/>
  <c r="D19" i="6"/>
  <c r="D22" i="6" s="1"/>
  <c r="J19" i="6"/>
  <c r="J22" i="6" s="1"/>
  <c r="B27" i="6"/>
  <c r="F13" i="6"/>
  <c r="I22" i="6"/>
  <c r="H31" i="6"/>
  <c r="B13" i="6"/>
  <c r="C31" i="6"/>
  <c r="K31" i="6"/>
  <c r="D13" i="6"/>
  <c r="L31" i="6"/>
  <c r="E21" i="6"/>
  <c r="I20" i="6"/>
  <c r="B20" i="6"/>
  <c r="C19" i="6"/>
  <c r="C22" i="6" s="1"/>
  <c r="F19" i="6"/>
  <c r="C27" i="6"/>
  <c r="C30" i="6" s="1"/>
  <c r="F27" i="6"/>
  <c r="F30" i="6" s="1"/>
  <c r="L26" i="6"/>
  <c r="L29" i="6" s="1"/>
  <c r="C17" i="6"/>
  <c r="C20" i="6" s="1"/>
  <c r="F17" i="6"/>
  <c r="F20" i="6" s="1"/>
  <c r="H19" i="6"/>
  <c r="K19" i="6"/>
  <c r="H27" i="6"/>
  <c r="H30" i="6" s="1"/>
  <c r="K27" i="6"/>
  <c r="K30" i="6" s="1"/>
  <c r="D17" i="6"/>
  <c r="D20" i="6" s="1"/>
  <c r="G17" i="6"/>
  <c r="G20" i="6" s="1"/>
  <c r="J17" i="6"/>
  <c r="J20" i="6" s="1"/>
  <c r="H17" i="6"/>
  <c r="H20" i="6" s="1"/>
  <c r="K17" i="6"/>
  <c r="K20" i="6" s="1"/>
  <c r="B26" i="6"/>
  <c r="B29" i="6" s="1"/>
  <c r="C26" i="6"/>
  <c r="C29" i="6" s="1"/>
  <c r="F26" i="6"/>
  <c r="F29" i="6" s="1"/>
  <c r="D26" i="6"/>
  <c r="D29" i="6" s="1"/>
  <c r="G26" i="6"/>
  <c r="G29" i="6" s="1"/>
  <c r="G12" i="6"/>
  <c r="D12" i="6"/>
  <c r="J12" i="6"/>
  <c r="B21" i="6"/>
  <c r="F12" i="6"/>
  <c r="J21" i="6"/>
  <c r="E29" i="6"/>
  <c r="H21" i="6"/>
  <c r="L22" i="6"/>
  <c r="L30" i="6"/>
  <c r="K21" i="6"/>
  <c r="G30" i="6"/>
  <c r="B30" i="6"/>
  <c r="D21" i="6"/>
  <c r="H29" i="6"/>
  <c r="G31" i="6"/>
  <c r="C21" i="6"/>
  <c r="J29" i="6"/>
  <c r="D30" i="6"/>
  <c r="L13" i="6"/>
  <c r="F21" i="6"/>
  <c r="K29" i="6"/>
  <c r="J31" i="6"/>
  <c r="E30" i="6"/>
  <c r="I29" i="6"/>
  <c r="L21" i="6"/>
  <c r="G21" i="6"/>
  <c r="I30" i="6"/>
  <c r="J11" i="6"/>
  <c r="G13" i="6"/>
  <c r="L20" i="6"/>
  <c r="B12" i="6"/>
  <c r="E22" i="6"/>
  <c r="H12" i="6"/>
  <c r="C12" i="6"/>
  <c r="H11" i="6"/>
  <c r="K11" i="6"/>
  <c r="L11" i="6"/>
  <c r="B11" i="6"/>
  <c r="C11" i="6"/>
  <c r="F11" i="6"/>
  <c r="D11" i="6"/>
  <c r="K12" i="6"/>
  <c r="L12" i="6"/>
  <c r="J13" i="6"/>
  <c r="G11" i="6"/>
  <c r="E11" i="6"/>
  <c r="I12" i="6"/>
  <c r="D31" i="6" l="1"/>
  <c r="D32" i="6" s="1"/>
  <c r="K22" i="6"/>
  <c r="I13" i="6"/>
  <c r="I31" i="6"/>
  <c r="C13" i="6"/>
  <c r="C14" i="6" s="1"/>
  <c r="F31" i="6"/>
  <c r="F32" i="6" s="1"/>
  <c r="K13" i="6"/>
  <c r="K14" i="6" s="1"/>
  <c r="F22" i="6"/>
  <c r="H22" i="6"/>
  <c r="H23" i="6" s="1"/>
  <c r="H13" i="6"/>
  <c r="H14" i="6" s="1"/>
  <c r="K32" i="6"/>
  <c r="H32" i="6"/>
  <c r="G32" i="6"/>
  <c r="C32" i="6"/>
  <c r="L32" i="6"/>
  <c r="J32" i="6"/>
  <c r="G14" i="6"/>
  <c r="F14" i="6"/>
  <c r="B22" i="6"/>
  <c r="J14" i="6"/>
  <c r="E13" i="6"/>
  <c r="E31" i="6"/>
  <c r="D14" i="6"/>
  <c r="B31" i="6"/>
  <c r="B32" i="6" s="1"/>
  <c r="B14" i="6"/>
  <c r="J23" i="6"/>
  <c r="G23" i="6"/>
  <c r="L14" i="6"/>
  <c r="B23" i="6" l="1"/>
  <c r="L23" i="6"/>
  <c r="C23" i="6"/>
  <c r="D23" i="6"/>
  <c r="K23" i="6"/>
  <c r="F2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Nazareth, John</author>
  </authors>
  <commentList>
    <comment ref="C4" authorId="0" shapeId="0" xr:uid="{6A466CD5-2CA1-412D-8A33-C5299410BEEE}">
      <text>
        <r>
          <rPr>
            <sz val="9"/>
            <color indexed="81"/>
            <rFont val="Tahoma"/>
            <family val="2"/>
          </rPr>
          <t>x1</t>
        </r>
      </text>
    </comment>
    <comment ref="C5" authorId="0" shapeId="0" xr:uid="{C164A561-C8B0-4864-90C8-BCC94BD3C01B}">
      <text>
        <r>
          <rPr>
            <sz val="9"/>
            <color indexed="81"/>
            <rFont val="Tahoma"/>
            <family val="2"/>
          </rPr>
          <t>x2</t>
        </r>
      </text>
    </comment>
  </commentList>
</comments>
</file>

<file path=xl/sharedStrings.xml><?xml version="1.0" encoding="utf-8"?>
<sst xmlns="http://schemas.openxmlformats.org/spreadsheetml/2006/main" count="1220" uniqueCount="232">
  <si>
    <t>Date</t>
  </si>
  <si>
    <t>Category</t>
  </si>
  <si>
    <t>Vendor</t>
  </si>
  <si>
    <t>Description</t>
  </si>
  <si>
    <t>Amount</t>
  </si>
  <si>
    <t>from</t>
  </si>
  <si>
    <t>to</t>
  </si>
  <si>
    <t>Hotels</t>
  </si>
  <si>
    <t>Sat 05.28</t>
  </si>
  <si>
    <t>hotel</t>
  </si>
  <si>
    <t>Hotel Lisboa</t>
  </si>
  <si>
    <t>Hotel Lisboa, Lisbon, May 28</t>
  </si>
  <si>
    <t>jn</t>
  </si>
  <si>
    <t>all</t>
  </si>
  <si>
    <t>Sun 05.29</t>
  </si>
  <si>
    <t>Ride Hotel &amp; Spa</t>
  </si>
  <si>
    <t>ride hotel, Peniche, May 29</t>
  </si>
  <si>
    <t>am</t>
  </si>
  <si>
    <t>Mon 05.30</t>
  </si>
  <si>
    <t>Porto Central Flats</t>
  </si>
  <si>
    <t>Rua Mouzinho da Silveira, Porto, May 30 - May 31</t>
  </si>
  <si>
    <t>Wed 06.01</t>
  </si>
  <si>
    <t>Pestana Plaza Mayor</t>
  </si>
  <si>
    <t>Pestana Plaza Mayor, Madrid, Jun 1</t>
  </si>
  <si>
    <t>Thu 06.02</t>
  </si>
  <si>
    <t>Westin</t>
  </si>
  <si>
    <t>Westin, Madrid, Jun 2</t>
  </si>
  <si>
    <t>Le Meridien</t>
  </si>
  <si>
    <t>Le Meridien, Marrakesh, Jun 3 - Jun 4</t>
  </si>
  <si>
    <t>Car Rentals</t>
  </si>
  <si>
    <t>car</t>
  </si>
  <si>
    <t>Sixt</t>
  </si>
  <si>
    <t>Car rental, May 29 - Jun 1</t>
  </si>
  <si>
    <t>Airlines</t>
  </si>
  <si>
    <t>airline</t>
  </si>
  <si>
    <t>RyanAir</t>
  </si>
  <si>
    <t>RyanAir, LIS - MAD (unused)</t>
  </si>
  <si>
    <t>POR - MAD</t>
  </si>
  <si>
    <t>RyanAir, MAD - RAK (unused)</t>
  </si>
  <si>
    <t>RyanAir, MAD - RAK</t>
  </si>
  <si>
    <t>Ubers</t>
  </si>
  <si>
    <t>Lime/Bolts</t>
  </si>
  <si>
    <t>Listing of Activities</t>
  </si>
  <si>
    <t>5/28 sat, lisbon</t>
  </si>
  <si>
    <t>Transportation</t>
  </si>
  <si>
    <t>Uber</t>
  </si>
  <si>
    <t>uber to hotel</t>
  </si>
  <si>
    <t>Restaurants</t>
  </si>
  <si>
    <t>gestao de inves timentos hoteleiros</t>
  </si>
  <si>
    <t>MBD</t>
  </si>
  <si>
    <t>Groceries</t>
  </si>
  <si>
    <t>continente</t>
  </si>
  <si>
    <t xml:space="preserve">groceries </t>
  </si>
  <si>
    <t>pv</t>
  </si>
  <si>
    <t>Lime/Bolt</t>
  </si>
  <si>
    <t>lime/bolt</t>
  </si>
  <si>
    <t>Alcohol &amp; Bars</t>
  </si>
  <si>
    <t>drinks #1 (street bar)</t>
  </si>
  <si>
    <t>drinks #2, skybar</t>
  </si>
  <si>
    <t>drinks #3, beer+shots</t>
  </si>
  <si>
    <t xml:space="preserve">uber to dinner </t>
  </si>
  <si>
    <t>dinner, sandwiches</t>
  </si>
  <si>
    <t>5/29 sun, lisbon/peniche</t>
  </si>
  <si>
    <t xml:space="preserve">uber to san miguel monestry </t>
  </si>
  <si>
    <t>Entertainment</t>
  </si>
  <si>
    <t>Sao Miguel Monestry</t>
  </si>
  <si>
    <t>monestry tour</t>
  </si>
  <si>
    <t>pasteis de belem</t>
  </si>
  <si>
    <t xml:space="preserve">pastries </t>
  </si>
  <si>
    <t>tuk tuk</t>
  </si>
  <si>
    <t>Castelo de Sao Jorge</t>
  </si>
  <si>
    <t>tour, são jorge</t>
  </si>
  <si>
    <t>Tivoli</t>
  </si>
  <si>
    <t>tivoli, drinks</t>
  </si>
  <si>
    <t>cafetaria &amp; restaurante nau</t>
  </si>
  <si>
    <t>dinner, restaurante &amp; cafeteria nau</t>
  </si>
  <si>
    <t>Tres As Bar</t>
  </si>
  <si>
    <t>drinks, tres as</t>
  </si>
  <si>
    <t>5/30 mon obidos/nazare/porto</t>
  </si>
  <si>
    <t>Ginjinha D'Obidos</t>
  </si>
  <si>
    <t>ginjinha, samples</t>
  </si>
  <si>
    <t>ginjinha, bottle</t>
  </si>
  <si>
    <t>Nazare Surf Museum</t>
  </si>
  <si>
    <t>nazare tour</t>
  </si>
  <si>
    <t>???</t>
  </si>
  <si>
    <t xml:space="preserve">lunch </t>
  </si>
  <si>
    <t>Gas</t>
  </si>
  <si>
    <t>gasoline</t>
  </si>
  <si>
    <t>uber to apartment</t>
  </si>
  <si>
    <t>restaurante e churrasqueria papagaio (</t>
  </si>
  <si>
    <t>piri piri chicken place + beers</t>
  </si>
  <si>
    <t>ESTRELA DO BAIRRO</t>
  </si>
  <si>
    <t>MINIPRECO LJ.2253</t>
  </si>
  <si>
    <t>5/31 tue, porto</t>
  </si>
  <si>
    <t>Tue 05.31</t>
  </si>
  <si>
    <t>Coffee Shops</t>
  </si>
  <si>
    <t>STARBUCKS PORTO</t>
  </si>
  <si>
    <t>são francisco</t>
  </si>
  <si>
    <t>são francisco, tour</t>
  </si>
  <si>
    <t>RESTAURANT.MERCEARIA</t>
  </si>
  <si>
    <t>uber to taylors</t>
  </si>
  <si>
    <t>Taylor's</t>
  </si>
  <si>
    <t>taylor tour</t>
  </si>
  <si>
    <t>wines flight</t>
  </si>
  <si>
    <t xml:space="preserve">wines </t>
  </si>
  <si>
    <t xml:space="preserve">beer sampler, pizza </t>
  </si>
  <si>
    <t>dessert</t>
  </si>
  <si>
    <t>cable car</t>
  </si>
  <si>
    <t>PORTO LOVERS</t>
  </si>
  <si>
    <t>jn,pv</t>
  </si>
  <si>
    <t>dinner (indian)</t>
  </si>
  <si>
    <t>6/1 wed, porto/madrid</t>
  </si>
  <si>
    <t>uber to airport</t>
  </si>
  <si>
    <t>san miguel market</t>
  </si>
  <si>
    <t>jambon, empanadas,  beer</t>
  </si>
  <si>
    <t>Farmacia</t>
  </si>
  <si>
    <t>meds, covid self-tests</t>
  </si>
  <si>
    <t>beers @pool</t>
  </si>
  <si>
    <t>jn, pv</t>
  </si>
  <si>
    <t>calamar, patata, beers</t>
  </si>
  <si>
    <t>dinner at plaza mayor</t>
  </si>
  <si>
    <t>midnight drinks, shots</t>
  </si>
  <si>
    <t>Fri 06.03</t>
  </si>
  <si>
    <t>PAPIZZA</t>
  </si>
  <si>
    <t>AREAS PORTUGAL SA</t>
  </si>
  <si>
    <t>colpaz hosteleria</t>
  </si>
  <si>
    <t>sangria</t>
  </si>
  <si>
    <t>P.LOS GALAYOS</t>
  </si>
  <si>
    <t>6/2 thu, madrid</t>
  </si>
  <si>
    <t>breakfast (toast/tomatoes, coffee)</t>
  </si>
  <si>
    <t>Shopping</t>
  </si>
  <si>
    <t>t shirts</t>
  </si>
  <si>
    <t>pv:23, all:69</t>
  </si>
  <si>
    <t>Travel</t>
  </si>
  <si>
    <t>MADRID CITY TOUR</t>
  </si>
  <si>
    <t>sky bar, entry</t>
  </si>
  <si>
    <t>Sat 06.04</t>
  </si>
  <si>
    <t>AZOTEA EL CIRCULO</t>
  </si>
  <si>
    <t xml:space="preserve">museo de jambon </t>
  </si>
  <si>
    <t>jambon, drinks</t>
  </si>
  <si>
    <t>lime/bolt/bird</t>
  </si>
  <si>
    <t>late-night kebabs</t>
  </si>
  <si>
    <t>Pharmacy</t>
  </si>
  <si>
    <t>FARMACIA PASEO DEL PRADO</t>
  </si>
  <si>
    <t xml:space="preserve">6/3, fri, madrid/marrakesh </t>
  </si>
  <si>
    <t>AEROP. ADOLFO SUAREZ MADR</t>
  </si>
  <si>
    <t>jn,am</t>
  </si>
  <si>
    <t>CAFESTIC</t>
  </si>
  <si>
    <t>coffee</t>
  </si>
  <si>
    <t>pv, jn</t>
  </si>
  <si>
    <t>taxi to hotel</t>
  </si>
  <si>
    <t>taxi to market</t>
  </si>
  <si>
    <t>Le Barometer</t>
  </si>
  <si>
    <t>drinks</t>
  </si>
  <si>
    <t>pv:1115, jn:200</t>
  </si>
  <si>
    <t>dinner</t>
  </si>
  <si>
    <t xml:space="preserve">ice cream </t>
  </si>
  <si>
    <t>horse ride</t>
  </si>
  <si>
    <t xml:space="preserve">6/4, sat, marrakesh </t>
  </si>
  <si>
    <t>jn:10, pv:20</t>
  </si>
  <si>
    <t>taxi to covid test, back</t>
  </si>
  <si>
    <t>Badii Palace</t>
  </si>
  <si>
    <t>badii palace tour</t>
  </si>
  <si>
    <t>covid tests</t>
  </si>
  <si>
    <t>lunch</t>
  </si>
  <si>
    <t>taxi to salama</t>
  </si>
  <si>
    <t>la salama</t>
  </si>
  <si>
    <t>pv:600, jn:20</t>
  </si>
  <si>
    <t>KosyBar</t>
  </si>
  <si>
    <t>dinner, kosybar</t>
  </si>
  <si>
    <t>jn:575, am:15</t>
  </si>
  <si>
    <t>all:590</t>
  </si>
  <si>
    <t xml:space="preserve">taxi to hotel </t>
  </si>
  <si>
    <t>Theatro Club</t>
  </si>
  <si>
    <t>theatro club</t>
  </si>
  <si>
    <t>pv:1080, jn:480</t>
  </si>
  <si>
    <t>jn:780, pv:780</t>
  </si>
  <si>
    <t>Periods</t>
  </si>
  <si>
    <t>(you owe) / owed to you</t>
  </si>
  <si>
    <t>individual "spent"</t>
  </si>
  <si>
    <t>individual "paid"</t>
  </si>
  <si>
    <t>ajay</t>
  </si>
  <si>
    <t>john</t>
  </si>
  <si>
    <t>punit</t>
  </si>
  <si>
    <t>znmd.usd!A1</t>
  </si>
  <si>
    <t>znmd.eur!A1</t>
  </si>
  <si>
    <t>znmd.mad!A1</t>
  </si>
  <si>
    <t>usd</t>
  </si>
  <si>
    <t>eur</t>
  </si>
  <si>
    <t>mad</t>
  </si>
  <si>
    <t>total</t>
  </si>
  <si>
    <t>transaction amounts</t>
  </si>
  <si>
    <t>Item</t>
  </si>
  <si>
    <t>From</t>
  </si>
  <si>
    <t>To</t>
  </si>
  <si>
    <t>Action</t>
  </si>
  <si>
    <t>CheckSum</t>
  </si>
  <si>
    <t>IndCheckSum</t>
  </si>
  <si>
    <t>Hotel Lisboa, May 28 - 29</t>
  </si>
  <si>
    <t>jn (*:self), am (*:self), pv (*:self), znmd.usd (*:group)</t>
  </si>
  <si>
    <t>Rua Mouzinho da Silveira, May 30 - May 31</t>
  </si>
  <si>
    <t>Le Meridien, Jun 2 - 5</t>
  </si>
  <si>
    <t>Car rental</t>
  </si>
  <si>
    <t>RyanAir, LIS - MAD</t>
  </si>
  <si>
    <t>RyanAir, MAD - RAK (old)</t>
  </si>
  <si>
    <t>RyanAir, MAD - RAK (new)</t>
  </si>
  <si>
    <t>Row Labels</t>
  </si>
  <si>
    <t>Sum of jn</t>
  </si>
  <si>
    <t>Sum of am</t>
  </si>
  <si>
    <t>Sum of pv</t>
  </si>
  <si>
    <t>Grand Total</t>
  </si>
  <si>
    <t>Pestana Plaza Mayor, Madrid, may 31</t>
  </si>
  <si>
    <t>jn (*:self), am (*:self), pv (*:self), znmd.eur (*:group)</t>
  </si>
  <si>
    <t>dinner, s/ws</t>
  </si>
  <si>
    <t>ride hotel</t>
  </si>
  <si>
    <t>Airfare</t>
  </si>
  <si>
    <t>airfare, lisbon to madrid (unused)</t>
  </si>
  <si>
    <t>restaurante e churrasqueria papagaio (piri piri chicken place + beers)</t>
  </si>
  <si>
    <t>são francisco, souveniors</t>
  </si>
  <si>
    <t>san miguel market (jambon, empanadas,  beer)</t>
  </si>
  <si>
    <t>airfare, porto to madrid</t>
  </si>
  <si>
    <t>jn (*:self), am (*:self), pv (*:self), znmd.mad (*:group)</t>
  </si>
  <si>
    <t>Hotel</t>
  </si>
  <si>
    <t>le meridien hotel</t>
  </si>
  <si>
    <t>xchg rates</t>
  </si>
  <si>
    <t>e x X1 = u</t>
  </si>
  <si>
    <t>e x X1 = m x X2</t>
  </si>
  <si>
    <t>to -&gt;</t>
  </si>
  <si>
    <t>m x X2 = u</t>
  </si>
  <si>
    <t>m = e x X1/X2</t>
  </si>
  <si>
    <t>e = m * X2/X1</t>
  </si>
  <si>
    <t>|
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</si>
</sst>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€-2]\ #,##0.00"/>
    <numFmt numFmtId="166" formatCode="[$€-2]\ #,##0.00_);\([$€-2]\ #,##0.00\)"/>
    <numFmt numFmtId="167" formatCode="[$MAD]\ #,##0.00_);\([$MAD]\ #,##0.00\)"/>
    <numFmt numFmtId="168" formatCode="[$MAD]\ #,##0.00"/>
    <numFmt numFmtId="169" formatCode="0.00000000"/>
    <numFmt numFmtId="170" formatCode="[$€-2]\ #,##0_);[Red]\([$€-2]\ #,##0\)"/>
    <numFmt numFmtId="171" formatCode="[$MAD]\ #,##0_);[Red]\([$MAD]\ #,##0\)"/>
    <numFmt numFmtId="172" formatCode="0.0000000"/>
    <numFmt numFmtId="173" formatCode="ddd\ mm\.dd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 applyFill="1"/>
    <xf numFmtId="4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7" fontId="0" fillId="3" borderId="0" xfId="1" applyNumberFormat="1" applyFont="1" applyFill="1"/>
    <xf numFmtId="166" fontId="0" fillId="0" borderId="4" xfId="1" applyNumberFormat="1" applyFont="1" applyBorder="1"/>
    <xf numFmtId="166" fontId="0" fillId="0" borderId="0" xfId="1" applyNumberFormat="1" applyFont="1" applyBorder="1"/>
    <xf numFmtId="167" fontId="0" fillId="0" borderId="4" xfId="1" applyNumberFormat="1" applyFont="1" applyBorder="1"/>
    <xf numFmtId="167" fontId="0" fillId="0" borderId="0" xfId="1" applyNumberFormat="1" applyFont="1" applyBorder="1"/>
    <xf numFmtId="166" fontId="0" fillId="0" borderId="5" xfId="1" applyNumberFormat="1" applyFont="1" applyBorder="1"/>
    <xf numFmtId="167" fontId="0" fillId="0" borderId="5" xfId="1" applyNumberFormat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5" xfId="1" applyFont="1" applyBorder="1"/>
    <xf numFmtId="167" fontId="0" fillId="3" borderId="4" xfId="1" applyNumberFormat="1" applyFont="1" applyFill="1" applyBorder="1"/>
    <xf numFmtId="167" fontId="0" fillId="3" borderId="0" xfId="1" applyNumberFormat="1" applyFont="1" applyFill="1" applyBorder="1"/>
    <xf numFmtId="167" fontId="0" fillId="3" borderId="5" xfId="1" applyNumberFormat="1" applyFont="1" applyFill="1" applyBorder="1"/>
    <xf numFmtId="0" fontId="2" fillId="0" borderId="0" xfId="2"/>
    <xf numFmtId="0" fontId="3" fillId="3" borderId="0" xfId="0" applyFont="1" applyFill="1"/>
    <xf numFmtId="0" fontId="3" fillId="0" borderId="0" xfId="0" applyFont="1"/>
    <xf numFmtId="166" fontId="0" fillId="0" borderId="9" xfId="1" applyNumberFormat="1" applyFont="1" applyBorder="1"/>
    <xf numFmtId="167" fontId="0" fillId="0" borderId="9" xfId="1" applyNumberFormat="1" applyFont="1" applyBorder="1"/>
    <xf numFmtId="0" fontId="0" fillId="0" borderId="4" xfId="0" applyBorder="1"/>
    <xf numFmtId="0" fontId="0" fillId="0" borderId="5" xfId="0" applyBorder="1"/>
    <xf numFmtId="167" fontId="0" fillId="3" borderId="9" xfId="1" applyNumberFormat="1" applyFont="1" applyFill="1" applyBorder="1"/>
    <xf numFmtId="0" fontId="0" fillId="0" borderId="9" xfId="0" applyBorder="1"/>
    <xf numFmtId="44" fontId="0" fillId="0" borderId="9" xfId="1" applyFont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7" xfId="0" applyFont="1" applyFill="1" applyBorder="1"/>
    <xf numFmtId="6" fontId="5" fillId="0" borderId="4" xfId="1" applyNumberFormat="1" applyFont="1" applyBorder="1"/>
    <xf numFmtId="6" fontId="5" fillId="0" borderId="0" xfId="1" applyNumberFormat="1" applyFont="1" applyBorder="1"/>
    <xf numFmtId="6" fontId="5" fillId="0" borderId="5" xfId="1" applyNumberFormat="1" applyFont="1" applyBorder="1"/>
    <xf numFmtId="6" fontId="3" fillId="4" borderId="6" xfId="1" applyNumberFormat="1" applyFont="1" applyFill="1" applyBorder="1"/>
    <xf numFmtId="6" fontId="3" fillId="4" borderId="7" xfId="1" applyNumberFormat="1" applyFont="1" applyFill="1" applyBorder="1"/>
    <xf numFmtId="6" fontId="3" fillId="4" borderId="8" xfId="1" applyNumberFormat="1" applyFont="1" applyFill="1" applyBorder="1"/>
    <xf numFmtId="170" fontId="0" fillId="0" borderId="4" xfId="1" applyNumberFormat="1" applyFont="1" applyBorder="1"/>
    <xf numFmtId="170" fontId="0" fillId="0" borderId="0" xfId="1" applyNumberFormat="1" applyFont="1" applyBorder="1"/>
    <xf numFmtId="170" fontId="0" fillId="0" borderId="9" xfId="1" applyNumberFormat="1" applyFont="1" applyBorder="1"/>
    <xf numFmtId="170" fontId="0" fillId="0" borderId="5" xfId="1" applyNumberFormat="1" applyFont="1" applyBorder="1"/>
    <xf numFmtId="170" fontId="3" fillId="4" borderId="6" xfId="1" applyNumberFormat="1" applyFont="1" applyFill="1" applyBorder="1"/>
    <xf numFmtId="170" fontId="3" fillId="4" borderId="7" xfId="1" applyNumberFormat="1" applyFont="1" applyFill="1" applyBorder="1"/>
    <xf numFmtId="170" fontId="3" fillId="4" borderId="10" xfId="1" applyNumberFormat="1" applyFont="1" applyFill="1" applyBorder="1"/>
    <xf numFmtId="170" fontId="3" fillId="4" borderId="8" xfId="1" applyNumberFormat="1" applyFont="1" applyFill="1" applyBorder="1"/>
    <xf numFmtId="171" fontId="0" fillId="0" borderId="4" xfId="1" applyNumberFormat="1" applyFont="1" applyBorder="1"/>
    <xf numFmtId="171" fontId="0" fillId="0" borderId="0" xfId="1" applyNumberFormat="1" applyFont="1" applyBorder="1"/>
    <xf numFmtId="171" fontId="0" fillId="0" borderId="5" xfId="1" applyNumberFormat="1" applyFont="1" applyBorder="1"/>
    <xf numFmtId="171" fontId="3" fillId="4" borderId="6" xfId="1" applyNumberFormat="1" applyFont="1" applyFill="1" applyBorder="1"/>
    <xf numFmtId="171" fontId="3" fillId="4" borderId="7" xfId="1" applyNumberFormat="1" applyFont="1" applyFill="1" applyBorder="1"/>
    <xf numFmtId="171" fontId="3" fillId="4" borderId="8" xfId="1" applyNumberFormat="1" applyFont="1" applyFill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2" borderId="2" xfId="0" applyFont="1" applyFill="1" applyBorder="1"/>
    <xf numFmtId="0" fontId="7" fillId="4" borderId="0" xfId="0" applyFont="1" applyFill="1" applyAlignment="1">
      <alignment horizontal="right"/>
    </xf>
    <xf numFmtId="2" fontId="6" fillId="0" borderId="0" xfId="0" applyNumberFormat="1" applyFont="1"/>
    <xf numFmtId="169" fontId="8" fillId="5" borderId="0" xfId="0" applyNumberFormat="1" applyFont="1" applyFill="1"/>
    <xf numFmtId="169" fontId="6" fillId="0" borderId="0" xfId="0" applyNumberFormat="1" applyFont="1"/>
    <xf numFmtId="172" fontId="6" fillId="0" borderId="0" xfId="0" applyNumberFormat="1" applyFont="1"/>
    <xf numFmtId="0" fontId="3" fillId="6" borderId="0" xfId="0" applyFont="1" applyFill="1"/>
    <xf numFmtId="0" fontId="3" fillId="5" borderId="0" xfId="0" applyFont="1" applyFill="1"/>
    <xf numFmtId="8" fontId="5" fillId="0" borderId="0" xfId="1" applyNumberFormat="1" applyFont="1" applyBorder="1"/>
    <xf numFmtId="173" fontId="0" fillId="0" borderId="0" xfId="0" applyNumberFormat="1" applyAlignment="1">
      <alignment horizontal="left"/>
    </xf>
    <xf numFmtId="0" fontId="0" fillId="5" borderId="0" xfId="0" applyFill="1"/>
    <xf numFmtId="8" fontId="5" fillId="5" borderId="0" xfId="1" applyNumberFormat="1" applyFont="1" applyFill="1" applyBorder="1"/>
    <xf numFmtId="8" fontId="9" fillId="0" borderId="0" xfId="1" applyNumberFormat="1" applyFont="1" applyBorder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6" fillId="0" borderId="0" xfId="0" applyFont="1" applyAlignment="1">
      <alignment horizontal="right" wrapText="1"/>
    </xf>
  </cellXfs>
  <cellStyles count="3">
    <cellStyle name="Currency" xfId="1" builtinId="4"/>
    <cellStyle name="Hyperlink" xfId="2" builtinId="8"/>
    <cellStyle name="Normal" xfId="0" builtinId="0"/>
  </cellStyles>
  <dxfs count="11">
    <dxf>
      <fill>
        <patternFill patternType="none">
          <bgColor auto="1"/>
        </patternFill>
      </fill>
    </dxf>
    <dxf>
      <numFmt numFmtId="168" formatCode="[$MAD]\ #,##0.00"/>
    </dxf>
    <dxf>
      <numFmt numFmtId="168" formatCode="[$MAD]\ #,##0.00"/>
    </dxf>
    <dxf>
      <numFmt numFmtId="168" formatCode="[$MAD]\ #,##0.00"/>
    </dxf>
    <dxf>
      <fill>
        <patternFill patternType="none">
          <bgColor auto="1"/>
        </patternFill>
      </fill>
    </dxf>
    <dxf>
      <numFmt numFmtId="165" formatCode="[$€-2]\ #,##0.00"/>
    </dxf>
    <dxf>
      <numFmt numFmtId="165" formatCode="[$€-2]\ #,##0.00"/>
    </dxf>
    <dxf>
      <numFmt numFmtId="165" formatCode="[$€-2]\ #,##0.00"/>
    </dxf>
    <dxf>
      <fill>
        <patternFill patternType="none">
          <bgColor auto="1"/>
        </patternFill>
      </fill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areth, John" refreshedDate="44724.867614814815" createdVersion="6" refreshedVersion="7" minRefreshableVersion="3" recordCount="53" xr:uid="{E75768BE-414E-4DBE-A87D-E04646DA4811}">
  <cacheSource type="worksheet">
    <worksheetSource ref="A2:K55" sheet="znmd.eur"/>
  </cacheSource>
  <cacheFields count="11">
    <cacheField name="Item" numFmtId="0">
      <sharedItems/>
    </cacheField>
    <cacheField name="Category" numFmtId="0">
      <sharedItems count="10">
        <s v="hotel"/>
        <s v="Transportation"/>
        <s v="Groceries"/>
        <s v="Alcohol &amp; Bars"/>
        <s v="Restaurants"/>
        <s v="Entertainment"/>
        <s v="Airfare"/>
        <s v="Gas"/>
        <s v="Shopping"/>
        <s v="Car Rental" u="1"/>
      </sharedItems>
    </cacheField>
    <cacheField name="Vendor" numFmtId="0">
      <sharedItems containsBlank="1"/>
    </cacheField>
    <cacheField name="Description" numFmtId="0">
      <sharedItems/>
    </cacheField>
    <cacheField name="Amount" numFmtId="166">
      <sharedItems containsSemiMixedTypes="0" containsString="0" containsNumber="1" minValue="0" maxValue="357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am" numFmtId="166">
      <sharedItems containsSemiMixedTypes="0" containsString="0" containsNumber="1" minValue="0" maxValue="119"/>
    </cacheField>
    <cacheField name="jn" numFmtId="166">
      <sharedItems containsSemiMixedTypes="0" containsString="0" containsNumber="1" minValue="0" maxValue="119"/>
    </cacheField>
    <cacheField name="pv" numFmtId="166">
      <sharedItems containsSemiMixedTypes="0" containsString="0" containsNumber="1" minValue="0" maxValue="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areth, John" refreshedDate="44724.868157060184" createdVersion="7" refreshedVersion="7" minRefreshableVersion="3" recordCount="26" xr:uid="{7ABF971C-67D6-4AD7-A3F5-8121193722C7}">
  <cacheSource type="worksheet">
    <worksheetSource ref="A2:K28" sheet="znmd.usd"/>
  </cacheSource>
  <cacheFields count="11">
    <cacheField name="Item" numFmtId="0">
      <sharedItems/>
    </cacheField>
    <cacheField name="Category" numFmtId="0">
      <sharedItems count="11">
        <s v="hotel"/>
        <s v="car"/>
        <s v="airline"/>
        <s v="Restaurants"/>
        <s v="Entertainment"/>
        <s v="Coffee Shops"/>
        <s v="Alcohol &amp; Bars"/>
        <s v="Travel"/>
        <s v="Pharmacy"/>
        <s v="Shopping" u="1"/>
        <s v="Transportation" u="1"/>
      </sharedItems>
    </cacheField>
    <cacheField name="Vendor" numFmtId="0">
      <sharedItems containsBlank="1"/>
    </cacheField>
    <cacheField name="Description" numFmtId="0">
      <sharedItems/>
    </cacheField>
    <cacheField name="Amount" numFmtId="44">
      <sharedItems containsSemiMixedTypes="0" containsString="0" containsNumber="1" minValue="4.8499999999999996" maxValue="428.4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am" numFmtId="44">
      <sharedItems containsSemiMixedTypes="0" containsString="0" containsNumber="1" minValue="0" maxValue="142.80000000000001"/>
    </cacheField>
    <cacheField name="jn" numFmtId="44">
      <sharedItems containsSemiMixedTypes="0" containsString="0" containsNumber="1" minValue="1.62" maxValue="142.80000000000001"/>
    </cacheField>
    <cacheField name="pv" numFmtId="44">
      <sharedItems containsSemiMixedTypes="0" containsString="0" containsNumber="1" minValue="0" maxValue="142.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areth, John" refreshedDate="44724.868505787039" createdVersion="6" refreshedVersion="7" minRefreshableVersion="3" recordCount="17" xr:uid="{B82D1355-19F5-48C8-B901-BC3B3DE5EC72}">
  <cacheSource type="worksheet">
    <worksheetSource ref="A2:K19" sheet="znmd.mad"/>
  </cacheSource>
  <cacheFields count="11">
    <cacheField name="Item" numFmtId="0">
      <sharedItems/>
    </cacheField>
    <cacheField name="Category" numFmtId="0">
      <sharedItems count="8">
        <s v="Transportation"/>
        <s v="Alcohol &amp; Bars"/>
        <s v="Restaurants"/>
        <s v="Entertainment"/>
        <s v="Groceries"/>
        <s v="Hotel"/>
        <s v="Airfare" u="1"/>
        <s v="Shopping" u="1"/>
      </sharedItems>
    </cacheField>
    <cacheField name="Vendor" numFmtId="0">
      <sharedItems containsBlank="1"/>
    </cacheField>
    <cacheField name="Description" numFmtId="0">
      <sharedItems/>
    </cacheField>
    <cacheField name="Amount" numFmtId="167">
      <sharedItems containsSemiMixedTypes="0" containsString="0" containsNumber="1" containsInteger="1" minValue="0" maxValue="1560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am" numFmtId="167">
      <sharedItems containsSemiMixedTypes="0" containsString="0" containsNumber="1" minValue="0" maxValue="438.33"/>
    </cacheField>
    <cacheField name="jn" numFmtId="167">
      <sharedItems containsSemiMixedTypes="0" containsString="0" containsNumber="1" minValue="0" maxValue="780"/>
    </cacheField>
    <cacheField name="pv" numFmtId="167">
      <sharedItems containsSemiMixedTypes="0" containsString="0" containsNumber="1" minValue="0" maxValue="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Wed 06.01"/>
    <x v="0"/>
    <s v="Pestana Plaza Mayor"/>
    <s v="Pestana Plaza Mayor, Madrid, may 31"/>
    <n v="357"/>
    <s v="am"/>
    <s v="all"/>
    <s v="jn (*:self), am (*:self), pv (*:self), znmd.eur (*:group)"/>
    <n v="119"/>
    <n v="119"/>
    <n v="119"/>
  </r>
  <r>
    <s v="Sat 05.28"/>
    <x v="1"/>
    <m/>
    <s v="uber to hotel"/>
    <n v="0"/>
    <s v="am"/>
    <s v="all"/>
    <m/>
    <n v="0"/>
    <n v="0"/>
    <n v="0"/>
  </r>
  <r>
    <s v="Sat 05.28"/>
    <x v="2"/>
    <s v="continente"/>
    <s v="groceries "/>
    <n v="7.58"/>
    <s v="pv"/>
    <s v="all"/>
    <m/>
    <n v="2.5299999999999998"/>
    <n v="2.5299999999999998"/>
    <n v="2.5299999999999998"/>
  </r>
  <r>
    <s v="Sat 05.28"/>
    <x v="1"/>
    <m/>
    <s v="lime/bolt"/>
    <n v="0"/>
    <s v="pv"/>
    <s v="all"/>
    <m/>
    <n v="0"/>
    <n v="0"/>
    <n v="0"/>
  </r>
  <r>
    <s v="Sat 05.28"/>
    <x v="3"/>
    <m/>
    <s v="drinks #1 (street bar)"/>
    <n v="0"/>
    <s v="pv"/>
    <s v="all"/>
    <m/>
    <n v="0"/>
    <n v="0"/>
    <n v="0"/>
  </r>
  <r>
    <s v="Sat 05.28"/>
    <x v="3"/>
    <m/>
    <s v="drinks #2, skybar"/>
    <n v="0"/>
    <s v="jn"/>
    <s v="all"/>
    <m/>
    <n v="0"/>
    <n v="0"/>
    <n v="0"/>
  </r>
  <r>
    <s v="Sat 05.28"/>
    <x v="3"/>
    <m/>
    <s v="drinks #3, beer+shots"/>
    <n v="40"/>
    <s v="pv"/>
    <s v="all"/>
    <m/>
    <n v="13.33"/>
    <n v="13.33"/>
    <n v="13.33"/>
  </r>
  <r>
    <s v="Sat 05.28"/>
    <x v="1"/>
    <m/>
    <s v="uber to dinner "/>
    <n v="0"/>
    <s v="am"/>
    <s v="all"/>
    <m/>
    <n v="0"/>
    <n v="0"/>
    <n v="0"/>
  </r>
  <r>
    <s v="Sat 05.28"/>
    <x v="4"/>
    <m/>
    <s v="dinner, s/ws"/>
    <n v="0"/>
    <s v="am"/>
    <s v="all"/>
    <m/>
    <n v="0"/>
    <n v="0"/>
    <n v="0"/>
  </r>
  <r>
    <s v="Sat 05.28"/>
    <x v="1"/>
    <m/>
    <s v="uber to hotel"/>
    <n v="0"/>
    <s v="am"/>
    <s v="all"/>
    <m/>
    <n v="0"/>
    <n v="0"/>
    <n v="0"/>
  </r>
  <r>
    <s v="Sun 05.29"/>
    <x v="1"/>
    <m/>
    <s v="uber to san miguel monestry "/>
    <n v="0"/>
    <s v="am"/>
    <s v="all"/>
    <m/>
    <n v="0"/>
    <n v="0"/>
    <n v="0"/>
  </r>
  <r>
    <s v="Sun 05.29"/>
    <x v="5"/>
    <m/>
    <s v="monestry tour"/>
    <n v="24"/>
    <s v="jn"/>
    <s v="all"/>
    <m/>
    <n v="8"/>
    <n v="8"/>
    <n v="8"/>
  </r>
  <r>
    <s v="Sun 05.29"/>
    <x v="4"/>
    <s v="pasteis de belem"/>
    <s v="pastries "/>
    <n v="22.7"/>
    <s v="pv"/>
    <s v="all"/>
    <m/>
    <n v="7.57"/>
    <n v="7.57"/>
    <n v="7.57"/>
  </r>
  <r>
    <s v="Sun 05.29"/>
    <x v="1"/>
    <m/>
    <s v="tuk tuk"/>
    <n v="20"/>
    <s v="jn"/>
    <s v="all"/>
    <m/>
    <n v="6.67"/>
    <n v="6.67"/>
    <n v="6.67"/>
  </r>
  <r>
    <s v="Sun 05.29"/>
    <x v="3"/>
    <m/>
    <s v="tivoli, drinks"/>
    <n v="25"/>
    <s v="am"/>
    <s v="all"/>
    <m/>
    <n v="8.33"/>
    <n v="8.33"/>
    <n v="8.33"/>
  </r>
  <r>
    <s v="Sun 05.29"/>
    <x v="1"/>
    <m/>
    <s v="ride hotel"/>
    <n v="188"/>
    <s v="am"/>
    <s v="all"/>
    <m/>
    <n v="62.67"/>
    <n v="62.67"/>
    <n v="62.67"/>
  </r>
  <r>
    <s v="Sun 05.29"/>
    <x v="4"/>
    <s v="cafetaria &amp; restaurante nau"/>
    <s v="dinner, restaurante &amp; cafeteria nau"/>
    <n v="81.099999999999994"/>
    <s v="pv"/>
    <s v="all"/>
    <m/>
    <n v="27.03"/>
    <n v="27.03"/>
    <n v="27.03"/>
  </r>
  <r>
    <s v="Sun 05.29"/>
    <x v="3"/>
    <m/>
    <s v="drinks, tres as"/>
    <n v="56.3"/>
    <s v="pv"/>
    <s v="all"/>
    <m/>
    <n v="18.77"/>
    <n v="18.77"/>
    <n v="18.77"/>
  </r>
  <r>
    <s v="Sun 05.29"/>
    <x v="6"/>
    <m/>
    <s v="airfare, lisbon to madrid (unused)"/>
    <n v="0"/>
    <s v="am"/>
    <s v="all"/>
    <m/>
    <n v="0"/>
    <n v="0"/>
    <n v="0"/>
  </r>
  <r>
    <s v="Mon 05.30"/>
    <x v="3"/>
    <m/>
    <s v="ginjinha, samples"/>
    <n v="18"/>
    <s v="pv"/>
    <s v="all"/>
    <m/>
    <n v="6"/>
    <n v="6"/>
    <n v="6"/>
  </r>
  <r>
    <s v="Mon 05.30"/>
    <x v="3"/>
    <m/>
    <s v="ginjinha, bottle"/>
    <n v="12"/>
    <s v="pv"/>
    <s v="jn"/>
    <m/>
    <n v="0"/>
    <n v="12"/>
    <n v="0"/>
  </r>
  <r>
    <s v="Mon 05.30"/>
    <x v="5"/>
    <m/>
    <s v="nazare tour"/>
    <n v="3"/>
    <s v="am"/>
    <s v="all"/>
    <m/>
    <n v="1"/>
    <n v="1"/>
    <n v="1"/>
  </r>
  <r>
    <s v="Mon 05.30"/>
    <x v="4"/>
    <s v="???"/>
    <s v="lunch "/>
    <n v="0"/>
    <s v="pv"/>
    <s v="all"/>
    <m/>
    <n v="0"/>
    <n v="0"/>
    <n v="0"/>
  </r>
  <r>
    <s v="Mon 05.30"/>
    <x v="7"/>
    <m/>
    <s v="gasoline"/>
    <n v="66.2"/>
    <s v="am"/>
    <s v="all"/>
    <m/>
    <n v="22.07"/>
    <n v="22.07"/>
    <n v="22.07"/>
  </r>
  <r>
    <s v="Mon 05.30"/>
    <x v="1"/>
    <m/>
    <s v="uber to apartment"/>
    <n v="0"/>
    <s v="am"/>
    <s v="all"/>
    <m/>
    <n v="0"/>
    <n v="0"/>
    <n v="0"/>
  </r>
  <r>
    <s v="Mon 05.30"/>
    <x v="1"/>
    <m/>
    <s v="lime/bolt"/>
    <n v="0"/>
    <s v="pv"/>
    <s v="all"/>
    <m/>
    <n v="0"/>
    <n v="0"/>
    <n v="0"/>
  </r>
  <r>
    <s v="Mon 05.30"/>
    <x v="4"/>
    <m/>
    <s v="restaurante e churrasqueria papagaio (piri piri chicken place + beers)"/>
    <n v="0"/>
    <s v="pv"/>
    <s v="all"/>
    <m/>
    <n v="0"/>
    <n v="0"/>
    <n v="0"/>
  </r>
  <r>
    <s v="Tue 05.31"/>
    <x v="5"/>
    <m/>
    <s v="são francisco, tour"/>
    <n v="24"/>
    <s v="jn"/>
    <s v="all"/>
    <m/>
    <n v="8"/>
    <n v="8"/>
    <n v="8"/>
  </r>
  <r>
    <s v="Wed 06.01"/>
    <x v="5"/>
    <m/>
    <s v="são francisco, souveniors"/>
    <n v="6"/>
    <s v="jn"/>
    <s v="jn"/>
    <m/>
    <n v="0"/>
    <n v="6"/>
    <n v="0"/>
  </r>
  <r>
    <s v="Tue 05.31"/>
    <x v="1"/>
    <m/>
    <s v="uber to taylors"/>
    <n v="0"/>
    <s v="am"/>
    <s v="all"/>
    <m/>
    <n v="0"/>
    <n v="0"/>
    <n v="0"/>
  </r>
  <r>
    <s v="Tue 05.31"/>
    <x v="5"/>
    <m/>
    <s v="taylor tour"/>
    <n v="45"/>
    <s v="am"/>
    <s v="all"/>
    <m/>
    <n v="15"/>
    <n v="15"/>
    <n v="15"/>
  </r>
  <r>
    <s v="Tue 05.31"/>
    <x v="3"/>
    <s v="???"/>
    <s v="wines flight"/>
    <n v="23"/>
    <s v="pv"/>
    <s v="all"/>
    <m/>
    <n v="7.67"/>
    <n v="7.67"/>
    <n v="7.67"/>
  </r>
  <r>
    <s v="Tue 05.31"/>
    <x v="3"/>
    <m/>
    <s v="wines "/>
    <n v="16"/>
    <s v="pv"/>
    <s v="jn"/>
    <m/>
    <n v="0"/>
    <n v="16"/>
    <n v="0"/>
  </r>
  <r>
    <s v="Tue 05.31"/>
    <x v="3"/>
    <m/>
    <s v="beer sampler, pizza "/>
    <n v="11"/>
    <s v="am"/>
    <s v="all"/>
    <m/>
    <n v="3.67"/>
    <n v="3.67"/>
    <n v="3.67"/>
  </r>
  <r>
    <s v="Tue 05.31"/>
    <x v="4"/>
    <m/>
    <s v="dessert"/>
    <n v="0"/>
    <s v="pv"/>
    <s v="all"/>
    <m/>
    <n v="0"/>
    <n v="0"/>
    <n v="0"/>
  </r>
  <r>
    <s v="Tue 05.31"/>
    <x v="1"/>
    <m/>
    <s v="cable car"/>
    <n v="18"/>
    <s v="jn"/>
    <s v="all"/>
    <m/>
    <n v="6"/>
    <n v="6"/>
    <n v="6"/>
  </r>
  <r>
    <s v="Tue 05.31"/>
    <x v="4"/>
    <m/>
    <s v="dinner (indian)"/>
    <n v="65"/>
    <s v="pv"/>
    <s v="all"/>
    <m/>
    <n v="21.67"/>
    <n v="21.67"/>
    <n v="21.67"/>
  </r>
  <r>
    <s v="Wed 06.01"/>
    <x v="1"/>
    <m/>
    <s v="uber to airport"/>
    <n v="0"/>
    <s v="am"/>
    <s v="all"/>
    <m/>
    <n v="0"/>
    <n v="0"/>
    <n v="0"/>
  </r>
  <r>
    <s v="Wed 06.01"/>
    <x v="4"/>
    <m/>
    <s v="san miguel market (jambon, empanadas,  beer)"/>
    <n v="39"/>
    <s v="pv"/>
    <s v="all"/>
    <m/>
    <n v="13"/>
    <n v="13"/>
    <n v="13"/>
  </r>
  <r>
    <s v="Wed 06.01"/>
    <x v="6"/>
    <m/>
    <s v="airfare, porto to madrid"/>
    <n v="0"/>
    <s v="am"/>
    <s v="all"/>
    <m/>
    <n v="0"/>
    <n v="0"/>
    <n v="0"/>
  </r>
  <r>
    <s v="Wed 06.01"/>
    <x v="2"/>
    <s v="???"/>
    <s v="meds, covid self-tests"/>
    <n v="35"/>
    <s v="pv"/>
    <s v="all"/>
    <m/>
    <n v="11.67"/>
    <n v="11.67"/>
    <n v="11.67"/>
  </r>
  <r>
    <s v="Wed 06.01"/>
    <x v="3"/>
    <m/>
    <s v="beers @pool"/>
    <n v="12"/>
    <s v="am"/>
    <s v="jn, pv"/>
    <m/>
    <n v="0"/>
    <n v="6"/>
    <n v="6"/>
  </r>
  <r>
    <s v="Wed 06.01"/>
    <x v="4"/>
    <m/>
    <s v="calamar, patata, beers"/>
    <n v="25"/>
    <s v="pv"/>
    <s v="jn, pv"/>
    <m/>
    <n v="0"/>
    <n v="12.5"/>
    <n v="12.5"/>
  </r>
  <r>
    <s v="Wed 06.01"/>
    <x v="4"/>
    <m/>
    <s v="dinner at plaza mayor"/>
    <n v="0"/>
    <s v="am"/>
    <s v="all"/>
    <m/>
    <n v="0"/>
    <n v="0"/>
    <n v="0"/>
  </r>
  <r>
    <s v="Wed 06.01"/>
    <x v="3"/>
    <m/>
    <s v="midnight drinks, shots"/>
    <n v="0"/>
    <s v="pv"/>
    <s v="jn, pv"/>
    <m/>
    <n v="0"/>
    <n v="0"/>
    <n v="0"/>
  </r>
  <r>
    <s v="Wed 06.01"/>
    <x v="1"/>
    <m/>
    <s v="lime/bolt"/>
    <n v="0"/>
    <s v="pv"/>
    <s v="jn, pv"/>
    <m/>
    <n v="0"/>
    <n v="0"/>
    <n v="0"/>
  </r>
  <r>
    <s v="Thu 06.02"/>
    <x v="4"/>
    <m/>
    <s v="breakfast (toast/tomatoes, coffee)"/>
    <n v="0"/>
    <s v="jn"/>
    <s v="all"/>
    <m/>
    <n v="0"/>
    <n v="0"/>
    <n v="0"/>
  </r>
  <r>
    <s v="Thu 06.02"/>
    <x v="8"/>
    <m/>
    <s v="t shirts"/>
    <n v="92"/>
    <s v="pv"/>
    <s v="pv:23, all:69"/>
    <m/>
    <n v="23"/>
    <n v="23"/>
    <n v="46"/>
  </r>
  <r>
    <s v="Thu 06.02"/>
    <x v="3"/>
    <m/>
    <s v="sky bar, entry"/>
    <n v="15"/>
    <s v="pv"/>
    <s v="all"/>
    <m/>
    <n v="5"/>
    <n v="5"/>
    <n v="5"/>
  </r>
  <r>
    <s v="Thu 06.02"/>
    <x v="4"/>
    <m/>
    <s v="museo de jambon "/>
    <n v="88"/>
    <s v="pv"/>
    <s v="all"/>
    <m/>
    <n v="29.33"/>
    <n v="29.33"/>
    <n v="29.33"/>
  </r>
  <r>
    <s v="Thu 06.02"/>
    <x v="1"/>
    <m/>
    <s v="lime/bolt/bird"/>
    <n v="0"/>
    <s v="pv"/>
    <s v="all"/>
    <m/>
    <n v="0"/>
    <n v="0"/>
    <n v="0"/>
  </r>
  <r>
    <s v="Thu 06.02"/>
    <x v="4"/>
    <m/>
    <s v="late-night kebabs"/>
    <n v="13.5"/>
    <s v="jn"/>
    <s v="all"/>
    <m/>
    <n v="4.5"/>
    <n v="4.5"/>
    <n v="4.5"/>
  </r>
  <r>
    <s v="Fri 06.03"/>
    <x v="4"/>
    <m/>
    <s v="coffee"/>
    <n v="5.0999999999999996"/>
    <s v="pv"/>
    <s v="pv, jn"/>
    <m/>
    <n v="0"/>
    <n v="2.5499999999999998"/>
    <n v="2.549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Sat 05.28"/>
    <x v="0"/>
    <s v="Hotel Lisboa"/>
    <s v="Hotel Lisboa, May 28 - 29"/>
    <n v="269.18"/>
    <s v="jn"/>
    <s v="all"/>
    <s v="jn (*:self), am (*:self), pv (*:self), znmd.usd (*:group)"/>
    <n v="89.73"/>
    <n v="89.73"/>
    <n v="89.73"/>
  </r>
  <r>
    <s v="Mon 05.30"/>
    <x v="0"/>
    <s v="Porto Central Flats"/>
    <s v="Rua Mouzinho da Silveira, May 30 - May 31"/>
    <n v="336"/>
    <s v="am"/>
    <s v="all"/>
    <m/>
    <n v="112"/>
    <n v="112"/>
    <n v="112"/>
  </r>
  <r>
    <s v="Wed 06.01"/>
    <x v="0"/>
    <s v="Le Meridien"/>
    <s v="Le Meridien, Jun 2 - 5"/>
    <n v="162.5"/>
    <s v="am"/>
    <s v="all"/>
    <m/>
    <n v="54.17"/>
    <n v="54.17"/>
    <n v="54.17"/>
  </r>
  <r>
    <s v="Thu 06.02"/>
    <x v="0"/>
    <s v="Westin"/>
    <s v="Westin"/>
    <n v="365"/>
    <s v="am"/>
    <s v="all"/>
    <m/>
    <n v="121.67"/>
    <n v="121.67"/>
    <n v="121.67"/>
  </r>
  <r>
    <s v="Sun 05.29"/>
    <x v="1"/>
    <s v="Car rental"/>
    <s v="Car rental, May 29 - Jun 1"/>
    <n v="166.33"/>
    <s v="am"/>
    <s v="all"/>
    <m/>
    <n v="55.44"/>
    <n v="55.44"/>
    <n v="55.44"/>
  </r>
  <r>
    <s v="Wed 06.01"/>
    <x v="2"/>
    <s v="RyanAir"/>
    <s v="RyanAir, LIS - MAD"/>
    <n v="170.1"/>
    <s v="am"/>
    <s v="all"/>
    <m/>
    <n v="56.7"/>
    <n v="56.7"/>
    <n v="56.7"/>
  </r>
  <r>
    <s v="Wed 06.01"/>
    <x v="2"/>
    <s v="RyanAir"/>
    <s v="POR - MAD"/>
    <n v="187.5"/>
    <s v="am"/>
    <s v="all"/>
    <m/>
    <n v="62.5"/>
    <n v="62.5"/>
    <n v="62.5"/>
  </r>
  <r>
    <s v="Thu 06.02"/>
    <x v="2"/>
    <s v="RyanAir"/>
    <s v="RyanAir, MAD - RAK (old)"/>
    <n v="428.4"/>
    <s v="am"/>
    <s v="all"/>
    <m/>
    <n v="142.80000000000001"/>
    <n v="142.80000000000001"/>
    <n v="142.80000000000001"/>
  </r>
  <r>
    <s v="Thu 06.02"/>
    <x v="2"/>
    <s v="RyanAir"/>
    <s v="RyanAir, MAD - RAK (new)"/>
    <n v="302"/>
    <s v="am"/>
    <s v="all"/>
    <m/>
    <n v="100.67"/>
    <n v="100.67"/>
    <n v="100.67"/>
  </r>
  <r>
    <s v="Mon 05.30"/>
    <x v="3"/>
    <s v="gestao de inves timentos hoteleiros"/>
    <s v="MBD"/>
    <n v="66.760000000000005"/>
    <s v="jn"/>
    <s v="all"/>
    <m/>
    <n v="22.25"/>
    <n v="22.25"/>
    <n v="22.25"/>
  </r>
  <r>
    <s v="Sun 05.29"/>
    <x v="4"/>
    <m/>
    <s v="tour, são jorge"/>
    <n v="32.299999999999997"/>
    <s v="jn"/>
    <s v="all"/>
    <m/>
    <n v="10.77"/>
    <n v="10.77"/>
    <n v="10.77"/>
  </r>
  <r>
    <s v="Mon 05.30"/>
    <x v="3"/>
    <s v="ESTRELA DO BAIRRO"/>
    <s v="ESTRELA DO BAIRRO"/>
    <n v="4.8499999999999996"/>
    <s v="jn"/>
    <s v="all"/>
    <m/>
    <n v="1.62"/>
    <n v="1.62"/>
    <n v="1.62"/>
  </r>
  <r>
    <s v="Mon 05.30"/>
    <x v="3"/>
    <s v="MINIPRECO LJ.2253"/>
    <s v="MINIPRECO LJ.2253"/>
    <n v="21.11"/>
    <s v="jn"/>
    <s v="all"/>
    <m/>
    <n v="7.04"/>
    <n v="7.04"/>
    <n v="7.04"/>
  </r>
  <r>
    <s v="Tue 05.31"/>
    <x v="5"/>
    <s v="STARBUCKS PORTO"/>
    <s v="STARBUCKS PORTO"/>
    <n v="14.1"/>
    <s v="jn"/>
    <s v="all"/>
    <m/>
    <n v="4.7"/>
    <n v="4.7"/>
    <n v="4.7"/>
  </r>
  <r>
    <s v="Wed 06.01"/>
    <x v="3"/>
    <s v="RESTAURANT.MERCEARIA"/>
    <s v="RESTAURANT.MERCEARIA"/>
    <n v="64.599999999999994"/>
    <s v="jn"/>
    <s v="all"/>
    <m/>
    <n v="21.53"/>
    <n v="21.53"/>
    <n v="21.53"/>
  </r>
  <r>
    <s v="Tue 05.31"/>
    <x v="3"/>
    <s v="PORTO LOVERS"/>
    <s v="PORTO LOVERS"/>
    <n v="51.04"/>
    <s v="jn"/>
    <s v="jn,pv"/>
    <m/>
    <n v="0"/>
    <n v="25.52"/>
    <n v="25.52"/>
  </r>
  <r>
    <s v="Wed 06.01"/>
    <x v="3"/>
    <s v="MINIPRECO LJ.2253"/>
    <s v="MINIPRECO LJ.2253"/>
    <n v="5.99"/>
    <s v="jn"/>
    <s v="all"/>
    <m/>
    <n v="2"/>
    <n v="2"/>
    <n v="2"/>
  </r>
  <r>
    <s v="Fri 06.03"/>
    <x v="3"/>
    <s v="PAPIZZA"/>
    <s v="PAPIZZA"/>
    <n v="28.14"/>
    <s v="jn"/>
    <s v="jn, pv"/>
    <m/>
    <n v="0"/>
    <n v="14.07"/>
    <n v="14.07"/>
  </r>
  <r>
    <s v="Wed 06.01"/>
    <x v="3"/>
    <s v="AREAS PORTUGAL SA"/>
    <s v="AREAS PORTUGAL SA"/>
    <n v="17.36"/>
    <s v="jn"/>
    <s v="all"/>
    <m/>
    <n v="5.79"/>
    <n v="5.79"/>
    <n v="5.79"/>
  </r>
  <r>
    <s v="Wed 06.01"/>
    <x v="6"/>
    <s v="colpaz hosteleria"/>
    <s v="sangria"/>
    <n v="15.1"/>
    <s v="jn"/>
    <s v="all"/>
    <m/>
    <n v="5.03"/>
    <n v="5.03"/>
    <n v="5.03"/>
  </r>
  <r>
    <s v="Wed 06.01"/>
    <x v="3"/>
    <s v="P.LOS GALAYOS"/>
    <s v="P.LOS GALAYOS"/>
    <n v="92.95"/>
    <s v="jn"/>
    <s v="all"/>
    <m/>
    <n v="30.98"/>
    <n v="30.98"/>
    <n v="30.98"/>
  </r>
  <r>
    <s v="Fri 06.03"/>
    <x v="7"/>
    <s v="MADRID CITY TOUR"/>
    <s v="MADRID CITY TOUR"/>
    <n v="49.41"/>
    <s v="jn"/>
    <s v="jn,pv"/>
    <m/>
    <n v="0"/>
    <n v="24.7"/>
    <n v="24.7"/>
  </r>
  <r>
    <s v="Sat 06.04"/>
    <x v="3"/>
    <s v="AZOTEA EL CIRCULO"/>
    <s v="AZOTEA EL CIRCULO"/>
    <n v="38.67"/>
    <s v="jn"/>
    <s v="all"/>
    <m/>
    <n v="12.89"/>
    <n v="12.89"/>
    <n v="12.89"/>
  </r>
  <r>
    <s v="Sat 06.04"/>
    <x v="8"/>
    <s v="FARMACIA PASEO DEL PRADO"/>
    <s v="FARMACIA PASEO DEL PRADO"/>
    <n v="6.34"/>
    <s v="jn"/>
    <s v="all"/>
    <m/>
    <n v="2.11"/>
    <n v="2.11"/>
    <n v="2.11"/>
  </r>
  <r>
    <s v="Sat 06.04"/>
    <x v="7"/>
    <s v="AEROP. ADOLFO SUAREZ MADR"/>
    <s v="AEROP. ADOLFO SUAREZ MADR"/>
    <n v="14.84"/>
    <s v="jn"/>
    <s v="jn,am"/>
    <m/>
    <n v="7.42"/>
    <n v="7.42"/>
    <n v="0"/>
  </r>
  <r>
    <s v="Fri 06.03"/>
    <x v="3"/>
    <s v="CAFESTIC"/>
    <s v="CAFESTIC"/>
    <n v="10.53"/>
    <s v="jn"/>
    <s v="jn,pv"/>
    <m/>
    <n v="0"/>
    <n v="5.26"/>
    <n v="5.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Fri 06.03"/>
    <x v="0"/>
    <m/>
    <s v="taxi to hotel"/>
    <n v="100"/>
    <s v="jn"/>
    <s v="all"/>
    <s v="jn (*:self), am (*:self), pv (*:self), znmd.mad (*:group)"/>
    <n v="33.33"/>
    <n v="33.33"/>
    <n v="33.33"/>
  </r>
  <r>
    <s v="Fri 06.03"/>
    <x v="0"/>
    <m/>
    <s v="taxi to market"/>
    <n v="100"/>
    <s v="jn"/>
    <s v="all"/>
    <m/>
    <n v="33.33"/>
    <n v="33.33"/>
    <n v="33.33"/>
  </r>
  <r>
    <s v="Fri 06.03"/>
    <x v="1"/>
    <s v="Le Barometer"/>
    <s v="drinks"/>
    <n v="1315"/>
    <s v="pv:1115, jn:200"/>
    <s v="all"/>
    <m/>
    <n v="438.33"/>
    <n v="438.33"/>
    <n v="438.33"/>
  </r>
  <r>
    <s v="Fri 06.03"/>
    <x v="2"/>
    <m/>
    <s v="dinner"/>
    <n v="360"/>
    <s v="jn"/>
    <s v="all"/>
    <m/>
    <n v="120"/>
    <n v="120"/>
    <n v="120"/>
  </r>
  <r>
    <s v="Fri 06.03"/>
    <x v="2"/>
    <m/>
    <s v="ice cream "/>
    <n v="24"/>
    <s v="jn"/>
    <s v="all"/>
    <m/>
    <n v="8"/>
    <n v="8"/>
    <n v="8"/>
  </r>
  <r>
    <s v="Fri 06.03"/>
    <x v="0"/>
    <m/>
    <s v="horse ride"/>
    <n v="100"/>
    <s v="jn"/>
    <s v="all"/>
    <m/>
    <n v="33.33"/>
    <n v="33.33"/>
    <n v="33.33"/>
  </r>
  <r>
    <s v="Sat 06.04"/>
    <x v="0"/>
    <m/>
    <s v="taxi to market"/>
    <n v="30"/>
    <s v="jn:10, pv:20"/>
    <s v="jn, pv"/>
    <m/>
    <n v="0"/>
    <n v="15"/>
    <n v="15"/>
  </r>
  <r>
    <s v="Sat 06.04"/>
    <x v="0"/>
    <m/>
    <s v="taxi to covid test, back"/>
    <n v="20"/>
    <s v="jn"/>
    <s v="jn, pv"/>
    <m/>
    <n v="0"/>
    <n v="10"/>
    <n v="10"/>
  </r>
  <r>
    <s v="Sat 06.04"/>
    <x v="3"/>
    <m/>
    <s v="badii palace tour"/>
    <n v="140"/>
    <s v="pv"/>
    <s v="jn, pv"/>
    <m/>
    <n v="0"/>
    <n v="70"/>
    <n v="70"/>
  </r>
  <r>
    <s v="Sat 06.04"/>
    <x v="4"/>
    <m/>
    <s v="covid tests"/>
    <n v="400"/>
    <s v="jn"/>
    <s v="jn, pv"/>
    <m/>
    <n v="0"/>
    <n v="200"/>
    <n v="200"/>
  </r>
  <r>
    <s v="Sat 06.04"/>
    <x v="2"/>
    <m/>
    <s v="lunch"/>
    <n v="383"/>
    <s v="pv"/>
    <s v="jn, pv"/>
    <m/>
    <n v="0"/>
    <n v="191.5"/>
    <n v="191.5"/>
  </r>
  <r>
    <s v="Sat 06.04"/>
    <x v="0"/>
    <m/>
    <s v="taxi to salama"/>
    <n v="70"/>
    <s v="pv"/>
    <s v="jn, pv"/>
    <m/>
    <n v="0"/>
    <n v="35"/>
    <n v="35"/>
  </r>
  <r>
    <s v="Sat 06.04"/>
    <x v="2"/>
    <m/>
    <s v="la salama"/>
    <n v="620"/>
    <s v="pv:600, jn:20"/>
    <s v="jn, pv"/>
    <m/>
    <n v="0"/>
    <n v="310"/>
    <n v="310"/>
  </r>
  <r>
    <s v="Sat 06.04"/>
    <x v="2"/>
    <m/>
    <s v="dinner, kosybar"/>
    <n v="590"/>
    <s v="jn:575, am:15"/>
    <s v="all:590"/>
    <m/>
    <n v="196.67"/>
    <n v="196.67"/>
    <n v="196.67"/>
  </r>
  <r>
    <s v="Sat 06.04"/>
    <x v="0"/>
    <m/>
    <s v="taxi to hotel "/>
    <n v="50"/>
    <s v="jn"/>
    <s v="all"/>
    <m/>
    <n v="16.670000000000002"/>
    <n v="16.670000000000002"/>
    <n v="16.670000000000002"/>
  </r>
  <r>
    <s v="Sat 06.04"/>
    <x v="1"/>
    <m/>
    <s v="theatro club"/>
    <n v="1560"/>
    <s v="pv:1080, jn:480"/>
    <s v="jn:780, pv:780"/>
    <m/>
    <n v="0"/>
    <n v="780"/>
    <n v="780"/>
  </r>
  <r>
    <s v="Sat 06.04"/>
    <x v="5"/>
    <m/>
    <s v="le meridien hotel"/>
    <n v="0"/>
    <s v="am"/>
    <s v="all"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75A5B-9BBD-4700-9577-164847B90547}" name="PivotTable4" cacheId="129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B33:E43" firstHeaderRow="0" firstDataRow="1" firstDataCol="1"/>
  <pivotFields count="11">
    <pivotField showAll="0"/>
    <pivotField axis="axisRow" showAll="0">
      <items count="12">
        <item x="2"/>
        <item x="0"/>
        <item x="1"/>
        <item m="1" x="10"/>
        <item x="6"/>
        <item x="3"/>
        <item x="4"/>
        <item x="5"/>
        <item x="7"/>
        <item m="1" x="9"/>
        <item x="8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showAll="0"/>
    <pivotField dataField="1" numFmtId="44" showAll="0"/>
    <pivotField dataField="1" showAll="0"/>
  </pivotFields>
  <rowFields count="1">
    <field x="1"/>
  </rowFields>
  <rowItems count="1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n" fld="9" baseField="1" baseItem="0" numFmtId="164"/>
    <dataField name="Sum of am" fld="8" baseField="1" baseItem="0" numFmtId="164"/>
    <dataField name="Sum of pv" fld="10" baseField="1" baseItem="0" numFmtId="164"/>
  </dataFields>
  <formats count="3">
    <format dxfId="8">
      <pivotArea collapsedLevelsAreSubtotals="1" fieldPosition="0">
        <references count="1">
          <reference field="1" count="0"/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C89FA-E57B-4F78-A398-1F9473601466}" name="PivotTable4" cacheId="1289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B66:E76" firstHeaderRow="0" firstDataRow="1" firstDataCol="1"/>
  <pivotFields count="11">
    <pivotField showAll="0"/>
    <pivotField axis="axisRow" showAll="0">
      <items count="11">
        <item x="0"/>
        <item x="1"/>
        <item x="4"/>
        <item x="2"/>
        <item x="3"/>
        <item x="5"/>
        <item x="6"/>
        <item x="7"/>
        <item m="1" x="9"/>
        <item x="8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showAll="0"/>
    <pivotField dataField="1" numFmtId="44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n" fld="9" baseField="1" baseItem="2" numFmtId="165"/>
    <dataField name="Sum of am" fld="8" baseField="1" baseItem="2" numFmtId="165"/>
    <dataField name="Sum of pv" fld="10" baseField="1" baseItem="2" numFmtId="165"/>
  </dataFields>
  <formats count="4">
    <format dxfId="4">
      <pivotArea collapsedLevelsAreSubtotals="1" fieldPosition="0">
        <references count="1">
          <reference field="1" count="0"/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4655B-4B79-4D27-AB57-8D2A39209170}" name="PivotTable4" cacheId="1291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B24:E31" firstHeaderRow="0" firstDataRow="1" firstDataCol="1"/>
  <pivotFields count="11">
    <pivotField showAll="0"/>
    <pivotField axis="axisRow" showAll="0">
      <items count="9">
        <item x="5"/>
        <item x="0"/>
        <item x="1"/>
        <item x="2"/>
        <item m="1" x="6"/>
        <item x="3"/>
        <item x="4"/>
        <item m="1" x="7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showAll="0"/>
    <pivotField dataField="1" numFmtId="44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n" fld="9" baseField="1" baseItem="1" numFmtId="168"/>
    <dataField name="Sum of am" fld="8" baseField="1" baseItem="1" numFmtId="168"/>
    <dataField name="Sum of pv" fld="10" baseField="1" baseItem="1" numFmtId="168"/>
  </dataFields>
  <formats count="4">
    <format dxfId="0">
      <pivotArea collapsedLevelsAreSubtotals="1" fieldPosition="0">
        <references count="1">
          <reference field="1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8248-1DFC-4FE7-AB5F-B33EA193BD21}">
  <dimension ref="A1:G118"/>
  <sheetViews>
    <sheetView workbookViewId="0">
      <selection activeCell="B10" sqref="B10"/>
    </sheetView>
  </sheetViews>
  <sheetFormatPr defaultRowHeight="14.45"/>
  <cols>
    <col min="1" max="1" width="13.85546875" bestFit="1" customWidth="1"/>
    <col min="2" max="2" width="13.28515625" bestFit="1" customWidth="1"/>
    <col min="3" max="3" width="19.28515625" customWidth="1"/>
    <col min="4" max="4" width="36.28515625" customWidth="1"/>
    <col min="5" max="5" width="13.140625" bestFit="1" customWidth="1"/>
    <col min="7" max="7" width="12.28515625" bestFit="1" customWidth="1"/>
  </cols>
  <sheetData>
    <row r="1" spans="1:7" s="26" customFormat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s="26" customFormat="1">
      <c r="A2" s="69" t="s">
        <v>7</v>
      </c>
      <c r="B2" s="69"/>
      <c r="C2" s="69"/>
      <c r="D2" s="69"/>
      <c r="E2" s="69"/>
      <c r="F2" s="69"/>
      <c r="G2" s="69"/>
    </row>
    <row r="3" spans="1:7">
      <c r="A3" t="s">
        <v>8</v>
      </c>
      <c r="B3" t="s">
        <v>9</v>
      </c>
      <c r="C3" t="s">
        <v>10</v>
      </c>
      <c r="D3" t="s">
        <v>11</v>
      </c>
      <c r="E3" s="70">
        <v>269.18</v>
      </c>
      <c r="F3" t="s">
        <v>12</v>
      </c>
      <c r="G3" t="s">
        <v>13</v>
      </c>
    </row>
    <row r="4" spans="1:7">
      <c r="A4" t="s">
        <v>14</v>
      </c>
      <c r="B4" t="s">
        <v>9</v>
      </c>
      <c r="C4" t="s">
        <v>15</v>
      </c>
      <c r="D4" t="s">
        <v>16</v>
      </c>
      <c r="E4" s="13">
        <v>188</v>
      </c>
      <c r="F4" t="s">
        <v>17</v>
      </c>
      <c r="G4" t="s">
        <v>13</v>
      </c>
    </row>
    <row r="5" spans="1:7">
      <c r="A5" t="s">
        <v>18</v>
      </c>
      <c r="B5" t="s">
        <v>9</v>
      </c>
      <c r="C5" t="s">
        <v>19</v>
      </c>
      <c r="D5" t="s">
        <v>20</v>
      </c>
      <c r="E5" s="70">
        <v>336</v>
      </c>
      <c r="F5" t="s">
        <v>17</v>
      </c>
      <c r="G5" t="s">
        <v>13</v>
      </c>
    </row>
    <row r="6" spans="1:7">
      <c r="A6" t="s">
        <v>21</v>
      </c>
      <c r="B6" t="s">
        <v>9</v>
      </c>
      <c r="C6" t="s">
        <v>22</v>
      </c>
      <c r="D6" t="s">
        <v>23</v>
      </c>
      <c r="E6" s="13">
        <v>357</v>
      </c>
      <c r="F6" t="s">
        <v>17</v>
      </c>
      <c r="G6" t="s">
        <v>13</v>
      </c>
    </row>
    <row r="7" spans="1:7">
      <c r="A7" t="s">
        <v>24</v>
      </c>
      <c r="B7" t="s">
        <v>9</v>
      </c>
      <c r="C7" t="s">
        <v>25</v>
      </c>
      <c r="D7" t="s">
        <v>26</v>
      </c>
      <c r="E7" s="70">
        <v>365</v>
      </c>
      <c r="F7" t="s">
        <v>17</v>
      </c>
      <c r="G7" t="s">
        <v>13</v>
      </c>
    </row>
    <row r="8" spans="1:7">
      <c r="A8" s="71">
        <v>44715</v>
      </c>
      <c r="B8" t="s">
        <v>9</v>
      </c>
      <c r="C8" t="s">
        <v>27</v>
      </c>
      <c r="D8" t="s">
        <v>28</v>
      </c>
      <c r="E8" s="70">
        <v>162.5</v>
      </c>
      <c r="F8" t="s">
        <v>17</v>
      </c>
      <c r="G8" t="s">
        <v>13</v>
      </c>
    </row>
    <row r="9" spans="1:7" s="26" customFormat="1">
      <c r="A9" s="69" t="s">
        <v>29</v>
      </c>
      <c r="B9" s="69"/>
      <c r="C9" s="69"/>
      <c r="D9" s="69"/>
      <c r="E9" s="69"/>
      <c r="F9" s="69"/>
      <c r="G9" s="69"/>
    </row>
    <row r="10" spans="1:7">
      <c r="A10" t="s">
        <v>14</v>
      </c>
      <c r="B10" t="s">
        <v>30</v>
      </c>
      <c r="C10" t="s">
        <v>31</v>
      </c>
      <c r="D10" t="s">
        <v>32</v>
      </c>
      <c r="E10" s="70">
        <v>166.33</v>
      </c>
      <c r="F10" t="s">
        <v>17</v>
      </c>
      <c r="G10" t="s">
        <v>13</v>
      </c>
    </row>
    <row r="11" spans="1:7">
      <c r="A11" s="69" t="s">
        <v>33</v>
      </c>
      <c r="B11" s="72"/>
      <c r="C11" s="72"/>
      <c r="D11" s="72"/>
      <c r="E11" s="73"/>
      <c r="F11" s="72"/>
      <c r="G11" s="72"/>
    </row>
    <row r="12" spans="1:7">
      <c r="A12" t="s">
        <v>21</v>
      </c>
      <c r="B12" t="s">
        <v>34</v>
      </c>
      <c r="C12" t="s">
        <v>35</v>
      </c>
      <c r="D12" t="s">
        <v>36</v>
      </c>
      <c r="E12" s="70">
        <v>170.1</v>
      </c>
      <c r="F12" t="s">
        <v>17</v>
      </c>
      <c r="G12" t="s">
        <v>13</v>
      </c>
    </row>
    <row r="13" spans="1:7">
      <c r="A13" t="s">
        <v>21</v>
      </c>
      <c r="B13" t="s">
        <v>34</v>
      </c>
      <c r="C13" t="s">
        <v>35</v>
      </c>
      <c r="D13" t="s">
        <v>37</v>
      </c>
      <c r="E13" s="70">
        <v>187.5</v>
      </c>
      <c r="F13" t="s">
        <v>17</v>
      </c>
      <c r="G13" t="s">
        <v>13</v>
      </c>
    </row>
    <row r="14" spans="1:7">
      <c r="A14" t="s">
        <v>24</v>
      </c>
      <c r="B14" t="s">
        <v>34</v>
      </c>
      <c r="C14" t="s">
        <v>35</v>
      </c>
      <c r="D14" t="s">
        <v>38</v>
      </c>
      <c r="E14" s="70">
        <v>428.4</v>
      </c>
      <c r="F14" t="s">
        <v>17</v>
      </c>
      <c r="G14" t="s">
        <v>13</v>
      </c>
    </row>
    <row r="15" spans="1:7">
      <c r="A15" t="s">
        <v>24</v>
      </c>
      <c r="B15" t="s">
        <v>34</v>
      </c>
      <c r="C15" t="s">
        <v>35</v>
      </c>
      <c r="D15" t="s">
        <v>39</v>
      </c>
      <c r="E15" s="70">
        <v>302</v>
      </c>
      <c r="F15" t="s">
        <v>17</v>
      </c>
      <c r="G15" t="s">
        <v>13</v>
      </c>
    </row>
    <row r="16" spans="1:7">
      <c r="A16" s="69" t="s">
        <v>40</v>
      </c>
      <c r="B16" s="72"/>
      <c r="C16" s="72"/>
      <c r="D16" s="72"/>
      <c r="E16" s="73"/>
      <c r="F16" s="72"/>
      <c r="G16" s="72"/>
    </row>
    <row r="17" spans="1:7">
      <c r="A17" s="69"/>
      <c r="B17" s="72"/>
      <c r="C17" s="72"/>
      <c r="D17" s="72"/>
      <c r="E17" s="73"/>
      <c r="F17" s="72"/>
      <c r="G17" s="72"/>
    </row>
    <row r="18" spans="1:7" s="26" customFormat="1">
      <c r="E18" s="74"/>
    </row>
    <row r="19" spans="1:7">
      <c r="A19" s="69" t="s">
        <v>41</v>
      </c>
      <c r="B19" s="72"/>
      <c r="C19" s="72"/>
      <c r="D19" s="72"/>
      <c r="E19" s="73"/>
      <c r="F19" s="72"/>
      <c r="G19" s="72"/>
    </row>
    <row r="20" spans="1:7" s="26" customFormat="1">
      <c r="E20" s="74"/>
    </row>
    <row r="21" spans="1:7" s="26" customFormat="1">
      <c r="E21" s="74"/>
    </row>
    <row r="22" spans="1:7" s="26" customFormat="1">
      <c r="A22" s="69" t="s">
        <v>42</v>
      </c>
      <c r="B22" s="69"/>
      <c r="C22" s="69"/>
      <c r="D22" s="69"/>
      <c r="E22" s="69"/>
      <c r="F22" s="69"/>
      <c r="G22" s="69"/>
    </row>
    <row r="23" spans="1:7">
      <c r="A23" s="26" t="s">
        <v>43</v>
      </c>
    </row>
    <row r="24" spans="1:7">
      <c r="A24" t="s">
        <v>8</v>
      </c>
      <c r="B24" t="s">
        <v>44</v>
      </c>
      <c r="C24" t="s">
        <v>45</v>
      </c>
      <c r="D24" t="s">
        <v>46</v>
      </c>
      <c r="E24" s="13">
        <v>0</v>
      </c>
      <c r="F24" t="s">
        <v>17</v>
      </c>
      <c r="G24" t="s">
        <v>13</v>
      </c>
    </row>
    <row r="25" spans="1:7">
      <c r="A25" t="s">
        <v>18</v>
      </c>
      <c r="B25" t="s">
        <v>47</v>
      </c>
      <c r="C25" t="s">
        <v>48</v>
      </c>
      <c r="D25" t="s">
        <v>49</v>
      </c>
      <c r="E25" s="70">
        <v>66.760000000000005</v>
      </c>
      <c r="F25" t="s">
        <v>12</v>
      </c>
      <c r="G25" t="s">
        <v>13</v>
      </c>
    </row>
    <row r="26" spans="1:7">
      <c r="A26" t="s">
        <v>8</v>
      </c>
      <c r="B26" t="s">
        <v>50</v>
      </c>
      <c r="C26" t="s">
        <v>51</v>
      </c>
      <c r="D26" t="s">
        <v>52</v>
      </c>
      <c r="E26" s="13">
        <v>7.58</v>
      </c>
      <c r="F26" t="s">
        <v>53</v>
      </c>
      <c r="G26" t="s">
        <v>13</v>
      </c>
    </row>
    <row r="27" spans="1:7">
      <c r="A27" t="s">
        <v>8</v>
      </c>
      <c r="B27" t="s">
        <v>44</v>
      </c>
      <c r="C27" t="s">
        <v>54</v>
      </c>
      <c r="D27" t="s">
        <v>55</v>
      </c>
      <c r="E27" s="13">
        <v>0</v>
      </c>
      <c r="F27" t="s">
        <v>53</v>
      </c>
      <c r="G27" t="s">
        <v>13</v>
      </c>
    </row>
    <row r="28" spans="1:7">
      <c r="A28" t="s">
        <v>8</v>
      </c>
      <c r="B28" t="s">
        <v>56</v>
      </c>
      <c r="D28" t="s">
        <v>57</v>
      </c>
      <c r="E28" s="13">
        <v>0</v>
      </c>
      <c r="F28" t="s">
        <v>53</v>
      </c>
      <c r="G28" t="s">
        <v>13</v>
      </c>
    </row>
    <row r="29" spans="1:7">
      <c r="A29" t="s">
        <v>8</v>
      </c>
      <c r="B29" t="s">
        <v>56</v>
      </c>
      <c r="D29" t="s">
        <v>58</v>
      </c>
      <c r="E29" s="13">
        <v>0</v>
      </c>
      <c r="F29" t="s">
        <v>12</v>
      </c>
      <c r="G29" t="s">
        <v>13</v>
      </c>
    </row>
    <row r="30" spans="1:7">
      <c r="A30" t="s">
        <v>8</v>
      </c>
      <c r="B30" t="s">
        <v>56</v>
      </c>
      <c r="D30" t="s">
        <v>59</v>
      </c>
      <c r="E30" s="13">
        <v>40</v>
      </c>
      <c r="F30" t="s">
        <v>53</v>
      </c>
      <c r="G30" t="s">
        <v>13</v>
      </c>
    </row>
    <row r="31" spans="1:7">
      <c r="A31" t="s">
        <v>8</v>
      </c>
      <c r="B31" t="s">
        <v>44</v>
      </c>
      <c r="C31" t="s">
        <v>45</v>
      </c>
      <c r="D31" t="s">
        <v>60</v>
      </c>
      <c r="E31" s="13">
        <v>0</v>
      </c>
      <c r="F31" t="s">
        <v>17</v>
      </c>
      <c r="G31" t="s">
        <v>13</v>
      </c>
    </row>
    <row r="32" spans="1:7">
      <c r="A32" t="s">
        <v>8</v>
      </c>
      <c r="B32" t="s">
        <v>47</v>
      </c>
      <c r="D32" t="s">
        <v>61</v>
      </c>
      <c r="E32" s="13">
        <v>0</v>
      </c>
      <c r="F32" t="s">
        <v>17</v>
      </c>
      <c r="G32" t="s">
        <v>13</v>
      </c>
    </row>
    <row r="33" spans="1:7">
      <c r="A33" t="s">
        <v>8</v>
      </c>
      <c r="B33" t="s">
        <v>44</v>
      </c>
      <c r="C33" t="s">
        <v>45</v>
      </c>
      <c r="D33" t="s">
        <v>46</v>
      </c>
      <c r="E33" s="13">
        <v>0</v>
      </c>
      <c r="F33" t="s">
        <v>17</v>
      </c>
      <c r="G33" t="s">
        <v>13</v>
      </c>
    </row>
    <row r="35" spans="1:7">
      <c r="A35" s="26" t="s">
        <v>62</v>
      </c>
    </row>
    <row r="36" spans="1:7">
      <c r="A36" t="s">
        <v>14</v>
      </c>
      <c r="B36" t="s">
        <v>44</v>
      </c>
      <c r="C36" t="s">
        <v>45</v>
      </c>
      <c r="D36" t="s">
        <v>63</v>
      </c>
      <c r="E36" s="13">
        <v>0</v>
      </c>
      <c r="F36" t="s">
        <v>17</v>
      </c>
      <c r="G36" t="s">
        <v>13</v>
      </c>
    </row>
    <row r="37" spans="1:7">
      <c r="A37" t="s">
        <v>14</v>
      </c>
      <c r="B37" t="s">
        <v>64</v>
      </c>
      <c r="C37" t="s">
        <v>65</v>
      </c>
      <c r="D37" t="s">
        <v>66</v>
      </c>
      <c r="E37" s="13">
        <v>24</v>
      </c>
      <c r="F37" t="s">
        <v>12</v>
      </c>
      <c r="G37" t="s">
        <v>13</v>
      </c>
    </row>
    <row r="38" spans="1:7">
      <c r="A38" t="s">
        <v>14</v>
      </c>
      <c r="B38" t="s">
        <v>47</v>
      </c>
      <c r="C38" t="s">
        <v>67</v>
      </c>
      <c r="D38" t="s">
        <v>68</v>
      </c>
      <c r="E38" s="13">
        <v>22.7</v>
      </c>
      <c r="F38" t="s">
        <v>53</v>
      </c>
      <c r="G38" t="s">
        <v>13</v>
      </c>
    </row>
    <row r="39" spans="1:7">
      <c r="A39" t="s">
        <v>14</v>
      </c>
      <c r="B39" t="s">
        <v>44</v>
      </c>
      <c r="D39" t="s">
        <v>69</v>
      </c>
      <c r="E39" s="13">
        <v>20</v>
      </c>
      <c r="F39" t="s">
        <v>12</v>
      </c>
      <c r="G39" t="s">
        <v>13</v>
      </c>
    </row>
    <row r="40" spans="1:7">
      <c r="A40" t="s">
        <v>14</v>
      </c>
      <c r="B40" t="s">
        <v>64</v>
      </c>
      <c r="C40" t="s">
        <v>70</v>
      </c>
      <c r="D40" t="s">
        <v>71</v>
      </c>
      <c r="E40" s="70">
        <v>32.299999999999997</v>
      </c>
      <c r="F40" t="s">
        <v>12</v>
      </c>
      <c r="G40" t="s">
        <v>13</v>
      </c>
    </row>
    <row r="41" spans="1:7">
      <c r="A41" t="s">
        <v>14</v>
      </c>
      <c r="B41" t="s">
        <v>56</v>
      </c>
      <c r="C41" t="s">
        <v>72</v>
      </c>
      <c r="D41" t="s">
        <v>73</v>
      </c>
      <c r="E41" s="13">
        <v>25</v>
      </c>
      <c r="F41" t="s">
        <v>17</v>
      </c>
      <c r="G41" t="s">
        <v>13</v>
      </c>
    </row>
    <row r="42" spans="1:7">
      <c r="A42" t="s">
        <v>14</v>
      </c>
      <c r="B42" t="s">
        <v>47</v>
      </c>
      <c r="C42" t="s">
        <v>74</v>
      </c>
      <c r="D42" t="s">
        <v>75</v>
      </c>
      <c r="E42" s="13">
        <v>81.099999999999994</v>
      </c>
      <c r="F42" t="s">
        <v>53</v>
      </c>
      <c r="G42" t="s">
        <v>13</v>
      </c>
    </row>
    <row r="43" spans="1:7">
      <c r="A43" t="s">
        <v>14</v>
      </c>
      <c r="B43" t="s">
        <v>56</v>
      </c>
      <c r="C43" t="s">
        <v>76</v>
      </c>
      <c r="D43" t="s">
        <v>77</v>
      </c>
      <c r="E43" s="13">
        <v>56.3</v>
      </c>
      <c r="F43" t="s">
        <v>53</v>
      </c>
      <c r="G43" t="s">
        <v>13</v>
      </c>
    </row>
    <row r="45" spans="1:7">
      <c r="A45" s="26" t="s">
        <v>78</v>
      </c>
    </row>
    <row r="46" spans="1:7">
      <c r="A46" t="s">
        <v>18</v>
      </c>
      <c r="B46" t="s">
        <v>56</v>
      </c>
      <c r="C46" t="s">
        <v>79</v>
      </c>
      <c r="D46" t="s">
        <v>80</v>
      </c>
      <c r="E46" s="13">
        <v>18</v>
      </c>
      <c r="F46" t="s">
        <v>53</v>
      </c>
      <c r="G46" t="s">
        <v>13</v>
      </c>
    </row>
    <row r="47" spans="1:7">
      <c r="A47" t="s">
        <v>18</v>
      </c>
      <c r="B47" t="s">
        <v>56</v>
      </c>
      <c r="C47" t="s">
        <v>79</v>
      </c>
      <c r="D47" t="s">
        <v>81</v>
      </c>
      <c r="E47" s="13">
        <v>12</v>
      </c>
      <c r="F47" t="s">
        <v>53</v>
      </c>
      <c r="G47" t="s">
        <v>12</v>
      </c>
    </row>
    <row r="48" spans="1:7">
      <c r="A48" t="s">
        <v>18</v>
      </c>
      <c r="B48" t="s">
        <v>64</v>
      </c>
      <c r="C48" t="s">
        <v>82</v>
      </c>
      <c r="D48" t="s">
        <v>83</v>
      </c>
      <c r="E48" s="13">
        <v>3</v>
      </c>
      <c r="F48" t="s">
        <v>17</v>
      </c>
      <c r="G48" t="s">
        <v>13</v>
      </c>
    </row>
    <row r="49" spans="1:7">
      <c r="A49" t="s">
        <v>18</v>
      </c>
      <c r="B49" t="s">
        <v>47</v>
      </c>
      <c r="C49" t="s">
        <v>84</v>
      </c>
      <c r="D49" t="s">
        <v>85</v>
      </c>
      <c r="E49" s="13">
        <v>0</v>
      </c>
      <c r="F49" t="s">
        <v>53</v>
      </c>
      <c r="G49" t="s">
        <v>13</v>
      </c>
    </row>
    <row r="50" spans="1:7">
      <c r="A50" t="s">
        <v>18</v>
      </c>
      <c r="B50" t="s">
        <v>86</v>
      </c>
      <c r="D50" t="s">
        <v>87</v>
      </c>
      <c r="E50" s="13">
        <v>66.2</v>
      </c>
      <c r="F50" t="s">
        <v>17</v>
      </c>
      <c r="G50" t="s">
        <v>13</v>
      </c>
    </row>
    <row r="51" spans="1:7">
      <c r="A51" t="s">
        <v>18</v>
      </c>
      <c r="B51" t="s">
        <v>44</v>
      </c>
      <c r="C51" t="s">
        <v>45</v>
      </c>
      <c r="D51" t="s">
        <v>88</v>
      </c>
      <c r="E51" s="13">
        <v>0</v>
      </c>
      <c r="F51" t="s">
        <v>17</v>
      </c>
      <c r="G51" t="s">
        <v>13</v>
      </c>
    </row>
    <row r="52" spans="1:7">
      <c r="A52" t="s">
        <v>18</v>
      </c>
      <c r="B52" t="s">
        <v>44</v>
      </c>
      <c r="C52" t="s">
        <v>54</v>
      </c>
      <c r="D52" t="s">
        <v>55</v>
      </c>
      <c r="E52" s="13">
        <v>0</v>
      </c>
      <c r="F52" t="s">
        <v>53</v>
      </c>
      <c r="G52" t="s">
        <v>13</v>
      </c>
    </row>
    <row r="53" spans="1:7">
      <c r="A53" t="s">
        <v>18</v>
      </c>
      <c r="B53" t="s">
        <v>47</v>
      </c>
      <c r="C53" t="s">
        <v>89</v>
      </c>
      <c r="D53" t="s">
        <v>90</v>
      </c>
      <c r="E53" s="13">
        <v>0</v>
      </c>
      <c r="F53" t="s">
        <v>53</v>
      </c>
      <c r="G53" t="s">
        <v>13</v>
      </c>
    </row>
    <row r="54" spans="1:7">
      <c r="A54" t="s">
        <v>18</v>
      </c>
      <c r="B54" t="s">
        <v>47</v>
      </c>
      <c r="C54" t="s">
        <v>91</v>
      </c>
      <c r="D54" t="s">
        <v>91</v>
      </c>
      <c r="E54" s="70">
        <v>4.8499999999999996</v>
      </c>
      <c r="F54" t="s">
        <v>12</v>
      </c>
      <c r="G54" t="s">
        <v>13</v>
      </c>
    </row>
    <row r="55" spans="1:7">
      <c r="A55" t="s">
        <v>18</v>
      </c>
      <c r="B55" t="s">
        <v>47</v>
      </c>
      <c r="C55" t="s">
        <v>92</v>
      </c>
      <c r="D55" t="s">
        <v>92</v>
      </c>
      <c r="E55" s="70">
        <v>21.11</v>
      </c>
      <c r="F55" t="s">
        <v>12</v>
      </c>
      <c r="G55" t="s">
        <v>13</v>
      </c>
    </row>
    <row r="57" spans="1:7">
      <c r="A57" s="26" t="s">
        <v>93</v>
      </c>
    </row>
    <row r="58" spans="1:7">
      <c r="A58" t="s">
        <v>94</v>
      </c>
      <c r="B58" t="s">
        <v>95</v>
      </c>
      <c r="C58" t="s">
        <v>96</v>
      </c>
      <c r="D58" t="s">
        <v>96</v>
      </c>
      <c r="E58" s="70">
        <v>14.1</v>
      </c>
      <c r="F58" t="s">
        <v>12</v>
      </c>
      <c r="G58" t="s">
        <v>13</v>
      </c>
    </row>
    <row r="59" spans="1:7">
      <c r="A59" t="s">
        <v>94</v>
      </c>
      <c r="B59" t="s">
        <v>64</v>
      </c>
      <c r="C59" t="s">
        <v>97</v>
      </c>
      <c r="D59" t="s">
        <v>98</v>
      </c>
      <c r="E59" s="13">
        <v>24</v>
      </c>
      <c r="F59" t="s">
        <v>12</v>
      </c>
      <c r="G59" t="s">
        <v>13</v>
      </c>
    </row>
    <row r="60" spans="1:7">
      <c r="A60" t="s">
        <v>21</v>
      </c>
      <c r="B60" t="s">
        <v>47</v>
      </c>
      <c r="C60" t="s">
        <v>99</v>
      </c>
      <c r="D60" t="s">
        <v>99</v>
      </c>
      <c r="E60" s="70">
        <v>64.599999999999994</v>
      </c>
      <c r="F60" t="s">
        <v>12</v>
      </c>
      <c r="G60" t="s">
        <v>13</v>
      </c>
    </row>
    <row r="61" spans="1:7">
      <c r="A61" t="s">
        <v>94</v>
      </c>
      <c r="B61" t="s">
        <v>44</v>
      </c>
      <c r="C61" t="s">
        <v>45</v>
      </c>
      <c r="D61" t="s">
        <v>100</v>
      </c>
      <c r="E61" s="13">
        <v>0</v>
      </c>
      <c r="F61" t="s">
        <v>17</v>
      </c>
      <c r="G61" t="s">
        <v>13</v>
      </c>
    </row>
    <row r="62" spans="1:7">
      <c r="A62" t="s">
        <v>94</v>
      </c>
      <c r="B62" t="s">
        <v>64</v>
      </c>
      <c r="C62" t="s">
        <v>101</v>
      </c>
      <c r="D62" t="s">
        <v>102</v>
      </c>
      <c r="E62" s="13">
        <v>45</v>
      </c>
      <c r="F62" t="s">
        <v>17</v>
      </c>
      <c r="G62" t="s">
        <v>13</v>
      </c>
    </row>
    <row r="63" spans="1:7">
      <c r="A63" t="s">
        <v>94</v>
      </c>
      <c r="B63" t="s">
        <v>56</v>
      </c>
      <c r="C63" t="s">
        <v>84</v>
      </c>
      <c r="D63" t="s">
        <v>103</v>
      </c>
      <c r="E63" s="13">
        <v>23</v>
      </c>
      <c r="F63" t="s">
        <v>53</v>
      </c>
      <c r="G63" t="s">
        <v>13</v>
      </c>
    </row>
    <row r="64" spans="1:7">
      <c r="A64" t="s">
        <v>94</v>
      </c>
      <c r="B64" t="s">
        <v>56</v>
      </c>
      <c r="D64" t="s">
        <v>104</v>
      </c>
      <c r="E64" s="13">
        <v>16</v>
      </c>
      <c r="F64" t="s">
        <v>53</v>
      </c>
      <c r="G64" t="s">
        <v>12</v>
      </c>
    </row>
    <row r="65" spans="1:7">
      <c r="A65" t="s">
        <v>94</v>
      </c>
      <c r="B65" t="s">
        <v>56</v>
      </c>
      <c r="D65" t="s">
        <v>105</v>
      </c>
      <c r="E65" s="13">
        <v>11</v>
      </c>
      <c r="F65" t="s">
        <v>17</v>
      </c>
      <c r="G65" t="s">
        <v>13</v>
      </c>
    </row>
    <row r="66" spans="1:7">
      <c r="A66" t="s">
        <v>94</v>
      </c>
      <c r="B66" t="s">
        <v>47</v>
      </c>
      <c r="D66" t="s">
        <v>106</v>
      </c>
      <c r="E66" s="13">
        <v>0</v>
      </c>
      <c r="F66" t="s">
        <v>53</v>
      </c>
      <c r="G66" t="s">
        <v>13</v>
      </c>
    </row>
    <row r="67" spans="1:7">
      <c r="A67" t="s">
        <v>94</v>
      </c>
      <c r="B67" t="s">
        <v>44</v>
      </c>
      <c r="D67" t="s">
        <v>107</v>
      </c>
      <c r="E67" s="13">
        <v>18</v>
      </c>
      <c r="F67" t="s">
        <v>12</v>
      </c>
      <c r="G67" t="s">
        <v>13</v>
      </c>
    </row>
    <row r="68" spans="1:7">
      <c r="A68" t="s">
        <v>94</v>
      </c>
      <c r="B68" t="s">
        <v>47</v>
      </c>
      <c r="C68" t="s">
        <v>108</v>
      </c>
      <c r="D68" t="s">
        <v>108</v>
      </c>
      <c r="E68" s="70">
        <v>51.04</v>
      </c>
      <c r="F68" t="s">
        <v>12</v>
      </c>
      <c r="G68" t="s">
        <v>109</v>
      </c>
    </row>
    <row r="69" spans="1:7">
      <c r="A69" t="s">
        <v>21</v>
      </c>
      <c r="B69" t="s">
        <v>47</v>
      </c>
      <c r="C69" t="s">
        <v>92</v>
      </c>
      <c r="D69" t="s">
        <v>92</v>
      </c>
      <c r="E69" s="70">
        <v>5.99</v>
      </c>
      <c r="F69" t="s">
        <v>12</v>
      </c>
      <c r="G69" t="s">
        <v>13</v>
      </c>
    </row>
    <row r="70" spans="1:7">
      <c r="A70" t="s">
        <v>94</v>
      </c>
      <c r="B70" t="s">
        <v>47</v>
      </c>
      <c r="D70" t="s">
        <v>110</v>
      </c>
      <c r="E70" s="13">
        <v>65</v>
      </c>
      <c r="F70" t="s">
        <v>53</v>
      </c>
      <c r="G70" t="s">
        <v>13</v>
      </c>
    </row>
    <row r="72" spans="1:7">
      <c r="A72" s="26" t="s">
        <v>111</v>
      </c>
    </row>
    <row r="73" spans="1:7">
      <c r="A73" t="s">
        <v>21</v>
      </c>
      <c r="B73" t="s">
        <v>44</v>
      </c>
      <c r="C73" t="s">
        <v>45</v>
      </c>
      <c r="D73" t="s">
        <v>112</v>
      </c>
      <c r="E73" s="13">
        <v>0</v>
      </c>
      <c r="F73" t="s">
        <v>17</v>
      </c>
      <c r="G73" t="s">
        <v>13</v>
      </c>
    </row>
    <row r="74" spans="1:7">
      <c r="A74" t="s">
        <v>21</v>
      </c>
      <c r="B74" t="s">
        <v>47</v>
      </c>
      <c r="C74" t="s">
        <v>113</v>
      </c>
      <c r="D74" t="s">
        <v>114</v>
      </c>
      <c r="E74" s="13">
        <v>39</v>
      </c>
      <c r="F74" t="s">
        <v>53</v>
      </c>
      <c r="G74" t="s">
        <v>13</v>
      </c>
    </row>
    <row r="75" spans="1:7">
      <c r="A75" t="s">
        <v>21</v>
      </c>
      <c r="B75" t="s">
        <v>50</v>
      </c>
      <c r="C75" t="s">
        <v>115</v>
      </c>
      <c r="D75" t="s">
        <v>116</v>
      </c>
      <c r="E75" s="13">
        <v>35</v>
      </c>
      <c r="F75" t="s">
        <v>53</v>
      </c>
      <c r="G75" t="s">
        <v>13</v>
      </c>
    </row>
    <row r="76" spans="1:7">
      <c r="A76" t="s">
        <v>21</v>
      </c>
      <c r="B76" t="s">
        <v>56</v>
      </c>
      <c r="D76" t="s">
        <v>117</v>
      </c>
      <c r="E76" s="13">
        <v>12</v>
      </c>
      <c r="F76" t="s">
        <v>17</v>
      </c>
      <c r="G76" t="s">
        <v>118</v>
      </c>
    </row>
    <row r="77" spans="1:7">
      <c r="A77" t="s">
        <v>21</v>
      </c>
      <c r="B77" t="s">
        <v>47</v>
      </c>
      <c r="D77" t="s">
        <v>119</v>
      </c>
      <c r="E77" s="13">
        <v>25</v>
      </c>
      <c r="F77" t="s">
        <v>53</v>
      </c>
      <c r="G77" t="s">
        <v>118</v>
      </c>
    </row>
    <row r="78" spans="1:7">
      <c r="A78" t="s">
        <v>21</v>
      </c>
      <c r="B78" t="s">
        <v>47</v>
      </c>
      <c r="D78" t="s">
        <v>120</v>
      </c>
      <c r="E78" s="13">
        <v>0</v>
      </c>
      <c r="F78" t="s">
        <v>17</v>
      </c>
      <c r="G78" t="s">
        <v>13</v>
      </c>
    </row>
    <row r="79" spans="1:7">
      <c r="A79" t="s">
        <v>21</v>
      </c>
      <c r="B79" t="s">
        <v>56</v>
      </c>
      <c r="D79" t="s">
        <v>121</v>
      </c>
      <c r="E79" s="13">
        <v>0</v>
      </c>
      <c r="F79" t="s">
        <v>53</v>
      </c>
      <c r="G79" t="s">
        <v>118</v>
      </c>
    </row>
    <row r="80" spans="1:7">
      <c r="A80" t="s">
        <v>122</v>
      </c>
      <c r="B80" t="s">
        <v>47</v>
      </c>
      <c r="C80" t="s">
        <v>123</v>
      </c>
      <c r="D80" t="s">
        <v>123</v>
      </c>
      <c r="E80" s="70">
        <v>28.14</v>
      </c>
      <c r="F80" t="s">
        <v>12</v>
      </c>
      <c r="G80" t="s">
        <v>118</v>
      </c>
    </row>
    <row r="81" spans="1:7">
      <c r="A81" t="s">
        <v>21</v>
      </c>
      <c r="B81" t="s">
        <v>44</v>
      </c>
      <c r="C81" t="s">
        <v>54</v>
      </c>
      <c r="D81" t="s">
        <v>55</v>
      </c>
      <c r="E81" s="13">
        <v>0</v>
      </c>
      <c r="F81" t="s">
        <v>53</v>
      </c>
      <c r="G81" t="s">
        <v>118</v>
      </c>
    </row>
    <row r="82" spans="1:7">
      <c r="A82" t="s">
        <v>21</v>
      </c>
      <c r="B82" t="s">
        <v>47</v>
      </c>
      <c r="C82" t="s">
        <v>124</v>
      </c>
      <c r="D82" t="s">
        <v>124</v>
      </c>
      <c r="E82" s="70">
        <v>17.36</v>
      </c>
      <c r="F82" t="s">
        <v>12</v>
      </c>
      <c r="G82" t="s">
        <v>13</v>
      </c>
    </row>
    <row r="83" spans="1:7">
      <c r="A83" t="s">
        <v>21</v>
      </c>
      <c r="B83" t="s">
        <v>56</v>
      </c>
      <c r="C83" t="s">
        <v>125</v>
      </c>
      <c r="D83" t="s">
        <v>126</v>
      </c>
      <c r="E83" s="70">
        <v>15.1</v>
      </c>
      <c r="F83" t="s">
        <v>12</v>
      </c>
      <c r="G83" t="s">
        <v>13</v>
      </c>
    </row>
    <row r="84" spans="1:7">
      <c r="A84" t="s">
        <v>21</v>
      </c>
      <c r="B84" t="s">
        <v>47</v>
      </c>
      <c r="C84" t="s">
        <v>127</v>
      </c>
      <c r="D84" t="s">
        <v>127</v>
      </c>
      <c r="E84" s="70">
        <v>92.95</v>
      </c>
      <c r="F84" t="s">
        <v>12</v>
      </c>
      <c r="G84" t="s">
        <v>13</v>
      </c>
    </row>
    <row r="86" spans="1:7">
      <c r="A86" s="26" t="s">
        <v>128</v>
      </c>
    </row>
    <row r="87" spans="1:7">
      <c r="A87" t="s">
        <v>24</v>
      </c>
      <c r="B87" t="s">
        <v>47</v>
      </c>
      <c r="D87" t="s">
        <v>129</v>
      </c>
      <c r="E87" s="13">
        <v>0</v>
      </c>
      <c r="F87" t="s">
        <v>12</v>
      </c>
      <c r="G87" t="s">
        <v>13</v>
      </c>
    </row>
    <row r="88" spans="1:7">
      <c r="A88" t="s">
        <v>24</v>
      </c>
      <c r="B88" t="s">
        <v>130</v>
      </c>
      <c r="D88" t="s">
        <v>131</v>
      </c>
      <c r="E88" s="13">
        <v>92</v>
      </c>
      <c r="F88" t="s">
        <v>53</v>
      </c>
      <c r="G88" t="s">
        <v>132</v>
      </c>
    </row>
    <row r="89" spans="1:7">
      <c r="A89" t="s">
        <v>122</v>
      </c>
      <c r="B89" t="s">
        <v>133</v>
      </c>
      <c r="C89" t="s">
        <v>134</v>
      </c>
      <c r="D89" t="s">
        <v>134</v>
      </c>
      <c r="E89" s="70">
        <v>49.41</v>
      </c>
      <c r="F89" t="s">
        <v>12</v>
      </c>
      <c r="G89" t="s">
        <v>109</v>
      </c>
    </row>
    <row r="90" spans="1:7">
      <c r="A90" t="s">
        <v>24</v>
      </c>
      <c r="B90" t="s">
        <v>56</v>
      </c>
      <c r="D90" t="s">
        <v>135</v>
      </c>
      <c r="E90" s="13">
        <v>15</v>
      </c>
      <c r="F90" t="s">
        <v>53</v>
      </c>
      <c r="G90" t="s">
        <v>13</v>
      </c>
    </row>
    <row r="91" spans="1:7">
      <c r="A91" t="s">
        <v>136</v>
      </c>
      <c r="B91" t="s">
        <v>47</v>
      </c>
      <c r="C91" t="s">
        <v>137</v>
      </c>
      <c r="D91" t="s">
        <v>137</v>
      </c>
      <c r="E91" s="70">
        <v>38.67</v>
      </c>
      <c r="F91" t="s">
        <v>12</v>
      </c>
      <c r="G91" t="s">
        <v>13</v>
      </c>
    </row>
    <row r="92" spans="1:7">
      <c r="A92" t="s">
        <v>24</v>
      </c>
      <c r="B92" t="s">
        <v>47</v>
      </c>
      <c r="C92" t="s">
        <v>138</v>
      </c>
      <c r="D92" t="s">
        <v>139</v>
      </c>
      <c r="E92" s="13">
        <v>88</v>
      </c>
      <c r="F92" t="s">
        <v>53</v>
      </c>
      <c r="G92" t="s">
        <v>13</v>
      </c>
    </row>
    <row r="93" spans="1:7">
      <c r="A93" t="s">
        <v>24</v>
      </c>
      <c r="B93" t="s">
        <v>44</v>
      </c>
      <c r="C93" t="s">
        <v>55</v>
      </c>
      <c r="D93" t="s">
        <v>140</v>
      </c>
      <c r="E93" s="13">
        <v>0</v>
      </c>
      <c r="F93" t="s">
        <v>53</v>
      </c>
      <c r="G93" t="s">
        <v>13</v>
      </c>
    </row>
    <row r="94" spans="1:7">
      <c r="A94" t="s">
        <v>24</v>
      </c>
      <c r="B94" t="s">
        <v>47</v>
      </c>
      <c r="D94" t="s">
        <v>141</v>
      </c>
      <c r="E94" s="13">
        <v>13.5</v>
      </c>
      <c r="F94" t="s">
        <v>12</v>
      </c>
      <c r="G94" t="s">
        <v>13</v>
      </c>
    </row>
    <row r="95" spans="1:7">
      <c r="A95" t="s">
        <v>136</v>
      </c>
      <c r="B95" t="s">
        <v>142</v>
      </c>
      <c r="C95" t="s">
        <v>143</v>
      </c>
      <c r="D95" t="s">
        <v>143</v>
      </c>
      <c r="E95" s="70">
        <v>6.34</v>
      </c>
      <c r="F95" t="s">
        <v>12</v>
      </c>
      <c r="G95" t="s">
        <v>13</v>
      </c>
    </row>
    <row r="97" spans="1:7">
      <c r="A97" s="26" t="s">
        <v>144</v>
      </c>
    </row>
    <row r="98" spans="1:7">
      <c r="A98" t="s">
        <v>136</v>
      </c>
      <c r="B98" t="s">
        <v>133</v>
      </c>
      <c r="C98" t="s">
        <v>145</v>
      </c>
      <c r="D98" t="s">
        <v>145</v>
      </c>
      <c r="E98" s="70">
        <v>14.84</v>
      </c>
      <c r="F98" t="s">
        <v>12</v>
      </c>
      <c r="G98" t="s">
        <v>146</v>
      </c>
    </row>
    <row r="99" spans="1:7">
      <c r="A99" t="s">
        <v>122</v>
      </c>
      <c r="B99" t="s">
        <v>47</v>
      </c>
      <c r="C99" t="s">
        <v>147</v>
      </c>
      <c r="D99" t="s">
        <v>147</v>
      </c>
      <c r="E99" s="70">
        <v>10.53</v>
      </c>
      <c r="F99" t="s">
        <v>12</v>
      </c>
      <c r="G99" t="s">
        <v>109</v>
      </c>
    </row>
    <row r="100" spans="1:7">
      <c r="A100" t="s">
        <v>122</v>
      </c>
      <c r="B100" t="s">
        <v>47</v>
      </c>
      <c r="D100" t="s">
        <v>148</v>
      </c>
      <c r="E100" s="13">
        <v>5.0999999999999996</v>
      </c>
      <c r="F100" t="s">
        <v>53</v>
      </c>
      <c r="G100" t="s">
        <v>149</v>
      </c>
    </row>
    <row r="101" spans="1:7">
      <c r="A101" t="s">
        <v>122</v>
      </c>
      <c r="B101" t="s">
        <v>44</v>
      </c>
      <c r="D101" t="s">
        <v>150</v>
      </c>
      <c r="E101" s="15">
        <v>100</v>
      </c>
      <c r="F101" t="s">
        <v>12</v>
      </c>
      <c r="G101" t="s">
        <v>13</v>
      </c>
    </row>
    <row r="102" spans="1:7">
      <c r="A102" t="s">
        <v>122</v>
      </c>
      <c r="B102" t="s">
        <v>44</v>
      </c>
      <c r="D102" t="s">
        <v>151</v>
      </c>
      <c r="E102" s="15">
        <v>100</v>
      </c>
      <c r="F102" t="s">
        <v>12</v>
      </c>
      <c r="G102" t="s">
        <v>13</v>
      </c>
    </row>
    <row r="103" spans="1:7">
      <c r="A103" t="s">
        <v>122</v>
      </c>
      <c r="B103" t="s">
        <v>56</v>
      </c>
      <c r="C103" t="s">
        <v>152</v>
      </c>
      <c r="D103" t="s">
        <v>153</v>
      </c>
      <c r="E103" s="15">
        <v>1315</v>
      </c>
      <c r="F103" t="s">
        <v>154</v>
      </c>
      <c r="G103" t="s">
        <v>13</v>
      </c>
    </row>
    <row r="104" spans="1:7">
      <c r="A104" t="s">
        <v>122</v>
      </c>
      <c r="B104" t="s">
        <v>47</v>
      </c>
      <c r="D104" t="s">
        <v>155</v>
      </c>
      <c r="E104" s="15">
        <v>360</v>
      </c>
      <c r="F104" t="s">
        <v>12</v>
      </c>
      <c r="G104" t="s">
        <v>13</v>
      </c>
    </row>
    <row r="105" spans="1:7">
      <c r="A105" t="s">
        <v>122</v>
      </c>
      <c r="B105" t="s">
        <v>47</v>
      </c>
      <c r="D105" t="s">
        <v>156</v>
      </c>
      <c r="E105" s="15">
        <v>24</v>
      </c>
      <c r="F105" t="s">
        <v>12</v>
      </c>
      <c r="G105" t="s">
        <v>13</v>
      </c>
    </row>
    <row r="106" spans="1:7">
      <c r="A106" t="s">
        <v>122</v>
      </c>
      <c r="B106" t="s">
        <v>44</v>
      </c>
      <c r="D106" t="s">
        <v>157</v>
      </c>
      <c r="E106" s="15">
        <v>100</v>
      </c>
      <c r="F106" t="s">
        <v>12</v>
      </c>
      <c r="G106" t="s">
        <v>13</v>
      </c>
    </row>
    <row r="108" spans="1:7">
      <c r="A108" s="26" t="s">
        <v>158</v>
      </c>
    </row>
    <row r="109" spans="1:7">
      <c r="A109" t="s">
        <v>136</v>
      </c>
      <c r="B109" t="s">
        <v>44</v>
      </c>
      <c r="D109" t="s">
        <v>151</v>
      </c>
      <c r="E109" s="15">
        <v>30</v>
      </c>
      <c r="F109" t="s">
        <v>159</v>
      </c>
      <c r="G109" t="s">
        <v>118</v>
      </c>
    </row>
    <row r="110" spans="1:7">
      <c r="A110" t="s">
        <v>136</v>
      </c>
      <c r="B110" t="s">
        <v>44</v>
      </c>
      <c r="D110" t="s">
        <v>160</v>
      </c>
      <c r="E110" s="15">
        <v>20</v>
      </c>
      <c r="F110" t="s">
        <v>12</v>
      </c>
      <c r="G110" t="s">
        <v>118</v>
      </c>
    </row>
    <row r="111" spans="1:7">
      <c r="A111" t="s">
        <v>136</v>
      </c>
      <c r="B111" t="s">
        <v>64</v>
      </c>
      <c r="C111" t="s">
        <v>161</v>
      </c>
      <c r="D111" t="s">
        <v>162</v>
      </c>
      <c r="E111" s="15">
        <v>140</v>
      </c>
      <c r="F111" t="s">
        <v>53</v>
      </c>
      <c r="G111" t="s">
        <v>118</v>
      </c>
    </row>
    <row r="112" spans="1:7">
      <c r="A112" t="s">
        <v>136</v>
      </c>
      <c r="B112" t="s">
        <v>50</v>
      </c>
      <c r="D112" t="s">
        <v>163</v>
      </c>
      <c r="E112" s="15">
        <v>400</v>
      </c>
      <c r="F112" t="s">
        <v>12</v>
      </c>
      <c r="G112" t="s">
        <v>118</v>
      </c>
    </row>
    <row r="113" spans="1:7">
      <c r="A113" t="s">
        <v>136</v>
      </c>
      <c r="B113" t="s">
        <v>47</v>
      </c>
      <c r="D113" t="s">
        <v>164</v>
      </c>
      <c r="E113" s="15">
        <v>383</v>
      </c>
      <c r="F113" t="s">
        <v>53</v>
      </c>
      <c r="G113" t="s">
        <v>118</v>
      </c>
    </row>
    <row r="114" spans="1:7">
      <c r="A114" t="s">
        <v>136</v>
      </c>
      <c r="B114" t="s">
        <v>44</v>
      </c>
      <c r="D114" t="s">
        <v>165</v>
      </c>
      <c r="E114" s="15">
        <v>70</v>
      </c>
      <c r="F114" t="s">
        <v>53</v>
      </c>
      <c r="G114" t="s">
        <v>118</v>
      </c>
    </row>
    <row r="115" spans="1:7">
      <c r="A115" t="s">
        <v>136</v>
      </c>
      <c r="B115" t="s">
        <v>47</v>
      </c>
      <c r="C115" t="s">
        <v>166</v>
      </c>
      <c r="D115" t="s">
        <v>166</v>
      </c>
      <c r="E115" s="15">
        <v>620</v>
      </c>
      <c r="F115" t="s">
        <v>167</v>
      </c>
      <c r="G115" t="s">
        <v>118</v>
      </c>
    </row>
    <row r="116" spans="1:7">
      <c r="A116" t="s">
        <v>136</v>
      </c>
      <c r="B116" t="s">
        <v>47</v>
      </c>
      <c r="C116" t="s">
        <v>168</v>
      </c>
      <c r="D116" t="s">
        <v>169</v>
      </c>
      <c r="E116" s="15">
        <v>590</v>
      </c>
      <c r="F116" t="s">
        <v>170</v>
      </c>
      <c r="G116" t="s">
        <v>171</v>
      </c>
    </row>
    <row r="117" spans="1:7">
      <c r="A117" t="s">
        <v>136</v>
      </c>
      <c r="B117" t="s">
        <v>44</v>
      </c>
      <c r="D117" t="s">
        <v>172</v>
      </c>
      <c r="E117" s="15">
        <v>50</v>
      </c>
      <c r="F117" t="s">
        <v>12</v>
      </c>
      <c r="G117" t="s">
        <v>13</v>
      </c>
    </row>
    <row r="118" spans="1:7">
      <c r="A118" t="s">
        <v>136</v>
      </c>
      <c r="B118" t="s">
        <v>56</v>
      </c>
      <c r="C118" t="s">
        <v>173</v>
      </c>
      <c r="D118" t="s">
        <v>174</v>
      </c>
      <c r="E118" s="15">
        <v>1560</v>
      </c>
      <c r="F118" t="s">
        <v>175</v>
      </c>
      <c r="G118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73F1-065A-435E-9373-0A0009B4DF28}">
  <dimension ref="A1:L32"/>
  <sheetViews>
    <sheetView tabSelected="1" zoomScale="90" zoomScaleNormal="90" workbookViewId="0">
      <selection activeCell="B11" sqref="B11"/>
    </sheetView>
  </sheetViews>
  <sheetFormatPr defaultColWidth="8.85546875" defaultRowHeight="14.45" outlineLevelRow="1"/>
  <cols>
    <col min="1" max="1" width="20" customWidth="1"/>
    <col min="2" max="2" width="17.28515625" bestFit="1" customWidth="1"/>
    <col min="3" max="3" width="14.28515625" bestFit="1" customWidth="1"/>
    <col min="4" max="4" width="14.85546875" bestFit="1" customWidth="1"/>
    <col min="5" max="5" width="13.7109375" hidden="1" customWidth="1"/>
    <col min="6" max="8" width="14.28515625" bestFit="1" customWidth="1"/>
    <col min="9" max="9" width="13.140625" hidden="1" customWidth="1"/>
    <col min="10" max="10" width="15.42578125" bestFit="1" customWidth="1"/>
    <col min="11" max="11" width="15.7109375" bestFit="1" customWidth="1"/>
    <col min="12" max="12" width="14.28515625" bestFit="1" customWidth="1"/>
  </cols>
  <sheetData>
    <row r="1" spans="1:12">
      <c r="A1" s="75" t="s">
        <v>177</v>
      </c>
      <c r="B1" s="77" t="s">
        <v>178</v>
      </c>
      <c r="C1" s="78"/>
      <c r="D1" s="79"/>
      <c r="E1" s="34"/>
      <c r="F1" s="77" t="s">
        <v>179</v>
      </c>
      <c r="G1" s="78"/>
      <c r="H1" s="79"/>
      <c r="I1" s="34"/>
      <c r="J1" s="77" t="s">
        <v>180</v>
      </c>
      <c r="K1" s="78"/>
      <c r="L1" s="79"/>
    </row>
    <row r="2" spans="1:12">
      <c r="A2" s="76"/>
      <c r="B2" s="35" t="s">
        <v>181</v>
      </c>
      <c r="C2" s="34" t="s">
        <v>182</v>
      </c>
      <c r="D2" s="36" t="s">
        <v>183</v>
      </c>
      <c r="E2" s="34"/>
      <c r="F2" s="35" t="s">
        <v>181</v>
      </c>
      <c r="G2" s="34" t="s">
        <v>182</v>
      </c>
      <c r="H2" s="36" t="s">
        <v>183</v>
      </c>
      <c r="I2" s="34"/>
      <c r="J2" s="35" t="s">
        <v>181</v>
      </c>
      <c r="K2" s="34" t="s">
        <v>182</v>
      </c>
      <c r="L2" s="36" t="s">
        <v>183</v>
      </c>
    </row>
    <row r="3" spans="1:12">
      <c r="A3" s="24" t="s">
        <v>184</v>
      </c>
      <c r="B3" s="18">
        <f>znmd.usd!L28</f>
        <v>1188.03</v>
      </c>
      <c r="C3" s="19">
        <f>znmd.usd!M28</f>
        <v>-196.09</v>
      </c>
      <c r="D3" s="20">
        <f>znmd.usd!N28</f>
        <v>-991.94</v>
      </c>
      <c r="E3" s="33">
        <f>znmd.usd!O28</f>
        <v>0</v>
      </c>
      <c r="F3" s="18">
        <f>znmd.usd!P28</f>
        <v>929.8</v>
      </c>
      <c r="G3" s="19">
        <f>znmd.usd!Q28</f>
        <v>999.36</v>
      </c>
      <c r="H3" s="20">
        <f>znmd.usd!R28</f>
        <v>991.94</v>
      </c>
      <c r="I3" s="18">
        <f>znmd.usd!S28</f>
        <v>0</v>
      </c>
      <c r="J3" s="18">
        <f>znmd.usd!T28</f>
        <v>2117.83</v>
      </c>
      <c r="K3" s="19">
        <f>znmd.usd!U28</f>
        <v>803.27</v>
      </c>
      <c r="L3" s="20">
        <f>znmd.usd!V28</f>
        <v>0</v>
      </c>
    </row>
    <row r="4" spans="1:12">
      <c r="A4" s="24" t="s">
        <v>185</v>
      </c>
      <c r="B4" s="12">
        <f>znmd.eur!L55</f>
        <v>255.74</v>
      </c>
      <c r="C4" s="13">
        <f>znmd.eur!M55</f>
        <v>-401.01</v>
      </c>
      <c r="D4" s="16">
        <f>znmd.eur!N55</f>
        <v>145.27000000000001</v>
      </c>
      <c r="E4" s="27">
        <f>znmd.eur!O55</f>
        <v>0</v>
      </c>
      <c r="F4" s="12">
        <f>znmd.eur!P55</f>
        <v>451.46</v>
      </c>
      <c r="G4" s="13">
        <f>znmd.eur!Q55</f>
        <v>506.51</v>
      </c>
      <c r="H4" s="16">
        <f>znmd.eur!R55</f>
        <v>495.51</v>
      </c>
      <c r="I4" s="12">
        <f>znmd.eur!S55</f>
        <v>0</v>
      </c>
      <c r="J4" s="12">
        <f>znmd.eur!T55</f>
        <v>707.2</v>
      </c>
      <c r="K4" s="13">
        <f>znmd.eur!U55</f>
        <v>105.5</v>
      </c>
      <c r="L4" s="16">
        <f>znmd.eur!V55</f>
        <v>640.78</v>
      </c>
    </row>
    <row r="5" spans="1:12">
      <c r="A5" s="24" t="s">
        <v>186</v>
      </c>
      <c r="B5" s="14">
        <f>znmd.mad!L19</f>
        <v>-864.67</v>
      </c>
      <c r="C5" s="15">
        <f>znmd.mad!M19</f>
        <v>-52.17</v>
      </c>
      <c r="D5" s="17">
        <f>znmd.mad!N19</f>
        <v>916.83</v>
      </c>
      <c r="E5" s="28">
        <f>znmd.mad!O19</f>
        <v>0</v>
      </c>
      <c r="F5" s="14">
        <f>znmd.mad!P19</f>
        <v>879.67</v>
      </c>
      <c r="G5" s="15">
        <f>znmd.mad!Q19</f>
        <v>2491.17</v>
      </c>
      <c r="H5" s="17">
        <f>znmd.mad!R19</f>
        <v>2491.17</v>
      </c>
      <c r="I5" s="14">
        <f>znmd.mad!S19</f>
        <v>0</v>
      </c>
      <c r="J5" s="14">
        <f>znmd.mad!T19</f>
        <v>15</v>
      </c>
      <c r="K5" s="15">
        <f>znmd.mad!U19</f>
        <v>2439</v>
      </c>
      <c r="L5" s="17">
        <f>znmd.mad!V19</f>
        <v>3408</v>
      </c>
    </row>
    <row r="7" spans="1:12" outlineLevel="1">
      <c r="A7" s="25" t="s">
        <v>187</v>
      </c>
      <c r="B7" s="21"/>
      <c r="C7" s="22"/>
      <c r="D7" s="23"/>
      <c r="E7" s="22"/>
      <c r="F7" s="21"/>
      <c r="G7" s="22"/>
      <c r="H7" s="23"/>
      <c r="I7" s="11"/>
      <c r="J7" s="21"/>
      <c r="K7" s="22"/>
      <c r="L7" s="23"/>
    </row>
    <row r="8" spans="1:12" outlineLevel="1">
      <c r="A8" t="s">
        <v>187</v>
      </c>
      <c r="B8" s="29">
        <f>VLOOKUP('xchg rate table'!$B3,'xchg rate table'!$B$3:$E$5,'xchg rate table'!$C$1,0)</f>
        <v>1</v>
      </c>
      <c r="C8">
        <f>VLOOKUP('xchg rate table'!$B3,'xchg rate table'!$B$3:$E$5,'xchg rate table'!$C$1,0)</f>
        <v>1</v>
      </c>
      <c r="D8" s="30">
        <f>VLOOKUP('xchg rate table'!$B3,'xchg rate table'!$B$3:$E$5,'xchg rate table'!$C$1,0)</f>
        <v>1</v>
      </c>
      <c r="F8" s="29">
        <f>VLOOKUP('xchg rate table'!$B3,'xchg rate table'!$B$3:$E$5,'xchg rate table'!$C$1,0)</f>
        <v>1</v>
      </c>
      <c r="G8">
        <f>VLOOKUP('xchg rate table'!$B3,'xchg rate table'!$B$3:$E$5,'xchg rate table'!$C$1,0)</f>
        <v>1</v>
      </c>
      <c r="H8" s="30">
        <f>VLOOKUP('xchg rate table'!$B3,'xchg rate table'!$B$3:$E$5,'xchg rate table'!$C$1,0)</f>
        <v>1</v>
      </c>
      <c r="J8" s="29">
        <f>VLOOKUP('xchg rate table'!$B3,'xchg rate table'!$B$3:$E$5,'xchg rate table'!$C$1,0)</f>
        <v>1</v>
      </c>
      <c r="K8">
        <f>VLOOKUP('xchg rate table'!$B3,'xchg rate table'!$B$3:$E$5,'xchg rate table'!$C$1,0)</f>
        <v>1</v>
      </c>
      <c r="L8" s="30">
        <f>VLOOKUP('xchg rate table'!$B3,'xchg rate table'!$B$3:$E$5,'xchg rate table'!$C$1,0)</f>
        <v>1</v>
      </c>
    </row>
    <row r="9" spans="1:12" outlineLevel="1">
      <c r="A9" t="s">
        <v>188</v>
      </c>
      <c r="B9" s="29">
        <f>VLOOKUP('xchg rate table'!$B4,'xchg rate table'!$B$3:$E$5,'xchg rate table'!$C$1,0)</f>
        <v>1.048195</v>
      </c>
      <c r="C9">
        <f>VLOOKUP('xchg rate table'!$B4,'xchg rate table'!$B$3:$E$5,'xchg rate table'!$C$1,0)</f>
        <v>1.048195</v>
      </c>
      <c r="D9" s="30">
        <f>VLOOKUP('xchg rate table'!$B4,'xchg rate table'!$B$3:$E$5,'xchg rate table'!$C$1,0)</f>
        <v>1.048195</v>
      </c>
      <c r="F9" s="29">
        <f>VLOOKUP('xchg rate table'!$B4,'xchg rate table'!$B$3:$E$5,'xchg rate table'!$C$1,0)</f>
        <v>1.048195</v>
      </c>
      <c r="G9">
        <f>VLOOKUP('xchg rate table'!$B4,'xchg rate table'!$B$3:$E$5,'xchg rate table'!$C$1,0)</f>
        <v>1.048195</v>
      </c>
      <c r="H9" s="30">
        <f>VLOOKUP('xchg rate table'!$B4,'xchg rate table'!$B$3:$E$5,'xchg rate table'!$C$1,0)</f>
        <v>1.048195</v>
      </c>
      <c r="J9" s="29">
        <f>VLOOKUP('xchg rate table'!$B4,'xchg rate table'!$B$3:$E$5,'xchg rate table'!$C$1,0)</f>
        <v>1.048195</v>
      </c>
      <c r="K9">
        <f>VLOOKUP('xchg rate table'!$B4,'xchg rate table'!$B$3:$E$5,'xchg rate table'!$C$1,0)</f>
        <v>1.048195</v>
      </c>
      <c r="L9" s="30">
        <f>VLOOKUP('xchg rate table'!$B4,'xchg rate table'!$B$3:$E$5,'xchg rate table'!$C$1,0)</f>
        <v>1.048195</v>
      </c>
    </row>
    <row r="10" spans="1:12" outlineLevel="1">
      <c r="A10" t="s">
        <v>189</v>
      </c>
      <c r="B10" s="29">
        <f>VLOOKUP('xchg rate table'!$B5,'xchg rate table'!$B$3:$E$5,'xchg rate table'!$C$1,0)</f>
        <v>9.9827910000000006E-2</v>
      </c>
      <c r="C10">
        <f>VLOOKUP('xchg rate table'!$B5,'xchg rate table'!$B$3:$E$5,'xchg rate table'!$C$1,0)</f>
        <v>9.9827910000000006E-2</v>
      </c>
      <c r="D10" s="30">
        <f>VLOOKUP('xchg rate table'!$B5,'xchg rate table'!$B$3:$E$5,'xchg rate table'!$C$1,0)</f>
        <v>9.9827910000000006E-2</v>
      </c>
      <c r="F10" s="29">
        <f>VLOOKUP('xchg rate table'!$B5,'xchg rate table'!$B$3:$E$5,'xchg rate table'!$C$1,0)</f>
        <v>9.9827910000000006E-2</v>
      </c>
      <c r="G10">
        <f>VLOOKUP('xchg rate table'!$B5,'xchg rate table'!$B$3:$E$5,'xchg rate table'!$C$1,0)</f>
        <v>9.9827910000000006E-2</v>
      </c>
      <c r="H10" s="30">
        <f>VLOOKUP('xchg rate table'!$B5,'xchg rate table'!$B$3:$E$5,'xchg rate table'!$C$1,0)</f>
        <v>9.9827910000000006E-2</v>
      </c>
      <c r="J10" s="29">
        <f>VLOOKUP('xchg rate table'!$B5,'xchg rate table'!$B$3:$E$5,'xchg rate table'!$C$1,0)</f>
        <v>9.9827910000000006E-2</v>
      </c>
      <c r="K10">
        <f>VLOOKUP('xchg rate table'!$B5,'xchg rate table'!$B$3:$E$5,'xchg rate table'!$C$1,0)</f>
        <v>9.9827910000000006E-2</v>
      </c>
      <c r="L10" s="30">
        <f>VLOOKUP('xchg rate table'!$B5,'xchg rate table'!$B$3:$E$5,'xchg rate table'!$C$1,0)</f>
        <v>9.9827910000000006E-2</v>
      </c>
    </row>
    <row r="11" spans="1:12" outlineLevel="1">
      <c r="A11" t="str">
        <f>A3</f>
        <v>znmd.usd!A1</v>
      </c>
      <c r="B11" s="38">
        <f t="shared" ref="B11:D13" si="0">B3 * B8</f>
        <v>1188.03</v>
      </c>
      <c r="C11" s="39">
        <f t="shared" si="0"/>
        <v>-196.09</v>
      </c>
      <c r="D11" s="40">
        <f t="shared" si="0"/>
        <v>-991.94</v>
      </c>
      <c r="E11" s="39" t="e">
        <f>E3 *#REF!</f>
        <v>#REF!</v>
      </c>
      <c r="F11" s="38">
        <f t="shared" ref="F11:H13" si="1">F3 * F8</f>
        <v>929.8</v>
      </c>
      <c r="G11" s="39">
        <f t="shared" si="1"/>
        <v>999.36</v>
      </c>
      <c r="H11" s="40">
        <f t="shared" si="1"/>
        <v>991.94</v>
      </c>
      <c r="I11" s="39" t="e">
        <f>I3 *#REF!</f>
        <v>#REF!</v>
      </c>
      <c r="J11" s="38">
        <f t="shared" ref="J11:L13" si="2">J3 * J8</f>
        <v>2117.83</v>
      </c>
      <c r="K11" s="39">
        <f t="shared" si="2"/>
        <v>803.27</v>
      </c>
      <c r="L11" s="40">
        <f t="shared" si="2"/>
        <v>0</v>
      </c>
    </row>
    <row r="12" spans="1:12" outlineLevel="1">
      <c r="A12" t="str">
        <f t="shared" ref="A12:A13" si="3">A4</f>
        <v>znmd.eur!A1</v>
      </c>
      <c r="B12" s="38">
        <f t="shared" si="0"/>
        <v>268.06538929999999</v>
      </c>
      <c r="C12" s="39">
        <f t="shared" si="0"/>
        <v>-420.33667694999997</v>
      </c>
      <c r="D12" s="40">
        <f t="shared" si="0"/>
        <v>152.27128765</v>
      </c>
      <c r="E12" s="39" t="e">
        <f>E4 *#REF!</f>
        <v>#REF!</v>
      </c>
      <c r="F12" s="38">
        <f t="shared" si="1"/>
        <v>473.2181147</v>
      </c>
      <c r="G12" s="39">
        <f t="shared" si="1"/>
        <v>530.92124945</v>
      </c>
      <c r="H12" s="40">
        <f t="shared" si="1"/>
        <v>519.39110444999994</v>
      </c>
      <c r="I12" s="39" t="e">
        <f>I4 *#REF!</f>
        <v>#REF!</v>
      </c>
      <c r="J12" s="38">
        <f t="shared" si="2"/>
        <v>741.28350399999999</v>
      </c>
      <c r="K12" s="39">
        <f t="shared" si="2"/>
        <v>110.58457249999999</v>
      </c>
      <c r="L12" s="40">
        <f t="shared" si="2"/>
        <v>671.66239209999992</v>
      </c>
    </row>
    <row r="13" spans="1:12" outlineLevel="1">
      <c r="A13" t="str">
        <f t="shared" si="3"/>
        <v>znmd.mad!A1</v>
      </c>
      <c r="B13" s="38">
        <f t="shared" si="0"/>
        <v>-86.318198939699997</v>
      </c>
      <c r="C13" s="39">
        <f t="shared" si="0"/>
        <v>-5.2080220647000006</v>
      </c>
      <c r="D13" s="40">
        <f t="shared" si="0"/>
        <v>91.525222725300011</v>
      </c>
      <c r="E13" s="39" t="e">
        <f>E5 *#REF!</f>
        <v>#REF!</v>
      </c>
      <c r="F13" s="38">
        <f t="shared" si="1"/>
        <v>87.815617589699997</v>
      </c>
      <c r="G13" s="39">
        <f t="shared" si="1"/>
        <v>248.68829455470001</v>
      </c>
      <c r="H13" s="40">
        <f t="shared" si="1"/>
        <v>248.68829455470001</v>
      </c>
      <c r="I13" s="39" t="e">
        <f>I5 *#REF!</f>
        <v>#REF!</v>
      </c>
      <c r="J13" s="38">
        <f t="shared" si="2"/>
        <v>1.4974186500000002</v>
      </c>
      <c r="K13" s="39">
        <f t="shared" si="2"/>
        <v>243.48027249</v>
      </c>
      <c r="L13" s="40">
        <f t="shared" si="2"/>
        <v>340.21351728000002</v>
      </c>
    </row>
    <row r="14" spans="1:12" s="26" customFormat="1" outlineLevel="1">
      <c r="A14" s="37" t="s">
        <v>190</v>
      </c>
      <c r="B14" s="41">
        <f>SUM(B11:B13)</f>
        <v>1369.7771903603</v>
      </c>
      <c r="C14" s="42">
        <f t="shared" ref="C14:L14" si="4">SUM(C11:C13)</f>
        <v>-621.6346990147</v>
      </c>
      <c r="D14" s="43">
        <f t="shared" si="4"/>
        <v>-748.14348962470012</v>
      </c>
      <c r="E14" s="42"/>
      <c r="F14" s="41">
        <f t="shared" si="4"/>
        <v>1490.8337322896998</v>
      </c>
      <c r="G14" s="42">
        <f t="shared" si="4"/>
        <v>1778.9695440046999</v>
      </c>
      <c r="H14" s="43">
        <f t="shared" si="4"/>
        <v>1760.0193990047001</v>
      </c>
      <c r="I14" s="42"/>
      <c r="J14" s="41">
        <f t="shared" si="4"/>
        <v>2860.6109226499998</v>
      </c>
      <c r="K14" s="42">
        <f t="shared" si="4"/>
        <v>1157.33484499</v>
      </c>
      <c r="L14" s="43">
        <f t="shared" si="4"/>
        <v>1011.8759093799999</v>
      </c>
    </row>
    <row r="16" spans="1:12" outlineLevel="1">
      <c r="A16" s="25" t="s">
        <v>188</v>
      </c>
      <c r="B16" s="21"/>
      <c r="C16" s="22"/>
      <c r="D16" s="22"/>
      <c r="E16" s="31"/>
      <c r="F16" s="21"/>
      <c r="G16" s="22"/>
      <c r="H16" s="22"/>
      <c r="I16" s="21"/>
      <c r="J16" s="21"/>
      <c r="K16" s="22"/>
      <c r="L16" s="23"/>
    </row>
    <row r="17" spans="1:12" outlineLevel="1">
      <c r="A17" t="s">
        <v>187</v>
      </c>
      <c r="B17" s="29">
        <f>VLOOKUP('xchg rate table'!$B3,'xchg rate table'!$B$3:$E$5,'xchg rate table'!$D$1,0)</f>
        <v>0.95402095984048774</v>
      </c>
      <c r="C17">
        <f>VLOOKUP('xchg rate table'!$B3,'xchg rate table'!$B$3:$E$5,'xchg rate table'!$D$1,0)</f>
        <v>0.95402095984048774</v>
      </c>
      <c r="D17">
        <f>VLOOKUP('xchg rate table'!$B3,'xchg rate table'!$B$3:$E$5,'xchg rate table'!$D$1,0)</f>
        <v>0.95402095984048774</v>
      </c>
      <c r="E17" s="32"/>
      <c r="F17" s="29">
        <f>VLOOKUP('xchg rate table'!$B3,'xchg rate table'!$B$3:$E$5,'xchg rate table'!$D$1,0)</f>
        <v>0.95402095984048774</v>
      </c>
      <c r="G17">
        <f>VLOOKUP('xchg rate table'!$B3,'xchg rate table'!$B$3:$E$5,'xchg rate table'!$D$1,0)</f>
        <v>0.95402095984048774</v>
      </c>
      <c r="H17">
        <f>VLOOKUP('xchg rate table'!$B3,'xchg rate table'!$B$3:$E$5,'xchg rate table'!$D$1,0)</f>
        <v>0.95402095984048774</v>
      </c>
      <c r="I17" s="29"/>
      <c r="J17" s="29">
        <f>VLOOKUP('xchg rate table'!$B3,'xchg rate table'!$B$3:$E$5,'xchg rate table'!$D$1,0)</f>
        <v>0.95402095984048774</v>
      </c>
      <c r="K17">
        <f>VLOOKUP('xchg rate table'!$B3,'xchg rate table'!$B$3:$E$5,'xchg rate table'!$D$1,0)</f>
        <v>0.95402095984048774</v>
      </c>
      <c r="L17" s="30">
        <f>VLOOKUP('xchg rate table'!$B3,'xchg rate table'!$B$3:$E$5,'xchg rate table'!$D$1,0)</f>
        <v>0.95402095984048774</v>
      </c>
    </row>
    <row r="18" spans="1:12" outlineLevel="1">
      <c r="A18" t="s">
        <v>188</v>
      </c>
      <c r="B18" s="29">
        <f>VLOOKUP('xchg rate table'!$B4,'xchg rate table'!$B$3:$E$5,'xchg rate table'!$D$1,0)</f>
        <v>1</v>
      </c>
      <c r="C18">
        <f>VLOOKUP('xchg rate table'!$B4,'xchg rate table'!$B$3:$E$5,'xchg rate table'!$D$1,0)</f>
        <v>1</v>
      </c>
      <c r="D18">
        <f>VLOOKUP('xchg rate table'!$B4,'xchg rate table'!$B$3:$E$5,'xchg rate table'!$D$1,0)</f>
        <v>1</v>
      </c>
      <c r="E18" s="32"/>
      <c r="F18" s="29">
        <f>VLOOKUP('xchg rate table'!$B4,'xchg rate table'!$B$3:$E$5,'xchg rate table'!$D$1,0)</f>
        <v>1</v>
      </c>
      <c r="G18">
        <f>VLOOKUP('xchg rate table'!$B4,'xchg rate table'!$B$3:$E$5,'xchg rate table'!$D$1,0)</f>
        <v>1</v>
      </c>
      <c r="H18">
        <f>VLOOKUP('xchg rate table'!$B4,'xchg rate table'!$B$3:$E$5,'xchg rate table'!$D$1,0)</f>
        <v>1</v>
      </c>
      <c r="I18" s="29"/>
      <c r="J18" s="29">
        <f>VLOOKUP('xchg rate table'!$B4,'xchg rate table'!$B$3:$E$5,'xchg rate table'!$D$1,0)</f>
        <v>1</v>
      </c>
      <c r="K18">
        <f>VLOOKUP('xchg rate table'!$B4,'xchg rate table'!$B$3:$E$5,'xchg rate table'!$D$1,0)</f>
        <v>1</v>
      </c>
      <c r="L18" s="30">
        <f>VLOOKUP('xchg rate table'!$B4,'xchg rate table'!$B$3:$E$5,'xchg rate table'!$D$1,0)</f>
        <v>1</v>
      </c>
    </row>
    <row r="19" spans="1:12" outlineLevel="1">
      <c r="A19" t="s">
        <v>189</v>
      </c>
      <c r="B19" s="29">
        <f>VLOOKUP('xchg rate table'!$B5,'xchg rate table'!$B$3:$E$5,'xchg rate table'!$D$1,0)</f>
        <v>9.5237918517069822E-2</v>
      </c>
      <c r="C19">
        <f>VLOOKUP('xchg rate table'!$B5,'xchg rate table'!$B$3:$E$5,'xchg rate table'!$D$1,0)</f>
        <v>9.5237918517069822E-2</v>
      </c>
      <c r="D19">
        <f>VLOOKUP('xchg rate table'!$B5,'xchg rate table'!$B$3:$E$5,'xchg rate table'!$D$1,0)</f>
        <v>9.5237918517069822E-2</v>
      </c>
      <c r="E19" s="32"/>
      <c r="F19" s="29">
        <f>VLOOKUP('xchg rate table'!$B5,'xchg rate table'!$B$3:$E$5,'xchg rate table'!$D$1,0)</f>
        <v>9.5237918517069822E-2</v>
      </c>
      <c r="G19">
        <f>VLOOKUP('xchg rate table'!$B5,'xchg rate table'!$B$3:$E$5,'xchg rate table'!$D$1,0)</f>
        <v>9.5237918517069822E-2</v>
      </c>
      <c r="H19">
        <f>VLOOKUP('xchg rate table'!$B5,'xchg rate table'!$B$3:$E$5,'xchg rate table'!$D$1,0)</f>
        <v>9.5237918517069822E-2</v>
      </c>
      <c r="I19" s="29"/>
      <c r="J19" s="29">
        <f>VLOOKUP('xchg rate table'!$B5,'xchg rate table'!$B$3:$E$5,'xchg rate table'!$D$1,0)</f>
        <v>9.5237918517069822E-2</v>
      </c>
      <c r="K19">
        <f>VLOOKUP('xchg rate table'!$B5,'xchg rate table'!$B$3:$E$5,'xchg rate table'!$D$1,0)</f>
        <v>9.5237918517069822E-2</v>
      </c>
      <c r="L19" s="30">
        <f>VLOOKUP('xchg rate table'!$B5,'xchg rate table'!$B$3:$E$5,'xchg rate table'!$D$1,0)</f>
        <v>9.5237918517069822E-2</v>
      </c>
    </row>
    <row r="20" spans="1:12" outlineLevel="1">
      <c r="A20" t="str">
        <f>A3</f>
        <v>znmd.usd!A1</v>
      </c>
      <c r="B20" s="44">
        <f t="shared" ref="B20:H20" si="5">B3 * B17</f>
        <v>1133.4055209192945</v>
      </c>
      <c r="C20" s="45">
        <f t="shared" si="5"/>
        <v>-187.07397001512123</v>
      </c>
      <c r="D20" s="45">
        <f t="shared" si="5"/>
        <v>-946.33155090417347</v>
      </c>
      <c r="E20" s="46">
        <f t="shared" si="5"/>
        <v>0</v>
      </c>
      <c r="F20" s="44">
        <f t="shared" si="5"/>
        <v>887.04868845968542</v>
      </c>
      <c r="G20" s="45">
        <f t="shared" si="5"/>
        <v>953.4103864261898</v>
      </c>
      <c r="H20" s="45">
        <f t="shared" si="5"/>
        <v>946.33155090417347</v>
      </c>
      <c r="I20" s="44">
        <f t="shared" ref="I20:I22" si="6">I3 * I17</f>
        <v>0</v>
      </c>
      <c r="J20" s="44">
        <f t="shared" ref="J20:L22" si="7">J3 * J17</f>
        <v>2020.4542093789801</v>
      </c>
      <c r="K20" s="45">
        <f t="shared" si="7"/>
        <v>766.33641641106851</v>
      </c>
      <c r="L20" s="47">
        <f t="shared" si="7"/>
        <v>0</v>
      </c>
    </row>
    <row r="21" spans="1:12" outlineLevel="1">
      <c r="A21" t="str">
        <f t="shared" ref="A21:A22" si="8">A4</f>
        <v>znmd.eur!A1</v>
      </c>
      <c r="B21" s="44">
        <f t="shared" ref="B21:D22" si="9">B4 * B18</f>
        <v>255.74</v>
      </c>
      <c r="C21" s="45">
        <f t="shared" si="9"/>
        <v>-401.01</v>
      </c>
      <c r="D21" s="45">
        <f t="shared" si="9"/>
        <v>145.27000000000001</v>
      </c>
      <c r="E21" s="46">
        <f t="shared" ref="E21:E22" si="10">E4 * E18</f>
        <v>0</v>
      </c>
      <c r="F21" s="44">
        <f t="shared" ref="F21:H22" si="11">F4 * F18</f>
        <v>451.46</v>
      </c>
      <c r="G21" s="45">
        <f t="shared" si="11"/>
        <v>506.51</v>
      </c>
      <c r="H21" s="45">
        <f t="shared" si="11"/>
        <v>495.51</v>
      </c>
      <c r="I21" s="44">
        <f t="shared" si="6"/>
        <v>0</v>
      </c>
      <c r="J21" s="44">
        <f t="shared" si="7"/>
        <v>707.2</v>
      </c>
      <c r="K21" s="45">
        <f t="shared" si="7"/>
        <v>105.5</v>
      </c>
      <c r="L21" s="47">
        <f t="shared" si="7"/>
        <v>640.78</v>
      </c>
    </row>
    <row r="22" spans="1:12" outlineLevel="1">
      <c r="A22" t="str">
        <f t="shared" si="8"/>
        <v>znmd.mad!A1</v>
      </c>
      <c r="B22" s="44">
        <f t="shared" si="9"/>
        <v>-82.349371004154762</v>
      </c>
      <c r="C22" s="45">
        <f t="shared" si="9"/>
        <v>-4.9685622090355324</v>
      </c>
      <c r="D22" s="45">
        <f t="shared" si="9"/>
        <v>87.316980834005136</v>
      </c>
      <c r="E22" s="46">
        <f t="shared" si="10"/>
        <v>0</v>
      </c>
      <c r="F22" s="44">
        <f t="shared" si="11"/>
        <v>83.777939781910803</v>
      </c>
      <c r="G22" s="45">
        <f t="shared" si="11"/>
        <v>237.25384547216885</v>
      </c>
      <c r="H22" s="45">
        <f t="shared" si="11"/>
        <v>237.25384547216885</v>
      </c>
      <c r="I22" s="44">
        <f t="shared" si="6"/>
        <v>0</v>
      </c>
      <c r="J22" s="44">
        <f t="shared" si="7"/>
        <v>1.4285687777560474</v>
      </c>
      <c r="K22" s="45">
        <f t="shared" si="7"/>
        <v>232.28528326313329</v>
      </c>
      <c r="L22" s="47">
        <f t="shared" si="7"/>
        <v>324.57082630617396</v>
      </c>
    </row>
    <row r="23" spans="1:12" outlineLevel="1">
      <c r="A23" s="37" t="s">
        <v>190</v>
      </c>
      <c r="B23" s="48">
        <f>SUM(B20:B22)</f>
        <v>1306.7961499151397</v>
      </c>
      <c r="C23" s="49">
        <f t="shared" ref="C23:D23" si="12">SUM(C20:C22)</f>
        <v>-593.05253222415672</v>
      </c>
      <c r="D23" s="49">
        <f t="shared" si="12"/>
        <v>-713.74457007016838</v>
      </c>
      <c r="E23" s="50"/>
      <c r="F23" s="48">
        <f t="shared" ref="F23:H23" si="13">SUM(F20:F22)</f>
        <v>1422.2866282415962</v>
      </c>
      <c r="G23" s="49">
        <f t="shared" si="13"/>
        <v>1697.1742318983588</v>
      </c>
      <c r="H23" s="49">
        <f t="shared" si="13"/>
        <v>1679.0953963763423</v>
      </c>
      <c r="I23" s="48"/>
      <c r="J23" s="48">
        <f t="shared" ref="J23:L23" si="14">SUM(J20:J22)</f>
        <v>2729.0827781567364</v>
      </c>
      <c r="K23" s="49">
        <f t="shared" si="14"/>
        <v>1104.1216996742019</v>
      </c>
      <c r="L23" s="51">
        <f t="shared" si="14"/>
        <v>965.35082630617399</v>
      </c>
    </row>
    <row r="25" spans="1:12" outlineLevel="1">
      <c r="A25" s="25" t="s">
        <v>189</v>
      </c>
      <c r="B25" s="21"/>
      <c r="C25" s="22"/>
      <c r="D25" s="23"/>
      <c r="E25" s="21"/>
      <c r="F25" s="21"/>
      <c r="G25" s="22"/>
      <c r="H25" s="23"/>
      <c r="I25" s="11"/>
      <c r="J25" s="21"/>
      <c r="K25" s="22"/>
      <c r="L25" s="23"/>
    </row>
    <row r="26" spans="1:12" outlineLevel="1">
      <c r="A26" t="s">
        <v>187</v>
      </c>
      <c r="B26" s="29">
        <f>VLOOKUP('xchg rate table'!$B3,'xchg rate table'!$B$3:$E$5,'xchg rate table'!$E$1,0)</f>
        <v>10.017238666020354</v>
      </c>
      <c r="C26">
        <f>VLOOKUP('xchg rate table'!$B3,'xchg rate table'!$B$3:$E$5,'xchg rate table'!$E$1,0)</f>
        <v>10.017238666020354</v>
      </c>
      <c r="D26" s="30">
        <f>VLOOKUP('xchg rate table'!$B3,'xchg rate table'!$B$3:$E$5,'xchg rate table'!$E$1,0)</f>
        <v>10.017238666020354</v>
      </c>
      <c r="E26" s="29"/>
      <c r="F26" s="29">
        <f>VLOOKUP('xchg rate table'!$B3,'xchg rate table'!$B$3:$E$5,'xchg rate table'!$E$1,0)</f>
        <v>10.017238666020354</v>
      </c>
      <c r="G26">
        <f>VLOOKUP('xchg rate table'!$B3,'xchg rate table'!$B$3:$E$5,'xchg rate table'!$E$1,0)</f>
        <v>10.017238666020354</v>
      </c>
      <c r="H26" s="30">
        <f>VLOOKUP('xchg rate table'!$B3,'xchg rate table'!$B$3:$E$5,'xchg rate table'!$E$1,0)</f>
        <v>10.017238666020354</v>
      </c>
      <c r="J26" s="29">
        <f>VLOOKUP('xchg rate table'!$B3,'xchg rate table'!$B$3:$E$5,'xchg rate table'!$E$1,0)</f>
        <v>10.017238666020354</v>
      </c>
      <c r="K26">
        <f>VLOOKUP('xchg rate table'!$B3,'xchg rate table'!$B$3:$E$5,'xchg rate table'!$E$1,0)</f>
        <v>10.017238666020354</v>
      </c>
      <c r="L26" s="30">
        <f>VLOOKUP('xchg rate table'!$B3,'xchg rate table'!$B$3:$E$5,'xchg rate table'!$E$1,0)</f>
        <v>10.017238666020354</v>
      </c>
    </row>
    <row r="27" spans="1:12" outlineLevel="1">
      <c r="A27" t="s">
        <v>188</v>
      </c>
      <c r="B27" s="29">
        <f>VLOOKUP('xchg rate table'!$B4,'xchg rate table'!$B$3:$E$5,'xchg rate table'!$E$1,0)</f>
        <v>10.500019483529204</v>
      </c>
      <c r="C27">
        <f>VLOOKUP('xchg rate table'!$B4,'xchg rate table'!$B$3:$E$5,'xchg rate table'!$E$1,0)</f>
        <v>10.500019483529204</v>
      </c>
      <c r="D27" s="30">
        <f>VLOOKUP('xchg rate table'!$B4,'xchg rate table'!$B$3:$E$5,'xchg rate table'!$E$1,0)</f>
        <v>10.500019483529204</v>
      </c>
      <c r="E27" s="29"/>
      <c r="F27" s="29">
        <f>VLOOKUP('xchg rate table'!$B4,'xchg rate table'!$B$3:$E$5,'xchg rate table'!$E$1,0)</f>
        <v>10.500019483529204</v>
      </c>
      <c r="G27">
        <f>VLOOKUP('xchg rate table'!$B4,'xchg rate table'!$B$3:$E$5,'xchg rate table'!$E$1,0)</f>
        <v>10.500019483529204</v>
      </c>
      <c r="H27" s="30">
        <f>VLOOKUP('xchg rate table'!$B4,'xchg rate table'!$B$3:$E$5,'xchg rate table'!$E$1,0)</f>
        <v>10.500019483529204</v>
      </c>
      <c r="J27" s="29">
        <f>VLOOKUP('xchg rate table'!$B4,'xchg rate table'!$B$3:$E$5,'xchg rate table'!$E$1,0)</f>
        <v>10.500019483529204</v>
      </c>
      <c r="K27">
        <f>VLOOKUP('xchg rate table'!$B4,'xchg rate table'!$B$3:$E$5,'xchg rate table'!$E$1,0)</f>
        <v>10.500019483529204</v>
      </c>
      <c r="L27" s="30">
        <f>VLOOKUP('xchg rate table'!$B4,'xchg rate table'!$B$3:$E$5,'xchg rate table'!$E$1,0)</f>
        <v>10.500019483529204</v>
      </c>
    </row>
    <row r="28" spans="1:12" outlineLevel="1">
      <c r="A28" t="s">
        <v>189</v>
      </c>
      <c r="B28" s="29">
        <f>VLOOKUP('xchg rate table'!$B5,'xchg rate table'!$B$3:$E$5,'xchg rate table'!$E$1,0)</f>
        <v>1</v>
      </c>
      <c r="C28">
        <f>VLOOKUP('xchg rate table'!$B5,'xchg rate table'!$B$3:$E$5,'xchg rate table'!$E$1,0)</f>
        <v>1</v>
      </c>
      <c r="D28" s="30">
        <f>VLOOKUP('xchg rate table'!$B5,'xchg rate table'!$B$3:$E$5,'xchg rate table'!$E$1,0)</f>
        <v>1</v>
      </c>
      <c r="E28" s="29"/>
      <c r="F28" s="29">
        <f>VLOOKUP('xchg rate table'!$B5,'xchg rate table'!$B$3:$E$5,'xchg rate table'!$E$1,0)</f>
        <v>1</v>
      </c>
      <c r="G28">
        <f>VLOOKUP('xchg rate table'!$B5,'xchg rate table'!$B$3:$E$5,'xchg rate table'!$E$1,0)</f>
        <v>1</v>
      </c>
      <c r="H28" s="30">
        <f>VLOOKUP('xchg rate table'!$B5,'xchg rate table'!$B$3:$E$5,'xchg rate table'!$E$1,0)</f>
        <v>1</v>
      </c>
      <c r="J28" s="29">
        <f>VLOOKUP('xchg rate table'!$B5,'xchg rate table'!$B$3:$E$5,'xchg rate table'!$E$1,0)</f>
        <v>1</v>
      </c>
      <c r="K28">
        <f>VLOOKUP('xchg rate table'!$B5,'xchg rate table'!$B$3:$E$5,'xchg rate table'!$E$1,0)</f>
        <v>1</v>
      </c>
      <c r="L28" s="30">
        <f>VLOOKUP('xchg rate table'!$B5,'xchg rate table'!$B$3:$E$5,'xchg rate table'!$E$1,0)</f>
        <v>1</v>
      </c>
    </row>
    <row r="29" spans="1:12" outlineLevel="1">
      <c r="A29" t="str">
        <f>A3</f>
        <v>znmd.usd!A1</v>
      </c>
      <c r="B29" s="52">
        <f t="shared" ref="B29:L29" si="15">B3 * B26</f>
        <v>11900.780052392161</v>
      </c>
      <c r="C29" s="53">
        <f t="shared" si="15"/>
        <v>-1964.2803300199314</v>
      </c>
      <c r="D29" s="54">
        <f t="shared" si="15"/>
        <v>-9936.4997223722312</v>
      </c>
      <c r="E29" s="52">
        <f t="shared" si="15"/>
        <v>0</v>
      </c>
      <c r="F29" s="52">
        <f t="shared" si="15"/>
        <v>9314.0285116657251</v>
      </c>
      <c r="G29" s="53">
        <f t="shared" si="15"/>
        <v>10010.827633274101</v>
      </c>
      <c r="H29" s="54">
        <f t="shared" si="15"/>
        <v>9936.4997223722312</v>
      </c>
      <c r="I29" s="53">
        <f t="shared" si="15"/>
        <v>0</v>
      </c>
      <c r="J29" s="52">
        <f t="shared" si="15"/>
        <v>21214.808564057887</v>
      </c>
      <c r="K29" s="53">
        <f t="shared" si="15"/>
        <v>8046.5473032541695</v>
      </c>
      <c r="L29" s="54">
        <f t="shared" si="15"/>
        <v>0</v>
      </c>
    </row>
    <row r="30" spans="1:12" outlineLevel="1">
      <c r="A30" t="str">
        <f t="shared" ref="A30:A31" si="16">A4</f>
        <v>znmd.eur!A1</v>
      </c>
      <c r="B30" s="52">
        <f t="shared" ref="B30:L30" si="17">B4 * B27</f>
        <v>2685.2749827177586</v>
      </c>
      <c r="C30" s="53">
        <f t="shared" si="17"/>
        <v>-4210.6128130900461</v>
      </c>
      <c r="D30" s="54">
        <f t="shared" si="17"/>
        <v>1525.3378303722875</v>
      </c>
      <c r="E30" s="52">
        <f t="shared" si="17"/>
        <v>0</v>
      </c>
      <c r="F30" s="52">
        <f t="shared" si="17"/>
        <v>4740.3387960340942</v>
      </c>
      <c r="G30" s="53">
        <f t="shared" si="17"/>
        <v>5318.3648686023771</v>
      </c>
      <c r="H30" s="54">
        <f t="shared" si="17"/>
        <v>5202.8646542835559</v>
      </c>
      <c r="I30" s="53">
        <f t="shared" si="17"/>
        <v>0</v>
      </c>
      <c r="J30" s="52">
        <f t="shared" si="17"/>
        <v>7425.6137787518537</v>
      </c>
      <c r="K30" s="53">
        <f t="shared" si="17"/>
        <v>1107.752055512331</v>
      </c>
      <c r="L30" s="54">
        <f t="shared" si="17"/>
        <v>6728.2024846558434</v>
      </c>
    </row>
    <row r="31" spans="1:12" outlineLevel="1">
      <c r="A31" t="str">
        <f t="shared" si="16"/>
        <v>znmd.mad!A1</v>
      </c>
      <c r="B31" s="52">
        <f t="shared" ref="B31:L31" si="18">B5 * B28</f>
        <v>-864.67</v>
      </c>
      <c r="C31" s="53">
        <f t="shared" si="18"/>
        <v>-52.17</v>
      </c>
      <c r="D31" s="54">
        <f t="shared" si="18"/>
        <v>916.83</v>
      </c>
      <c r="E31" s="52">
        <f t="shared" si="18"/>
        <v>0</v>
      </c>
      <c r="F31" s="52">
        <f t="shared" si="18"/>
        <v>879.67</v>
      </c>
      <c r="G31" s="53">
        <f t="shared" si="18"/>
        <v>2491.17</v>
      </c>
      <c r="H31" s="54">
        <f t="shared" si="18"/>
        <v>2491.17</v>
      </c>
      <c r="I31" s="53">
        <f t="shared" si="18"/>
        <v>0</v>
      </c>
      <c r="J31" s="52">
        <f t="shared" si="18"/>
        <v>15</v>
      </c>
      <c r="K31" s="53">
        <f t="shared" si="18"/>
        <v>2439</v>
      </c>
      <c r="L31" s="54">
        <f t="shared" si="18"/>
        <v>3408</v>
      </c>
    </row>
    <row r="32" spans="1:12" outlineLevel="1">
      <c r="A32" s="37" t="s">
        <v>190</v>
      </c>
      <c r="B32" s="55">
        <f>SUM(B29:B31)</f>
        <v>13721.385035109919</v>
      </c>
      <c r="C32" s="56">
        <f t="shared" ref="C32:D32" si="19">SUM(C29:C31)</f>
        <v>-6227.0631431099773</v>
      </c>
      <c r="D32" s="57">
        <f t="shared" si="19"/>
        <v>-7494.3318919999438</v>
      </c>
      <c r="E32" s="55"/>
      <c r="F32" s="55">
        <f t="shared" ref="F32:H32" si="20">SUM(F29:F31)</f>
        <v>14934.03730769982</v>
      </c>
      <c r="G32" s="56">
        <f t="shared" si="20"/>
        <v>17820.36250187648</v>
      </c>
      <c r="H32" s="57">
        <f t="shared" si="20"/>
        <v>17630.534376655785</v>
      </c>
      <c r="I32" s="56"/>
      <c r="J32" s="55">
        <f t="shared" ref="J32:L32" si="21">SUM(J29:J31)</f>
        <v>28655.422342809739</v>
      </c>
      <c r="K32" s="56">
        <f t="shared" si="21"/>
        <v>11593.299358766501</v>
      </c>
      <c r="L32" s="57">
        <f t="shared" si="21"/>
        <v>10136.202484655843</v>
      </c>
    </row>
  </sheetData>
  <mergeCells count="4">
    <mergeCell ref="A1:A2"/>
    <mergeCell ref="B1:D1"/>
    <mergeCell ref="F1:H1"/>
    <mergeCell ref="J1:L1"/>
  </mergeCells>
  <hyperlinks>
    <hyperlink ref="A3" location="znmd.usd!A1" display="znmd.usd!A1" xr:uid="{65C71457-0F16-4494-8B91-E529789B22CE}"/>
    <hyperlink ref="A4" location="znmd.eur!A1" display="znmd.eur!A1" xr:uid="{E7E2E3B8-72FD-484C-843F-088419AE69E3}"/>
    <hyperlink ref="A5" location="znmd.mad!A1" display="znmd.mad!A1" xr:uid="{3558C343-8817-413C-876F-A5C4BD7F71C8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opLeftCell="A18" zoomScale="80" zoomScaleNormal="80" workbookViewId="0">
      <selection activeCell="I51" sqref="I51"/>
    </sheetView>
  </sheetViews>
  <sheetFormatPr defaultRowHeight="14.45"/>
  <cols>
    <col min="1" max="1" width="10.140625" bestFit="1" customWidth="1"/>
    <col min="2" max="2" width="13.5703125" bestFit="1" customWidth="1"/>
    <col min="3" max="3" width="9.140625" bestFit="1" customWidth="1"/>
    <col min="4" max="4" width="10.140625" bestFit="1" customWidth="1"/>
    <col min="5" max="5" width="9.5703125" style="1" bestFit="1" customWidth="1"/>
    <col min="6" max="6" width="9.5703125" bestFit="1" customWidth="1"/>
    <col min="7" max="7" width="9.710937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6.85546875" style="1" customWidth="1"/>
    <col min="12" max="12" width="12.7109375" style="1" customWidth="1"/>
    <col min="13" max="14" width="10.28515625" style="1" customWidth="1"/>
    <col min="15" max="15" width="11.5703125" style="1" bestFit="1" customWidth="1"/>
    <col min="16" max="16" width="11" style="1" customWidth="1"/>
    <col min="17" max="17" width="11.140625" style="1" bestFit="1" customWidth="1"/>
    <col min="18" max="18" width="11.140625" style="1" customWidth="1"/>
    <col min="19" max="19" width="14.5703125" style="1" bestFit="1" customWidth="1"/>
    <col min="20" max="20" width="10.28515625" bestFit="1" customWidth="1"/>
    <col min="21" max="21" width="11.28515625" bestFit="1" customWidth="1"/>
  </cols>
  <sheetData>
    <row r="1" spans="1:22">
      <c r="I1" s="81" t="s">
        <v>191</v>
      </c>
      <c r="J1" s="81"/>
      <c r="K1" s="81"/>
      <c r="L1" s="81" t="s">
        <v>178</v>
      </c>
      <c r="M1" s="81"/>
      <c r="N1" s="81"/>
      <c r="O1" s="81"/>
      <c r="P1" s="80" t="s">
        <v>179</v>
      </c>
      <c r="Q1" s="80"/>
      <c r="R1" s="80"/>
      <c r="S1" s="80"/>
      <c r="T1" s="80" t="s">
        <v>180</v>
      </c>
      <c r="U1" s="80"/>
      <c r="V1" s="80"/>
    </row>
    <row r="2" spans="1:22">
      <c r="A2" t="s">
        <v>192</v>
      </c>
      <c r="B2" t="s">
        <v>1</v>
      </c>
      <c r="C2" t="s">
        <v>2</v>
      </c>
      <c r="D2" t="s">
        <v>3</v>
      </c>
      <c r="E2" s="1" t="s">
        <v>4</v>
      </c>
      <c r="F2" t="s">
        <v>193</v>
      </c>
      <c r="G2" t="s">
        <v>194</v>
      </c>
      <c r="H2" t="s">
        <v>195</v>
      </c>
      <c r="I2" s="1" t="s">
        <v>17</v>
      </c>
      <c r="J2" s="1" t="s">
        <v>12</v>
      </c>
      <c r="K2" s="1" t="s">
        <v>53</v>
      </c>
      <c r="L2" s="1" t="s">
        <v>17</v>
      </c>
      <c r="M2" s="1" t="s">
        <v>12</v>
      </c>
      <c r="N2" s="1" t="s">
        <v>53</v>
      </c>
      <c r="O2" s="1" t="s">
        <v>196</v>
      </c>
      <c r="P2" s="1" t="s">
        <v>17</v>
      </c>
      <c r="Q2" s="1" t="s">
        <v>12</v>
      </c>
      <c r="R2" s="1" t="s">
        <v>53</v>
      </c>
      <c r="S2" s="1" t="s">
        <v>197</v>
      </c>
      <c r="T2" t="s">
        <v>17</v>
      </c>
      <c r="U2" t="s">
        <v>12</v>
      </c>
      <c r="V2" s="1" t="s">
        <v>53</v>
      </c>
    </row>
    <row r="3" spans="1:22">
      <c r="A3" t="s">
        <v>8</v>
      </c>
      <c r="B3" t="s">
        <v>9</v>
      </c>
      <c r="C3" t="s">
        <v>10</v>
      </c>
      <c r="D3" t="s">
        <v>198</v>
      </c>
      <c r="E3" s="1">
        <v>269.18</v>
      </c>
      <c r="F3" t="s">
        <v>12</v>
      </c>
      <c r="G3" t="s">
        <v>13</v>
      </c>
      <c r="H3" t="s">
        <v>199</v>
      </c>
      <c r="I3" s="1">
        <v>89.73</v>
      </c>
      <c r="J3" s="1">
        <v>89.73</v>
      </c>
      <c r="K3" s="1">
        <v>89.73</v>
      </c>
      <c r="L3" s="1">
        <v>-89.73</v>
      </c>
      <c r="M3" s="1">
        <v>179.45</v>
      </c>
      <c r="N3" s="1">
        <v>-89.73</v>
      </c>
      <c r="O3" s="1">
        <v>0</v>
      </c>
      <c r="P3" s="1">
        <v>89.73</v>
      </c>
      <c r="Q3" s="1">
        <v>89.73</v>
      </c>
      <c r="R3" s="1">
        <v>89.73</v>
      </c>
      <c r="S3" s="1">
        <v>0</v>
      </c>
      <c r="T3" s="1">
        <v>0</v>
      </c>
      <c r="U3" s="1">
        <v>269.18</v>
      </c>
      <c r="V3" s="1">
        <v>0</v>
      </c>
    </row>
    <row r="4" spans="1:22">
      <c r="A4" t="s">
        <v>18</v>
      </c>
      <c r="B4" t="s">
        <v>9</v>
      </c>
      <c r="C4" t="s">
        <v>19</v>
      </c>
      <c r="D4" t="s">
        <v>200</v>
      </c>
      <c r="E4" s="1">
        <v>336</v>
      </c>
      <c r="F4" t="s">
        <v>17</v>
      </c>
      <c r="G4" t="s">
        <v>13</v>
      </c>
      <c r="I4" s="1">
        <v>112</v>
      </c>
      <c r="J4" s="1">
        <v>112</v>
      </c>
      <c r="K4" s="1">
        <v>112</v>
      </c>
      <c r="L4" s="1">
        <v>134.27000000000001</v>
      </c>
      <c r="M4" s="1">
        <v>67.45</v>
      </c>
      <c r="N4" s="1">
        <v>-201.73</v>
      </c>
      <c r="O4" s="1">
        <v>0</v>
      </c>
      <c r="P4" s="1">
        <v>201.73</v>
      </c>
      <c r="Q4" s="1">
        <v>201.73</v>
      </c>
      <c r="R4" s="1">
        <v>201.73</v>
      </c>
      <c r="S4" s="1">
        <v>0</v>
      </c>
      <c r="T4" s="1">
        <v>336</v>
      </c>
      <c r="U4" s="1">
        <v>269.18</v>
      </c>
      <c r="V4" s="1">
        <v>0</v>
      </c>
    </row>
    <row r="5" spans="1:22">
      <c r="A5" t="s">
        <v>21</v>
      </c>
      <c r="B5" t="s">
        <v>9</v>
      </c>
      <c r="C5" t="s">
        <v>27</v>
      </c>
      <c r="D5" t="s">
        <v>201</v>
      </c>
      <c r="E5" s="1">
        <v>162.5</v>
      </c>
      <c r="F5" t="s">
        <v>17</v>
      </c>
      <c r="G5" t="s">
        <v>13</v>
      </c>
      <c r="I5" s="1">
        <v>54.17</v>
      </c>
      <c r="J5" s="1">
        <v>54.17</v>
      </c>
      <c r="K5" s="1">
        <v>54.17</v>
      </c>
      <c r="L5" s="1">
        <v>242.61</v>
      </c>
      <c r="M5" s="1">
        <v>13.29</v>
      </c>
      <c r="N5" s="1">
        <v>-255.89</v>
      </c>
      <c r="O5" s="1">
        <v>0</v>
      </c>
      <c r="P5" s="1">
        <v>255.89</v>
      </c>
      <c r="Q5" s="1">
        <v>255.89</v>
      </c>
      <c r="R5" s="1">
        <v>255.89</v>
      </c>
      <c r="S5" s="1">
        <v>0</v>
      </c>
      <c r="T5" s="1">
        <v>498.5</v>
      </c>
      <c r="U5" s="1">
        <v>269.18</v>
      </c>
      <c r="V5" s="1">
        <v>0</v>
      </c>
    </row>
    <row r="6" spans="1:22">
      <c r="A6" t="s">
        <v>24</v>
      </c>
      <c r="B6" t="s">
        <v>9</v>
      </c>
      <c r="C6" t="s">
        <v>25</v>
      </c>
      <c r="D6" t="s">
        <v>25</v>
      </c>
      <c r="E6" s="1">
        <v>365</v>
      </c>
      <c r="F6" t="s">
        <v>17</v>
      </c>
      <c r="G6" t="s">
        <v>13</v>
      </c>
      <c r="I6" s="1">
        <v>121.67</v>
      </c>
      <c r="J6" s="1">
        <v>121.67</v>
      </c>
      <c r="K6" s="1">
        <v>121.67</v>
      </c>
      <c r="L6" s="1">
        <v>485.94</v>
      </c>
      <c r="M6" s="1">
        <v>-108.38</v>
      </c>
      <c r="N6" s="1">
        <v>-377.56</v>
      </c>
      <c r="O6" s="1">
        <v>0</v>
      </c>
      <c r="P6" s="1">
        <v>377.56</v>
      </c>
      <c r="Q6" s="1">
        <v>377.56</v>
      </c>
      <c r="R6" s="1">
        <v>377.56</v>
      </c>
      <c r="S6" s="1">
        <v>0</v>
      </c>
      <c r="T6" s="1">
        <v>863.5</v>
      </c>
      <c r="U6" s="1">
        <v>269.18</v>
      </c>
      <c r="V6" s="1">
        <v>0</v>
      </c>
    </row>
    <row r="7" spans="1:22">
      <c r="A7" t="s">
        <v>14</v>
      </c>
      <c r="B7" t="s">
        <v>30</v>
      </c>
      <c r="C7" t="s">
        <v>202</v>
      </c>
      <c r="D7" t="s">
        <v>32</v>
      </c>
      <c r="E7" s="1">
        <v>166.33</v>
      </c>
      <c r="F7" t="s">
        <v>17</v>
      </c>
      <c r="G7" t="s">
        <v>13</v>
      </c>
      <c r="I7" s="1">
        <v>55.44</v>
      </c>
      <c r="J7" s="1">
        <v>55.44</v>
      </c>
      <c r="K7" s="1">
        <v>55.44</v>
      </c>
      <c r="L7" s="1">
        <v>596.83000000000004</v>
      </c>
      <c r="M7" s="1">
        <v>-163.82</v>
      </c>
      <c r="N7" s="1">
        <v>-433</v>
      </c>
      <c r="O7" s="1">
        <v>0</v>
      </c>
      <c r="P7" s="1">
        <v>433</v>
      </c>
      <c r="Q7" s="1">
        <v>433</v>
      </c>
      <c r="R7" s="1">
        <v>433</v>
      </c>
      <c r="S7" s="1">
        <v>0</v>
      </c>
      <c r="T7" s="1">
        <v>1029.83</v>
      </c>
      <c r="U7" s="1">
        <v>269.18</v>
      </c>
      <c r="V7" s="1">
        <v>0</v>
      </c>
    </row>
    <row r="8" spans="1:22">
      <c r="A8" t="s">
        <v>21</v>
      </c>
      <c r="B8" t="s">
        <v>34</v>
      </c>
      <c r="C8" t="s">
        <v>35</v>
      </c>
      <c r="D8" t="s">
        <v>203</v>
      </c>
      <c r="E8" s="1">
        <v>170.1</v>
      </c>
      <c r="F8" t="s">
        <v>17</v>
      </c>
      <c r="G8" t="s">
        <v>13</v>
      </c>
      <c r="I8" s="1">
        <v>56.7</v>
      </c>
      <c r="J8" s="1">
        <v>56.7</v>
      </c>
      <c r="K8" s="1">
        <v>56.7</v>
      </c>
      <c r="L8" s="1">
        <v>710.23</v>
      </c>
      <c r="M8" s="1">
        <v>-220.52</v>
      </c>
      <c r="N8" s="1">
        <v>-489.7</v>
      </c>
      <c r="O8" s="1">
        <v>0</v>
      </c>
      <c r="P8" s="1">
        <v>489.7</v>
      </c>
      <c r="Q8" s="1">
        <v>489.7</v>
      </c>
      <c r="R8" s="1">
        <v>489.7</v>
      </c>
      <c r="S8" s="1">
        <v>0</v>
      </c>
      <c r="T8" s="1">
        <v>1199.93</v>
      </c>
      <c r="U8" s="1">
        <v>269.18</v>
      </c>
      <c r="V8" s="1">
        <v>0</v>
      </c>
    </row>
    <row r="9" spans="1:22">
      <c r="A9" t="s">
        <v>21</v>
      </c>
      <c r="B9" t="s">
        <v>34</v>
      </c>
      <c r="C9" t="s">
        <v>35</v>
      </c>
      <c r="D9" t="s">
        <v>37</v>
      </c>
      <c r="E9" s="1">
        <v>187.5</v>
      </c>
      <c r="F9" t="s">
        <v>17</v>
      </c>
      <c r="G9" t="s">
        <v>13</v>
      </c>
      <c r="I9" s="1">
        <v>62.5</v>
      </c>
      <c r="J9" s="1">
        <v>62.5</v>
      </c>
      <c r="K9" s="1">
        <v>62.5</v>
      </c>
      <c r="L9" s="1">
        <v>835.23</v>
      </c>
      <c r="M9" s="1">
        <v>-283.02</v>
      </c>
      <c r="N9" s="1">
        <v>-552.20000000000005</v>
      </c>
      <c r="O9" s="1">
        <v>0</v>
      </c>
      <c r="P9" s="1">
        <v>552.20000000000005</v>
      </c>
      <c r="Q9" s="1">
        <v>552.20000000000005</v>
      </c>
      <c r="R9" s="1">
        <v>552.20000000000005</v>
      </c>
      <c r="S9" s="1">
        <v>0</v>
      </c>
      <c r="T9" s="1">
        <v>1387.43</v>
      </c>
      <c r="U9" s="1">
        <v>269.18</v>
      </c>
      <c r="V9">
        <v>0</v>
      </c>
    </row>
    <row r="10" spans="1:22">
      <c r="A10" t="s">
        <v>24</v>
      </c>
      <c r="B10" t="s">
        <v>34</v>
      </c>
      <c r="C10" t="s">
        <v>35</v>
      </c>
      <c r="D10" t="s">
        <v>204</v>
      </c>
      <c r="E10" s="1">
        <v>428.4</v>
      </c>
      <c r="F10" t="s">
        <v>17</v>
      </c>
      <c r="G10" t="s">
        <v>13</v>
      </c>
      <c r="I10" s="1">
        <v>142.80000000000001</v>
      </c>
      <c r="J10" s="1">
        <v>142.80000000000001</v>
      </c>
      <c r="K10" s="1">
        <v>142.80000000000001</v>
      </c>
      <c r="L10" s="1">
        <v>1120.83</v>
      </c>
      <c r="M10" s="1">
        <v>-425.82</v>
      </c>
      <c r="N10" s="1">
        <v>-695</v>
      </c>
      <c r="O10" s="1">
        <v>0</v>
      </c>
      <c r="P10" s="1">
        <v>695</v>
      </c>
      <c r="Q10" s="1">
        <v>695</v>
      </c>
      <c r="R10" s="1">
        <v>695</v>
      </c>
      <c r="S10" s="1">
        <v>0</v>
      </c>
      <c r="T10" s="1">
        <v>1815.83</v>
      </c>
      <c r="U10" s="1">
        <v>269.18</v>
      </c>
      <c r="V10">
        <v>0</v>
      </c>
    </row>
    <row r="11" spans="1:22">
      <c r="A11" t="s">
        <v>24</v>
      </c>
      <c r="B11" t="s">
        <v>34</v>
      </c>
      <c r="C11" t="s">
        <v>35</v>
      </c>
      <c r="D11" t="s">
        <v>205</v>
      </c>
      <c r="E11" s="1">
        <v>302</v>
      </c>
      <c r="F11" t="s">
        <v>17</v>
      </c>
      <c r="G11" t="s">
        <v>13</v>
      </c>
      <c r="I11" s="1">
        <v>100.67</v>
      </c>
      <c r="J11" s="1">
        <v>100.67</v>
      </c>
      <c r="K11" s="1">
        <v>100.67</v>
      </c>
      <c r="L11" s="1">
        <v>1322.16</v>
      </c>
      <c r="M11" s="1">
        <v>-526.49</v>
      </c>
      <c r="N11" s="1">
        <v>-795.67</v>
      </c>
      <c r="O11" s="1">
        <v>0</v>
      </c>
      <c r="P11" s="1">
        <v>795.67</v>
      </c>
      <c r="Q11" s="1">
        <v>795.67</v>
      </c>
      <c r="R11" s="1">
        <v>795.67</v>
      </c>
      <c r="S11" s="1">
        <v>0</v>
      </c>
      <c r="T11" s="1">
        <v>2117.83</v>
      </c>
      <c r="U11" s="1">
        <v>269.18</v>
      </c>
      <c r="V11">
        <v>0</v>
      </c>
    </row>
    <row r="12" spans="1:22">
      <c r="A12" t="s">
        <v>18</v>
      </c>
      <c r="B12" t="s">
        <v>47</v>
      </c>
      <c r="C12" t="s">
        <v>48</v>
      </c>
      <c r="D12" t="s">
        <v>49</v>
      </c>
      <c r="E12" s="1">
        <v>66.760000000000005</v>
      </c>
      <c r="F12" t="s">
        <v>12</v>
      </c>
      <c r="G12" t="s">
        <v>13</v>
      </c>
      <c r="I12" s="1">
        <v>22.25</v>
      </c>
      <c r="J12" s="1">
        <v>22.25</v>
      </c>
      <c r="K12" s="1">
        <v>22.25</v>
      </c>
      <c r="L12" s="1">
        <v>1299.9100000000001</v>
      </c>
      <c r="M12" s="1">
        <v>-481.98</v>
      </c>
      <c r="N12" s="1">
        <v>-817.92</v>
      </c>
      <c r="O12" s="1">
        <v>0</v>
      </c>
      <c r="P12" s="1">
        <v>817.92</v>
      </c>
      <c r="Q12" s="1">
        <v>817.92</v>
      </c>
      <c r="R12" s="1">
        <v>817.92</v>
      </c>
      <c r="S12" s="1">
        <v>0</v>
      </c>
      <c r="T12" s="1">
        <v>2117.83</v>
      </c>
      <c r="U12" s="1">
        <v>335.94</v>
      </c>
      <c r="V12">
        <v>0</v>
      </c>
    </row>
    <row r="13" spans="1:22">
      <c r="A13" t="s">
        <v>14</v>
      </c>
      <c r="B13" t="s">
        <v>64</v>
      </c>
      <c r="D13" t="s">
        <v>71</v>
      </c>
      <c r="E13" s="1">
        <v>32.299999999999997</v>
      </c>
      <c r="F13" t="s">
        <v>12</v>
      </c>
      <c r="G13" t="s">
        <v>13</v>
      </c>
      <c r="I13" s="1">
        <v>10.77</v>
      </c>
      <c r="J13" s="1">
        <v>10.77</v>
      </c>
      <c r="K13" s="1">
        <v>10.77</v>
      </c>
      <c r="L13" s="1">
        <v>1289.1400000000001</v>
      </c>
      <c r="M13" s="1">
        <v>-460.45</v>
      </c>
      <c r="N13" s="1">
        <v>-828.69</v>
      </c>
      <c r="O13" s="1">
        <v>0</v>
      </c>
      <c r="P13" s="1">
        <v>828.69</v>
      </c>
      <c r="Q13" s="1">
        <v>828.69</v>
      </c>
      <c r="R13" s="1">
        <v>828.69</v>
      </c>
      <c r="S13" s="1">
        <v>0</v>
      </c>
      <c r="T13" s="1">
        <v>2117.83</v>
      </c>
      <c r="U13" s="1">
        <v>368.24</v>
      </c>
      <c r="V13">
        <v>0</v>
      </c>
    </row>
    <row r="14" spans="1:22">
      <c r="A14" t="s">
        <v>18</v>
      </c>
      <c r="B14" t="s">
        <v>47</v>
      </c>
      <c r="C14" t="s">
        <v>91</v>
      </c>
      <c r="D14" t="s">
        <v>91</v>
      </c>
      <c r="E14" s="1">
        <v>4.8499999999999996</v>
      </c>
      <c r="F14" t="s">
        <v>12</v>
      </c>
      <c r="G14" t="s">
        <v>13</v>
      </c>
      <c r="I14" s="1">
        <v>1.62</v>
      </c>
      <c r="J14" s="1">
        <v>1.62</v>
      </c>
      <c r="K14" s="1">
        <v>1.62</v>
      </c>
      <c r="L14" s="1">
        <v>1287.52</v>
      </c>
      <c r="M14" s="1">
        <v>-457.22</v>
      </c>
      <c r="N14" s="1">
        <v>-830.31</v>
      </c>
      <c r="O14" s="1">
        <v>0</v>
      </c>
      <c r="P14" s="1">
        <v>830.31</v>
      </c>
      <c r="Q14" s="1">
        <v>830.31</v>
      </c>
      <c r="R14" s="1">
        <v>830.31</v>
      </c>
      <c r="S14" s="1">
        <v>0</v>
      </c>
      <c r="T14" s="1">
        <v>2117.83</v>
      </c>
      <c r="U14" s="1">
        <v>373.09</v>
      </c>
      <c r="V14">
        <v>0</v>
      </c>
    </row>
    <row r="15" spans="1:22">
      <c r="A15" t="s">
        <v>18</v>
      </c>
      <c r="B15" t="s">
        <v>47</v>
      </c>
      <c r="C15" t="s">
        <v>92</v>
      </c>
      <c r="D15" t="s">
        <v>92</v>
      </c>
      <c r="E15" s="1">
        <v>21.11</v>
      </c>
      <c r="F15" t="s">
        <v>12</v>
      </c>
      <c r="G15" t="s">
        <v>13</v>
      </c>
      <c r="I15" s="1">
        <v>7.04</v>
      </c>
      <c r="J15" s="1">
        <v>7.04</v>
      </c>
      <c r="K15" s="1">
        <v>7.04</v>
      </c>
      <c r="L15" s="1">
        <v>1280.49</v>
      </c>
      <c r="M15" s="1">
        <v>-443.14</v>
      </c>
      <c r="N15" s="1">
        <v>-837.34</v>
      </c>
      <c r="O15" s="1">
        <v>0</v>
      </c>
      <c r="P15" s="1">
        <v>837.34</v>
      </c>
      <c r="Q15" s="1">
        <v>837.34</v>
      </c>
      <c r="R15" s="1">
        <v>837.34</v>
      </c>
      <c r="S15" s="1">
        <v>0</v>
      </c>
      <c r="T15" s="1">
        <v>2117.83</v>
      </c>
      <c r="U15" s="1">
        <v>394.2</v>
      </c>
      <c r="V15">
        <v>0</v>
      </c>
    </row>
    <row r="16" spans="1:22">
      <c r="A16" t="s">
        <v>94</v>
      </c>
      <c r="B16" t="s">
        <v>95</v>
      </c>
      <c r="C16" t="s">
        <v>96</v>
      </c>
      <c r="D16" t="s">
        <v>96</v>
      </c>
      <c r="E16" s="1">
        <v>14.1</v>
      </c>
      <c r="F16" t="s">
        <v>12</v>
      </c>
      <c r="G16" t="s">
        <v>13</v>
      </c>
      <c r="I16" s="1">
        <v>4.7</v>
      </c>
      <c r="J16" s="1">
        <v>4.7</v>
      </c>
      <c r="K16" s="1">
        <v>4.7</v>
      </c>
      <c r="L16" s="1">
        <v>1275.79</v>
      </c>
      <c r="M16" s="1">
        <v>-433.74</v>
      </c>
      <c r="N16" s="1">
        <v>-842.04</v>
      </c>
      <c r="O16" s="1">
        <v>0</v>
      </c>
      <c r="P16" s="1">
        <v>842.04</v>
      </c>
      <c r="Q16" s="1">
        <v>842.04</v>
      </c>
      <c r="R16" s="1">
        <v>842.04</v>
      </c>
      <c r="S16" s="1">
        <v>0</v>
      </c>
      <c r="T16" s="1">
        <v>2117.83</v>
      </c>
      <c r="U16" s="1">
        <v>408.3</v>
      </c>
      <c r="V16">
        <v>0</v>
      </c>
    </row>
    <row r="17" spans="1:22">
      <c r="A17" t="s">
        <v>21</v>
      </c>
      <c r="B17" t="s">
        <v>47</v>
      </c>
      <c r="C17" t="s">
        <v>99</v>
      </c>
      <c r="D17" t="s">
        <v>99</v>
      </c>
      <c r="E17" s="1">
        <v>64.599999999999994</v>
      </c>
      <c r="F17" t="s">
        <v>12</v>
      </c>
      <c r="G17" t="s">
        <v>13</v>
      </c>
      <c r="I17" s="1">
        <v>21.53</v>
      </c>
      <c r="J17" s="1">
        <v>21.53</v>
      </c>
      <c r="K17" s="1">
        <v>21.53</v>
      </c>
      <c r="L17" s="1">
        <v>1254.25</v>
      </c>
      <c r="M17" s="1">
        <v>-390.68</v>
      </c>
      <c r="N17" s="1">
        <v>-863.58</v>
      </c>
      <c r="O17" s="1">
        <v>0</v>
      </c>
      <c r="P17" s="1">
        <v>863.58</v>
      </c>
      <c r="Q17" s="1">
        <v>863.58</v>
      </c>
      <c r="R17" s="1">
        <v>863.58</v>
      </c>
      <c r="S17" s="1">
        <v>0</v>
      </c>
      <c r="T17" s="1">
        <v>2117.83</v>
      </c>
      <c r="U17" s="1">
        <v>472.9</v>
      </c>
      <c r="V17">
        <v>0</v>
      </c>
    </row>
    <row r="18" spans="1:22">
      <c r="A18" t="s">
        <v>94</v>
      </c>
      <c r="B18" t="s">
        <v>47</v>
      </c>
      <c r="C18" t="s">
        <v>108</v>
      </c>
      <c r="D18" t="s">
        <v>108</v>
      </c>
      <c r="E18" s="1">
        <v>51.04</v>
      </c>
      <c r="F18" t="s">
        <v>12</v>
      </c>
      <c r="G18" t="s">
        <v>109</v>
      </c>
      <c r="I18" s="1">
        <v>0</v>
      </c>
      <c r="J18" s="1">
        <v>25.52</v>
      </c>
      <c r="K18" s="1">
        <v>25.52</v>
      </c>
      <c r="L18" s="1">
        <v>1254.25</v>
      </c>
      <c r="M18" s="1">
        <v>-365.16</v>
      </c>
      <c r="N18" s="1">
        <v>-889.1</v>
      </c>
      <c r="O18" s="1">
        <v>0</v>
      </c>
      <c r="P18" s="1">
        <v>863.58</v>
      </c>
      <c r="Q18" s="1">
        <v>889.1</v>
      </c>
      <c r="R18" s="1">
        <v>889.1</v>
      </c>
      <c r="S18" s="1">
        <v>0</v>
      </c>
      <c r="T18" s="1">
        <v>2117.83</v>
      </c>
      <c r="U18" s="1">
        <v>523.94000000000005</v>
      </c>
      <c r="V18">
        <v>0</v>
      </c>
    </row>
    <row r="19" spans="1:22">
      <c r="A19" t="s">
        <v>21</v>
      </c>
      <c r="B19" t="s">
        <v>47</v>
      </c>
      <c r="C19" t="s">
        <v>92</v>
      </c>
      <c r="D19" t="s">
        <v>92</v>
      </c>
      <c r="E19" s="1">
        <v>5.99</v>
      </c>
      <c r="F19" t="s">
        <v>12</v>
      </c>
      <c r="G19" t="s">
        <v>13</v>
      </c>
      <c r="I19" s="1">
        <v>2</v>
      </c>
      <c r="J19" s="1">
        <v>2</v>
      </c>
      <c r="K19" s="1">
        <v>2</v>
      </c>
      <c r="L19" s="1">
        <v>1252.26</v>
      </c>
      <c r="M19" s="1">
        <v>-361.16</v>
      </c>
      <c r="N19" s="1">
        <v>-891.09</v>
      </c>
      <c r="O19" s="1">
        <v>0</v>
      </c>
      <c r="P19" s="1">
        <v>865.57</v>
      </c>
      <c r="Q19" s="1">
        <v>891.09</v>
      </c>
      <c r="R19" s="1">
        <v>891.09</v>
      </c>
      <c r="S19" s="1">
        <v>0</v>
      </c>
      <c r="T19" s="1">
        <v>2117.83</v>
      </c>
      <c r="U19" s="1">
        <v>529.92999999999995</v>
      </c>
      <c r="V19">
        <v>0</v>
      </c>
    </row>
    <row r="20" spans="1:22">
      <c r="A20" t="s">
        <v>122</v>
      </c>
      <c r="B20" t="s">
        <v>47</v>
      </c>
      <c r="C20" t="s">
        <v>123</v>
      </c>
      <c r="D20" t="s">
        <v>123</v>
      </c>
      <c r="E20" s="1">
        <v>28.14</v>
      </c>
      <c r="F20" t="s">
        <v>12</v>
      </c>
      <c r="G20" t="s">
        <v>118</v>
      </c>
      <c r="I20" s="1">
        <v>0</v>
      </c>
      <c r="J20" s="1">
        <v>14.07</v>
      </c>
      <c r="K20" s="1">
        <v>14.07</v>
      </c>
      <c r="L20" s="1">
        <v>1252.26</v>
      </c>
      <c r="M20" s="1">
        <v>-347.09</v>
      </c>
      <c r="N20" s="1">
        <v>-905.16</v>
      </c>
      <c r="O20" s="1">
        <v>0</v>
      </c>
      <c r="P20" s="1">
        <v>865.57</v>
      </c>
      <c r="Q20" s="1">
        <v>905.16</v>
      </c>
      <c r="R20" s="1">
        <v>905.16</v>
      </c>
      <c r="S20" s="1">
        <v>0</v>
      </c>
      <c r="T20" s="1">
        <v>2117.83</v>
      </c>
      <c r="U20" s="1">
        <v>558.07000000000005</v>
      </c>
      <c r="V20">
        <v>0</v>
      </c>
    </row>
    <row r="21" spans="1:22">
      <c r="A21" t="s">
        <v>21</v>
      </c>
      <c r="B21" t="s">
        <v>47</v>
      </c>
      <c r="C21" t="s">
        <v>124</v>
      </c>
      <c r="D21" t="s">
        <v>124</v>
      </c>
      <c r="E21" s="1">
        <v>17.36</v>
      </c>
      <c r="F21" t="s">
        <v>12</v>
      </c>
      <c r="G21" t="s">
        <v>13</v>
      </c>
      <c r="I21" s="1">
        <v>5.79</v>
      </c>
      <c r="J21" s="1">
        <v>5.79</v>
      </c>
      <c r="K21" s="1">
        <v>5.79</v>
      </c>
      <c r="L21" s="1">
        <v>1246.47</v>
      </c>
      <c r="M21" s="1">
        <v>-335.52</v>
      </c>
      <c r="N21" s="1">
        <v>-910.95</v>
      </c>
      <c r="O21" s="1">
        <v>0</v>
      </c>
      <c r="P21" s="1">
        <v>871.36</v>
      </c>
      <c r="Q21" s="1">
        <v>910.95</v>
      </c>
      <c r="R21" s="1">
        <v>910.95</v>
      </c>
      <c r="S21" s="1">
        <v>0</v>
      </c>
      <c r="T21" s="1">
        <v>2117.83</v>
      </c>
      <c r="U21" s="1">
        <v>575.42999999999995</v>
      </c>
      <c r="V21">
        <v>0</v>
      </c>
    </row>
    <row r="22" spans="1:22">
      <c r="A22" t="s">
        <v>21</v>
      </c>
      <c r="B22" t="s">
        <v>56</v>
      </c>
      <c r="C22" t="s">
        <v>125</v>
      </c>
      <c r="D22" t="s">
        <v>126</v>
      </c>
      <c r="E22" s="1">
        <v>15.1</v>
      </c>
      <c r="F22" t="s">
        <v>12</v>
      </c>
      <c r="G22" t="s">
        <v>13</v>
      </c>
      <c r="I22" s="1">
        <v>5.03</v>
      </c>
      <c r="J22" s="1">
        <v>5.03</v>
      </c>
      <c r="K22" s="1">
        <v>5.03</v>
      </c>
      <c r="L22" s="1">
        <v>1241.44</v>
      </c>
      <c r="M22" s="1">
        <v>-325.45</v>
      </c>
      <c r="N22" s="1">
        <v>-915.98</v>
      </c>
      <c r="O22" s="1">
        <v>0</v>
      </c>
      <c r="P22" s="1">
        <v>876.39</v>
      </c>
      <c r="Q22" s="1">
        <v>915.98</v>
      </c>
      <c r="R22" s="1">
        <v>915.98</v>
      </c>
      <c r="S22" s="1">
        <v>0</v>
      </c>
      <c r="T22" s="1">
        <v>2117.83</v>
      </c>
      <c r="U22" s="1">
        <v>590.53</v>
      </c>
      <c r="V22">
        <v>0</v>
      </c>
    </row>
    <row r="23" spans="1:22">
      <c r="A23" t="s">
        <v>21</v>
      </c>
      <c r="B23" t="s">
        <v>47</v>
      </c>
      <c r="C23" t="s">
        <v>127</v>
      </c>
      <c r="D23" t="s">
        <v>127</v>
      </c>
      <c r="E23" s="1">
        <v>92.95</v>
      </c>
      <c r="F23" t="s">
        <v>12</v>
      </c>
      <c r="G23" t="s">
        <v>13</v>
      </c>
      <c r="I23" s="1">
        <v>30.98</v>
      </c>
      <c r="J23" s="1">
        <v>30.98</v>
      </c>
      <c r="K23" s="1">
        <v>30.98</v>
      </c>
      <c r="L23" s="1">
        <v>1210.45</v>
      </c>
      <c r="M23" s="1">
        <v>-263.49</v>
      </c>
      <c r="N23" s="1">
        <v>-946.97</v>
      </c>
      <c r="O23" s="1">
        <v>0</v>
      </c>
      <c r="P23" s="1">
        <v>907.38</v>
      </c>
      <c r="Q23" s="1">
        <v>946.97</v>
      </c>
      <c r="R23" s="1">
        <v>946.97</v>
      </c>
      <c r="S23" s="1">
        <v>0</v>
      </c>
      <c r="T23" s="1">
        <v>2117.83</v>
      </c>
      <c r="U23" s="1">
        <v>683.48</v>
      </c>
      <c r="V23">
        <v>0</v>
      </c>
    </row>
    <row r="24" spans="1:22">
      <c r="A24" t="s">
        <v>122</v>
      </c>
      <c r="B24" t="s">
        <v>133</v>
      </c>
      <c r="C24" t="s">
        <v>134</v>
      </c>
      <c r="D24" t="s">
        <v>134</v>
      </c>
      <c r="E24" s="1">
        <v>49.41</v>
      </c>
      <c r="F24" t="s">
        <v>12</v>
      </c>
      <c r="G24" t="s">
        <v>109</v>
      </c>
      <c r="I24" s="1">
        <v>0</v>
      </c>
      <c r="J24" s="1">
        <v>24.7</v>
      </c>
      <c r="K24" s="1">
        <v>24.7</v>
      </c>
      <c r="L24" s="1">
        <v>1210.45</v>
      </c>
      <c r="M24" s="1">
        <v>-238.78</v>
      </c>
      <c r="N24" s="1">
        <v>-971.67</v>
      </c>
      <c r="O24" s="1">
        <v>0</v>
      </c>
      <c r="P24" s="1">
        <v>907.38</v>
      </c>
      <c r="Q24" s="1">
        <v>971.67</v>
      </c>
      <c r="R24" s="1">
        <v>971.67</v>
      </c>
      <c r="S24" s="1">
        <v>0</v>
      </c>
      <c r="T24" s="1">
        <v>2117.83</v>
      </c>
      <c r="U24" s="1">
        <v>732.89</v>
      </c>
      <c r="V24">
        <v>0</v>
      </c>
    </row>
    <row r="25" spans="1:22">
      <c r="A25" t="s">
        <v>136</v>
      </c>
      <c r="B25" t="s">
        <v>47</v>
      </c>
      <c r="C25" t="s">
        <v>137</v>
      </c>
      <c r="D25" t="s">
        <v>137</v>
      </c>
      <c r="E25" s="1">
        <v>38.67</v>
      </c>
      <c r="F25" t="s">
        <v>12</v>
      </c>
      <c r="G25" t="s">
        <v>13</v>
      </c>
      <c r="I25" s="1">
        <v>12.89</v>
      </c>
      <c r="J25" s="1">
        <v>12.89</v>
      </c>
      <c r="K25" s="1">
        <v>12.89</v>
      </c>
      <c r="L25" s="1">
        <v>1197.56</v>
      </c>
      <c r="M25" s="1">
        <v>-213</v>
      </c>
      <c r="N25" s="1">
        <v>-984.56</v>
      </c>
      <c r="O25" s="1">
        <v>0</v>
      </c>
      <c r="P25" s="1">
        <v>920.27</v>
      </c>
      <c r="Q25" s="1">
        <v>984.56</v>
      </c>
      <c r="R25" s="1">
        <v>984.56</v>
      </c>
      <c r="S25" s="1">
        <v>0</v>
      </c>
      <c r="T25" s="1">
        <v>2117.83</v>
      </c>
      <c r="U25" s="1">
        <v>771.56</v>
      </c>
      <c r="V25">
        <v>0</v>
      </c>
    </row>
    <row r="26" spans="1:22">
      <c r="A26" t="s">
        <v>136</v>
      </c>
      <c r="B26" t="s">
        <v>142</v>
      </c>
      <c r="C26" t="s">
        <v>143</v>
      </c>
      <c r="D26" t="s">
        <v>143</v>
      </c>
      <c r="E26" s="1">
        <v>6.34</v>
      </c>
      <c r="F26" t="s">
        <v>12</v>
      </c>
      <c r="G26" t="s">
        <v>13</v>
      </c>
      <c r="I26" s="1">
        <v>2.11</v>
      </c>
      <c r="J26" s="1">
        <v>2.11</v>
      </c>
      <c r="K26" s="1">
        <v>2.11</v>
      </c>
      <c r="L26" s="1">
        <v>1195.45</v>
      </c>
      <c r="M26" s="1">
        <v>-208.77</v>
      </c>
      <c r="N26" s="1">
        <v>-986.68</v>
      </c>
      <c r="O26" s="1">
        <v>0</v>
      </c>
      <c r="P26" s="1">
        <v>922.38</v>
      </c>
      <c r="Q26" s="1">
        <v>986.68</v>
      </c>
      <c r="R26" s="1">
        <v>986.68</v>
      </c>
      <c r="S26" s="1">
        <v>0</v>
      </c>
      <c r="T26" s="1">
        <v>2117.83</v>
      </c>
      <c r="U26" s="1">
        <v>777.9</v>
      </c>
      <c r="V26">
        <v>0</v>
      </c>
    </row>
    <row r="27" spans="1:22">
      <c r="A27" t="s">
        <v>136</v>
      </c>
      <c r="B27" t="s">
        <v>133</v>
      </c>
      <c r="C27" t="s">
        <v>145</v>
      </c>
      <c r="D27" t="s">
        <v>145</v>
      </c>
      <c r="E27" s="1">
        <v>14.84</v>
      </c>
      <c r="F27" t="s">
        <v>12</v>
      </c>
      <c r="G27" t="s">
        <v>146</v>
      </c>
      <c r="I27" s="1">
        <v>7.42</v>
      </c>
      <c r="J27" s="1">
        <v>7.42</v>
      </c>
      <c r="K27" s="1">
        <v>0</v>
      </c>
      <c r="L27" s="1">
        <v>1188.03</v>
      </c>
      <c r="M27" s="1">
        <v>-201.35</v>
      </c>
      <c r="N27" s="1">
        <v>-986.68</v>
      </c>
      <c r="O27" s="1">
        <v>0</v>
      </c>
      <c r="P27" s="1">
        <v>929.8</v>
      </c>
      <c r="Q27" s="1">
        <v>994.1</v>
      </c>
      <c r="R27" s="1">
        <v>986.68</v>
      </c>
      <c r="S27" s="1">
        <v>0</v>
      </c>
      <c r="T27" s="1">
        <v>2117.83</v>
      </c>
      <c r="U27" s="1">
        <v>792.74</v>
      </c>
      <c r="V27">
        <v>0</v>
      </c>
    </row>
    <row r="28" spans="1:22">
      <c r="A28" t="s">
        <v>122</v>
      </c>
      <c r="B28" t="s">
        <v>47</v>
      </c>
      <c r="C28" t="s">
        <v>147</v>
      </c>
      <c r="D28" t="s">
        <v>147</v>
      </c>
      <c r="E28" s="1">
        <v>10.53</v>
      </c>
      <c r="F28" t="s">
        <v>12</v>
      </c>
      <c r="G28" t="s">
        <v>109</v>
      </c>
      <c r="I28" s="1">
        <v>0</v>
      </c>
      <c r="J28" s="1">
        <v>5.26</v>
      </c>
      <c r="K28" s="1">
        <v>5.26</v>
      </c>
      <c r="L28" s="1">
        <v>1188.03</v>
      </c>
      <c r="M28" s="1">
        <v>-196.09</v>
      </c>
      <c r="N28" s="1">
        <v>-991.94</v>
      </c>
      <c r="O28" s="1">
        <v>0</v>
      </c>
      <c r="P28" s="1">
        <v>929.8</v>
      </c>
      <c r="Q28" s="1">
        <v>999.36</v>
      </c>
      <c r="R28" s="1">
        <v>991.94</v>
      </c>
      <c r="S28" s="1">
        <v>0</v>
      </c>
      <c r="T28" s="1">
        <v>2117.83</v>
      </c>
      <c r="U28" s="1">
        <v>803.27</v>
      </c>
      <c r="V28">
        <v>0</v>
      </c>
    </row>
    <row r="29" spans="1:22">
      <c r="T29" s="1"/>
      <c r="U29" s="1"/>
    </row>
    <row r="30" spans="1:22">
      <c r="T30" s="1"/>
      <c r="U30" s="1"/>
    </row>
    <row r="31" spans="1:22">
      <c r="T31" s="1"/>
      <c r="U31" s="1"/>
    </row>
    <row r="32" spans="1:22">
      <c r="T32" s="1"/>
      <c r="U32" s="1"/>
    </row>
    <row r="33" spans="2:6">
      <c r="B33" s="2" t="s">
        <v>206</v>
      </c>
      <c r="C33" t="s">
        <v>207</v>
      </c>
      <c r="D33" t="s">
        <v>208</v>
      </c>
      <c r="E33" t="s">
        <v>209</v>
      </c>
    </row>
    <row r="34" spans="2:6">
      <c r="B34" s="3" t="s">
        <v>34</v>
      </c>
      <c r="C34" s="4">
        <v>362.67</v>
      </c>
      <c r="D34" s="4">
        <v>362.67</v>
      </c>
      <c r="E34" s="4">
        <v>362.67</v>
      </c>
    </row>
    <row r="35" spans="2:6">
      <c r="B35" s="3" t="s">
        <v>9</v>
      </c>
      <c r="C35" s="4">
        <v>377.57000000000005</v>
      </c>
      <c r="D35" s="4">
        <v>377.57000000000005</v>
      </c>
      <c r="E35" s="4">
        <v>377.57000000000005</v>
      </c>
    </row>
    <row r="36" spans="2:6">
      <c r="B36" s="3" t="s">
        <v>30</v>
      </c>
      <c r="C36" s="4">
        <v>55.44</v>
      </c>
      <c r="D36" s="4">
        <v>55.44</v>
      </c>
      <c r="E36" s="4">
        <v>55.44</v>
      </c>
      <c r="F36" s="6"/>
    </row>
    <row r="37" spans="2:6">
      <c r="B37" s="3" t="s">
        <v>56</v>
      </c>
      <c r="C37" s="4">
        <v>5.03</v>
      </c>
      <c r="D37" s="4">
        <v>5.03</v>
      </c>
      <c r="E37" s="4">
        <v>5.03</v>
      </c>
    </row>
    <row r="38" spans="2:6">
      <c r="B38" s="3" t="s">
        <v>47</v>
      </c>
      <c r="C38" s="4">
        <v>148.94999999999999</v>
      </c>
      <c r="D38" s="4">
        <v>104.1</v>
      </c>
      <c r="E38" s="4">
        <v>148.94999999999999</v>
      </c>
    </row>
    <row r="39" spans="2:6">
      <c r="B39" s="3" t="s">
        <v>64</v>
      </c>
      <c r="C39" s="4">
        <v>10.77</v>
      </c>
      <c r="D39" s="4">
        <v>10.77</v>
      </c>
      <c r="E39" s="4">
        <v>10.77</v>
      </c>
    </row>
    <row r="40" spans="2:6">
      <c r="B40" s="3" t="s">
        <v>95</v>
      </c>
      <c r="C40" s="4">
        <v>4.7</v>
      </c>
      <c r="D40" s="4">
        <v>4.7</v>
      </c>
      <c r="E40" s="4">
        <v>4.7</v>
      </c>
    </row>
    <row r="41" spans="2:6">
      <c r="B41" s="3" t="s">
        <v>133</v>
      </c>
      <c r="C41" s="4">
        <v>32.119999999999997</v>
      </c>
      <c r="D41" s="4">
        <v>7.42</v>
      </c>
      <c r="E41" s="4">
        <v>24.7</v>
      </c>
    </row>
    <row r="42" spans="2:6">
      <c r="B42" s="3" t="s">
        <v>142</v>
      </c>
      <c r="C42" s="4">
        <v>2.11</v>
      </c>
      <c r="D42" s="4">
        <v>2.11</v>
      </c>
      <c r="E42" s="4">
        <v>2.11</v>
      </c>
    </row>
    <row r="43" spans="2:6">
      <c r="B43" s="3" t="s">
        <v>210</v>
      </c>
      <c r="C43" s="4">
        <v>999.36000000000013</v>
      </c>
      <c r="D43" s="4">
        <v>929.81000000000006</v>
      </c>
      <c r="E43" s="4">
        <v>991.94000000000017</v>
      </c>
    </row>
    <row r="44" spans="2:6">
      <c r="E44"/>
    </row>
    <row r="45" spans="2:6">
      <c r="E45"/>
    </row>
    <row r="46" spans="2:6">
      <c r="E46"/>
    </row>
    <row r="47" spans="2:6">
      <c r="E47"/>
    </row>
    <row r="48" spans="2:6">
      <c r="E48"/>
    </row>
    <row r="49" spans="5:5">
      <c r="E49"/>
    </row>
    <row r="50" spans="5:5">
      <c r="E50" s="5"/>
    </row>
    <row r="51" spans="5:5">
      <c r="E51" s="5"/>
    </row>
    <row r="52" spans="5:5">
      <c r="E52" s="5"/>
    </row>
    <row r="53" spans="5:5">
      <c r="E53" s="5"/>
    </row>
    <row r="54" spans="5:5">
      <c r="E54" s="5"/>
    </row>
    <row r="55" spans="5:5">
      <c r="E55" s="5"/>
    </row>
    <row r="56" spans="5:5">
      <c r="E56" s="5"/>
    </row>
  </sheetData>
  <autoFilter ref="A2:S60" xr:uid="{00000000-0009-0000-0000-000000000000}">
    <sortState xmlns:xlrd2="http://schemas.microsoft.com/office/spreadsheetml/2017/richdata2" ref="A3:S45">
      <sortCondition ref="B2:B45"/>
    </sortState>
  </autoFilter>
  <mergeCells count="4">
    <mergeCell ref="P1:S1"/>
    <mergeCell ref="L1:O1"/>
    <mergeCell ref="I1:K1"/>
    <mergeCell ref="T1:V1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1345-D040-4E08-AD6A-DEBEFAC16F76}">
  <dimension ref="A1:V89"/>
  <sheetViews>
    <sheetView topLeftCell="A37" zoomScale="80" zoomScaleNormal="80" workbookViewId="0">
      <selection activeCell="C68" sqref="C68"/>
    </sheetView>
  </sheetViews>
  <sheetFormatPr defaultRowHeight="14.45"/>
  <cols>
    <col min="1" max="1" width="10.140625" bestFit="1" customWidth="1"/>
    <col min="2" max="2" width="13.7109375" bestFit="1" customWidth="1"/>
    <col min="3" max="3" width="9.140625" bestFit="1" customWidth="1"/>
    <col min="4" max="4" width="10.140625" bestFit="1" customWidth="1"/>
    <col min="5" max="5" width="9.5703125" style="1" bestFit="1" customWidth="1"/>
    <col min="6" max="6" width="9.5703125" bestFit="1" customWidth="1"/>
    <col min="7" max="7" width="11.28515625" customWidth="1"/>
    <col min="8" max="8" width="12.7109375" customWidth="1"/>
    <col min="9" max="9" width="13.7109375" style="1" customWidth="1"/>
    <col min="10" max="10" width="16.85546875" style="1" bestFit="1" customWidth="1"/>
    <col min="11" max="11" width="16.85546875" style="1" customWidth="1"/>
    <col min="12" max="12" width="12.7109375" style="1" customWidth="1"/>
    <col min="13" max="14" width="10.28515625" style="1" customWidth="1"/>
    <col min="15" max="15" width="11.5703125" style="1" bestFit="1" customWidth="1"/>
    <col min="16" max="16" width="11" style="1" customWidth="1"/>
    <col min="17" max="17" width="11.140625" style="1" bestFit="1" customWidth="1"/>
    <col min="18" max="18" width="11.140625" style="1" customWidth="1"/>
    <col min="19" max="19" width="14.5703125" style="1" bestFit="1" customWidth="1"/>
    <col min="21" max="21" width="11.28515625" bestFit="1" customWidth="1"/>
  </cols>
  <sheetData>
    <row r="1" spans="1:22">
      <c r="I1" s="81" t="s">
        <v>191</v>
      </c>
      <c r="J1" s="81"/>
      <c r="K1" s="81"/>
      <c r="L1" s="81" t="s">
        <v>178</v>
      </c>
      <c r="M1" s="81"/>
      <c r="N1" s="81"/>
      <c r="O1" s="81"/>
      <c r="P1" s="80" t="s">
        <v>179</v>
      </c>
      <c r="Q1" s="80"/>
      <c r="R1" s="80"/>
      <c r="S1" s="80"/>
      <c r="T1" s="80" t="s">
        <v>180</v>
      </c>
      <c r="U1" s="80"/>
      <c r="V1" s="80"/>
    </row>
    <row r="2" spans="1:22">
      <c r="A2" t="s">
        <v>192</v>
      </c>
      <c r="B2" t="s">
        <v>1</v>
      </c>
      <c r="C2" t="s">
        <v>2</v>
      </c>
      <c r="D2" t="s">
        <v>3</v>
      </c>
      <c r="E2" s="1" t="s">
        <v>4</v>
      </c>
      <c r="F2" t="s">
        <v>193</v>
      </c>
      <c r="G2" t="s">
        <v>194</v>
      </c>
      <c r="H2" t="s">
        <v>195</v>
      </c>
      <c r="I2" s="1" t="s">
        <v>17</v>
      </c>
      <c r="J2" s="1" t="s">
        <v>12</v>
      </c>
      <c r="K2" s="1" t="s">
        <v>53</v>
      </c>
      <c r="L2" s="1" t="s">
        <v>17</v>
      </c>
      <c r="M2" s="1" t="s">
        <v>12</v>
      </c>
      <c r="N2" s="1" t="s">
        <v>53</v>
      </c>
      <c r="O2" s="1" t="s">
        <v>196</v>
      </c>
      <c r="P2" s="1" t="s">
        <v>17</v>
      </c>
      <c r="Q2" s="1" t="s">
        <v>12</v>
      </c>
      <c r="R2" s="1" t="s">
        <v>53</v>
      </c>
      <c r="S2" s="1" t="s">
        <v>197</v>
      </c>
      <c r="T2" t="s">
        <v>17</v>
      </c>
      <c r="U2" t="s">
        <v>12</v>
      </c>
      <c r="V2" s="1" t="s">
        <v>53</v>
      </c>
    </row>
    <row r="3" spans="1:22">
      <c r="A3" t="s">
        <v>21</v>
      </c>
      <c r="B3" t="s">
        <v>9</v>
      </c>
      <c r="C3" t="s">
        <v>22</v>
      </c>
      <c r="D3" t="s">
        <v>211</v>
      </c>
      <c r="E3" s="8">
        <v>357</v>
      </c>
      <c r="F3" t="s">
        <v>17</v>
      </c>
      <c r="G3" t="s">
        <v>13</v>
      </c>
      <c r="H3" t="s">
        <v>212</v>
      </c>
      <c r="I3" s="8">
        <v>119</v>
      </c>
      <c r="J3" s="8">
        <v>119</v>
      </c>
      <c r="K3" s="8">
        <v>119</v>
      </c>
      <c r="L3" s="8">
        <v>238</v>
      </c>
      <c r="M3" s="8">
        <v>-119</v>
      </c>
      <c r="N3" s="8">
        <v>-119</v>
      </c>
      <c r="O3" s="8">
        <v>0</v>
      </c>
      <c r="P3" s="8">
        <v>119</v>
      </c>
      <c r="Q3" s="8">
        <v>119</v>
      </c>
      <c r="R3" s="8">
        <v>119</v>
      </c>
      <c r="S3" s="8">
        <v>0</v>
      </c>
      <c r="T3" s="8">
        <v>357</v>
      </c>
      <c r="U3" s="8">
        <v>0</v>
      </c>
      <c r="V3" s="8">
        <v>0</v>
      </c>
    </row>
    <row r="4" spans="1:22">
      <c r="A4" t="s">
        <v>8</v>
      </c>
      <c r="B4" t="s">
        <v>44</v>
      </c>
      <c r="D4" t="s">
        <v>46</v>
      </c>
      <c r="E4" s="8">
        <v>0</v>
      </c>
      <c r="F4" t="s">
        <v>17</v>
      </c>
      <c r="G4" t="s">
        <v>13</v>
      </c>
      <c r="I4" s="8">
        <v>0</v>
      </c>
      <c r="J4" s="8">
        <v>0</v>
      </c>
      <c r="K4" s="8">
        <v>0</v>
      </c>
      <c r="L4" s="8">
        <v>238</v>
      </c>
      <c r="M4" s="8">
        <v>-119</v>
      </c>
      <c r="N4" s="8">
        <v>-119</v>
      </c>
      <c r="O4" s="8">
        <v>0</v>
      </c>
      <c r="P4" s="8">
        <v>119</v>
      </c>
      <c r="Q4" s="8">
        <v>119</v>
      </c>
      <c r="R4" s="8">
        <v>119</v>
      </c>
      <c r="S4" s="8">
        <v>0</v>
      </c>
      <c r="T4" s="8">
        <v>357</v>
      </c>
      <c r="U4" s="8">
        <v>0</v>
      </c>
      <c r="V4" s="8">
        <v>0</v>
      </c>
    </row>
    <row r="5" spans="1:22">
      <c r="A5" t="s">
        <v>8</v>
      </c>
      <c r="B5" t="s">
        <v>50</v>
      </c>
      <c r="C5" t="s">
        <v>51</v>
      </c>
      <c r="D5" t="s">
        <v>52</v>
      </c>
      <c r="E5" s="8">
        <v>7.58</v>
      </c>
      <c r="F5" t="s">
        <v>53</v>
      </c>
      <c r="G5" t="s">
        <v>13</v>
      </c>
      <c r="I5" s="8">
        <v>2.5299999999999998</v>
      </c>
      <c r="J5" s="8">
        <v>2.5299999999999998</v>
      </c>
      <c r="K5" s="8">
        <v>2.5299999999999998</v>
      </c>
      <c r="L5" s="8">
        <v>235.47</v>
      </c>
      <c r="M5" s="8">
        <v>-121.53</v>
      </c>
      <c r="N5" s="8">
        <v>-113.95</v>
      </c>
      <c r="O5" s="8">
        <v>0</v>
      </c>
      <c r="P5" s="8">
        <v>121.53</v>
      </c>
      <c r="Q5" s="8">
        <v>121.53</v>
      </c>
      <c r="R5" s="8">
        <v>121.53</v>
      </c>
      <c r="S5" s="8">
        <v>0</v>
      </c>
      <c r="T5" s="8">
        <v>357</v>
      </c>
      <c r="U5" s="8">
        <v>0</v>
      </c>
      <c r="V5" s="8">
        <v>7.58</v>
      </c>
    </row>
    <row r="6" spans="1:22">
      <c r="A6" t="s">
        <v>8</v>
      </c>
      <c r="B6" t="s">
        <v>44</v>
      </c>
      <c r="D6" t="s">
        <v>55</v>
      </c>
      <c r="E6" s="8">
        <v>0</v>
      </c>
      <c r="F6" t="s">
        <v>53</v>
      </c>
      <c r="G6" t="s">
        <v>13</v>
      </c>
      <c r="I6" s="8">
        <v>0</v>
      </c>
      <c r="J6" s="8">
        <v>0</v>
      </c>
      <c r="K6" s="8">
        <v>0</v>
      </c>
      <c r="L6" s="8">
        <v>235.47</v>
      </c>
      <c r="M6" s="8">
        <v>-121.53</v>
      </c>
      <c r="N6" s="8">
        <v>-113.95</v>
      </c>
      <c r="O6" s="8">
        <v>0</v>
      </c>
      <c r="P6" s="8">
        <v>121.53</v>
      </c>
      <c r="Q6" s="8">
        <v>121.53</v>
      </c>
      <c r="R6" s="8">
        <v>121.53</v>
      </c>
      <c r="S6" s="8">
        <v>0</v>
      </c>
      <c r="T6" s="8">
        <v>357</v>
      </c>
      <c r="U6" s="8">
        <v>0</v>
      </c>
      <c r="V6" s="8">
        <v>7.58</v>
      </c>
    </row>
    <row r="7" spans="1:22">
      <c r="A7" t="s">
        <v>8</v>
      </c>
      <c r="B7" t="s">
        <v>56</v>
      </c>
      <c r="D7" t="s">
        <v>57</v>
      </c>
      <c r="E7" s="8">
        <v>0</v>
      </c>
      <c r="F7" t="s">
        <v>53</v>
      </c>
      <c r="G7" t="s">
        <v>13</v>
      </c>
      <c r="I7" s="8">
        <v>0</v>
      </c>
      <c r="J7" s="8">
        <v>0</v>
      </c>
      <c r="K7" s="8">
        <v>0</v>
      </c>
      <c r="L7" s="8">
        <v>235.47</v>
      </c>
      <c r="M7" s="8">
        <v>-121.53</v>
      </c>
      <c r="N7" s="8">
        <v>-113.95</v>
      </c>
      <c r="O7" s="8">
        <v>0</v>
      </c>
      <c r="P7" s="8">
        <v>121.53</v>
      </c>
      <c r="Q7" s="8">
        <v>121.53</v>
      </c>
      <c r="R7" s="8">
        <v>121.53</v>
      </c>
      <c r="S7" s="8">
        <v>0</v>
      </c>
      <c r="T7" s="8">
        <v>357</v>
      </c>
      <c r="U7" s="8">
        <v>0</v>
      </c>
      <c r="V7" s="8">
        <v>7.58</v>
      </c>
    </row>
    <row r="8" spans="1:22">
      <c r="A8" t="s">
        <v>8</v>
      </c>
      <c r="B8" t="s">
        <v>56</v>
      </c>
      <c r="D8" t="s">
        <v>58</v>
      </c>
      <c r="E8" s="8">
        <v>0</v>
      </c>
      <c r="F8" t="s">
        <v>12</v>
      </c>
      <c r="G8" t="s">
        <v>13</v>
      </c>
      <c r="I8" s="8">
        <v>0</v>
      </c>
      <c r="J8" s="8">
        <v>0</v>
      </c>
      <c r="K8" s="8">
        <v>0</v>
      </c>
      <c r="L8" s="8">
        <v>235.47</v>
      </c>
      <c r="M8" s="8">
        <v>-121.53</v>
      </c>
      <c r="N8" s="8">
        <v>-113.95</v>
      </c>
      <c r="O8" s="8">
        <v>0</v>
      </c>
      <c r="P8" s="8">
        <v>121.53</v>
      </c>
      <c r="Q8" s="8">
        <v>121.53</v>
      </c>
      <c r="R8" s="8">
        <v>121.53</v>
      </c>
      <c r="S8" s="8">
        <v>0</v>
      </c>
      <c r="T8" s="8">
        <v>357</v>
      </c>
      <c r="U8" s="8">
        <v>0</v>
      </c>
      <c r="V8" s="8">
        <v>7.58</v>
      </c>
    </row>
    <row r="9" spans="1:22">
      <c r="A9" t="s">
        <v>8</v>
      </c>
      <c r="B9" t="s">
        <v>56</v>
      </c>
      <c r="D9" t="s">
        <v>59</v>
      </c>
      <c r="E9" s="8">
        <v>40</v>
      </c>
      <c r="F9" t="s">
        <v>53</v>
      </c>
      <c r="G9" t="s">
        <v>13</v>
      </c>
      <c r="I9" s="8">
        <v>13.33</v>
      </c>
      <c r="J9" s="8">
        <v>13.33</v>
      </c>
      <c r="K9" s="8">
        <v>13.33</v>
      </c>
      <c r="L9" s="8">
        <v>222.14</v>
      </c>
      <c r="M9" s="8">
        <v>-134.86000000000001</v>
      </c>
      <c r="N9" s="8">
        <v>-87.28</v>
      </c>
      <c r="O9" s="8">
        <v>0</v>
      </c>
      <c r="P9" s="8">
        <v>134.86000000000001</v>
      </c>
      <c r="Q9" s="8">
        <v>134.86000000000001</v>
      </c>
      <c r="R9" s="8">
        <v>134.86000000000001</v>
      </c>
      <c r="S9" s="8">
        <v>0</v>
      </c>
      <c r="T9" s="8">
        <v>357</v>
      </c>
      <c r="U9" s="8">
        <v>0</v>
      </c>
      <c r="V9" s="8">
        <v>47.58</v>
      </c>
    </row>
    <row r="10" spans="1:22">
      <c r="A10" t="s">
        <v>8</v>
      </c>
      <c r="B10" t="s">
        <v>44</v>
      </c>
      <c r="D10" t="s">
        <v>60</v>
      </c>
      <c r="E10" s="8">
        <v>0</v>
      </c>
      <c r="F10" t="s">
        <v>17</v>
      </c>
      <c r="G10" t="s">
        <v>13</v>
      </c>
      <c r="I10" s="8">
        <v>0</v>
      </c>
      <c r="J10" s="8">
        <v>0</v>
      </c>
      <c r="K10" s="8">
        <v>0</v>
      </c>
      <c r="L10" s="8">
        <v>222.14</v>
      </c>
      <c r="M10" s="8">
        <v>-134.86000000000001</v>
      </c>
      <c r="N10" s="8">
        <v>-87.28</v>
      </c>
      <c r="O10" s="8">
        <v>0</v>
      </c>
      <c r="P10" s="8">
        <v>134.86000000000001</v>
      </c>
      <c r="Q10" s="8">
        <v>134.86000000000001</v>
      </c>
      <c r="R10" s="8">
        <v>134.86000000000001</v>
      </c>
      <c r="S10" s="8">
        <v>0</v>
      </c>
      <c r="T10" s="8">
        <v>357</v>
      </c>
      <c r="U10" s="8">
        <v>0</v>
      </c>
      <c r="V10" s="8">
        <v>47.58</v>
      </c>
    </row>
    <row r="11" spans="1:22">
      <c r="A11" t="s">
        <v>8</v>
      </c>
      <c r="B11" t="s">
        <v>47</v>
      </c>
      <c r="D11" t="s">
        <v>213</v>
      </c>
      <c r="E11" s="8">
        <v>0</v>
      </c>
      <c r="F11" t="s">
        <v>17</v>
      </c>
      <c r="G11" t="s">
        <v>13</v>
      </c>
      <c r="I11" s="8">
        <v>0</v>
      </c>
      <c r="J11" s="8">
        <v>0</v>
      </c>
      <c r="K11" s="8">
        <v>0</v>
      </c>
      <c r="L11" s="8">
        <v>222.14</v>
      </c>
      <c r="M11" s="8">
        <v>-134.86000000000001</v>
      </c>
      <c r="N11" s="8">
        <v>-87.28</v>
      </c>
      <c r="O11" s="8">
        <v>0</v>
      </c>
      <c r="P11" s="8">
        <v>134.86000000000001</v>
      </c>
      <c r="Q11" s="8">
        <v>134.86000000000001</v>
      </c>
      <c r="R11" s="8">
        <v>134.86000000000001</v>
      </c>
      <c r="S11" s="8">
        <v>0</v>
      </c>
      <c r="T11" s="8">
        <v>357</v>
      </c>
      <c r="U11" s="8">
        <v>0</v>
      </c>
      <c r="V11" s="8">
        <v>47.58</v>
      </c>
    </row>
    <row r="12" spans="1:22">
      <c r="A12" t="s">
        <v>8</v>
      </c>
      <c r="B12" t="s">
        <v>44</v>
      </c>
      <c r="D12" t="s">
        <v>46</v>
      </c>
      <c r="E12" s="8">
        <v>0</v>
      </c>
      <c r="F12" t="s">
        <v>17</v>
      </c>
      <c r="G12" t="s">
        <v>13</v>
      </c>
      <c r="I12" s="8">
        <v>0</v>
      </c>
      <c r="J12" s="8">
        <v>0</v>
      </c>
      <c r="K12" s="8">
        <v>0</v>
      </c>
      <c r="L12" s="8">
        <v>222.14</v>
      </c>
      <c r="M12" s="8">
        <v>-134.86000000000001</v>
      </c>
      <c r="N12" s="8">
        <v>-87.28</v>
      </c>
      <c r="O12" s="8">
        <v>0</v>
      </c>
      <c r="P12" s="8">
        <v>134.86000000000001</v>
      </c>
      <c r="Q12" s="8">
        <v>134.86000000000001</v>
      </c>
      <c r="R12" s="8">
        <v>134.86000000000001</v>
      </c>
      <c r="S12" s="8">
        <v>0</v>
      </c>
      <c r="T12" s="8">
        <v>357</v>
      </c>
      <c r="U12" s="8">
        <v>0</v>
      </c>
      <c r="V12" s="8">
        <v>47.58</v>
      </c>
    </row>
    <row r="13" spans="1:22">
      <c r="A13" t="s">
        <v>14</v>
      </c>
      <c r="B13" t="s">
        <v>44</v>
      </c>
      <c r="D13" t="s">
        <v>63</v>
      </c>
      <c r="E13" s="8">
        <v>0</v>
      </c>
      <c r="F13" t="s">
        <v>17</v>
      </c>
      <c r="G13" t="s">
        <v>13</v>
      </c>
      <c r="I13" s="8">
        <v>0</v>
      </c>
      <c r="J13" s="8">
        <v>0</v>
      </c>
      <c r="K13" s="8">
        <v>0</v>
      </c>
      <c r="L13" s="8">
        <v>222.14</v>
      </c>
      <c r="M13" s="8">
        <v>-134.86000000000001</v>
      </c>
      <c r="N13" s="8">
        <v>-87.28</v>
      </c>
      <c r="O13" s="8">
        <v>0</v>
      </c>
      <c r="P13" s="8">
        <v>134.86000000000001</v>
      </c>
      <c r="Q13" s="8">
        <v>134.86000000000001</v>
      </c>
      <c r="R13" s="8">
        <v>134.86000000000001</v>
      </c>
      <c r="S13" s="8">
        <v>0</v>
      </c>
      <c r="T13" s="8">
        <v>357</v>
      </c>
      <c r="U13" s="8">
        <v>0</v>
      </c>
      <c r="V13" s="8">
        <v>47.58</v>
      </c>
    </row>
    <row r="14" spans="1:22">
      <c r="A14" t="s">
        <v>14</v>
      </c>
      <c r="B14" t="s">
        <v>64</v>
      </c>
      <c r="D14" t="s">
        <v>66</v>
      </c>
      <c r="E14" s="8">
        <v>24</v>
      </c>
      <c r="F14" t="s">
        <v>12</v>
      </c>
      <c r="G14" t="s">
        <v>13</v>
      </c>
      <c r="I14" s="8">
        <v>8</v>
      </c>
      <c r="J14" s="8">
        <v>8</v>
      </c>
      <c r="K14" s="8">
        <v>8</v>
      </c>
      <c r="L14" s="8">
        <v>214.14</v>
      </c>
      <c r="M14" s="8">
        <v>-118.86</v>
      </c>
      <c r="N14" s="8">
        <v>-95.28</v>
      </c>
      <c r="O14" s="8">
        <v>0</v>
      </c>
      <c r="P14" s="8">
        <v>142.86000000000001</v>
      </c>
      <c r="Q14" s="8">
        <v>142.86000000000001</v>
      </c>
      <c r="R14" s="8">
        <v>142.86000000000001</v>
      </c>
      <c r="S14" s="8">
        <v>0</v>
      </c>
      <c r="T14" s="8">
        <v>357</v>
      </c>
      <c r="U14" s="8">
        <v>24</v>
      </c>
      <c r="V14" s="8">
        <v>47.58</v>
      </c>
    </row>
    <row r="15" spans="1:22">
      <c r="A15" t="s">
        <v>14</v>
      </c>
      <c r="B15" t="s">
        <v>47</v>
      </c>
      <c r="C15" t="s">
        <v>67</v>
      </c>
      <c r="D15" t="s">
        <v>68</v>
      </c>
      <c r="E15" s="8">
        <v>22.7</v>
      </c>
      <c r="F15" t="s">
        <v>53</v>
      </c>
      <c r="G15" t="s">
        <v>13</v>
      </c>
      <c r="I15" s="8">
        <v>7.57</v>
      </c>
      <c r="J15" s="8">
        <v>7.57</v>
      </c>
      <c r="K15" s="8">
        <v>7.57</v>
      </c>
      <c r="L15" s="8">
        <v>206.57</v>
      </c>
      <c r="M15" s="8">
        <v>-126.43</v>
      </c>
      <c r="N15" s="8">
        <v>-80.150000000000006</v>
      </c>
      <c r="O15" s="8">
        <v>0</v>
      </c>
      <c r="P15" s="8">
        <v>150.43</v>
      </c>
      <c r="Q15" s="8">
        <v>150.43</v>
      </c>
      <c r="R15" s="8">
        <v>150.43</v>
      </c>
      <c r="S15" s="8">
        <v>0</v>
      </c>
      <c r="T15" s="8">
        <v>357</v>
      </c>
      <c r="U15" s="8">
        <v>24</v>
      </c>
      <c r="V15" s="8">
        <v>70.28</v>
      </c>
    </row>
    <row r="16" spans="1:22">
      <c r="A16" t="s">
        <v>14</v>
      </c>
      <c r="B16" t="s">
        <v>44</v>
      </c>
      <c r="D16" t="s">
        <v>69</v>
      </c>
      <c r="E16" s="8">
        <v>20</v>
      </c>
      <c r="F16" t="s">
        <v>12</v>
      </c>
      <c r="G16" t="s">
        <v>13</v>
      </c>
      <c r="I16" s="8">
        <v>6.67</v>
      </c>
      <c r="J16" s="8">
        <v>6.67</v>
      </c>
      <c r="K16" s="8">
        <v>6.67</v>
      </c>
      <c r="L16" s="8">
        <v>199.91</v>
      </c>
      <c r="M16" s="8">
        <v>-113.09</v>
      </c>
      <c r="N16" s="8">
        <v>-86.81</v>
      </c>
      <c r="O16" s="8">
        <v>0</v>
      </c>
      <c r="P16" s="8">
        <v>157.09</v>
      </c>
      <c r="Q16" s="8">
        <v>157.09</v>
      </c>
      <c r="R16" s="8">
        <v>157.09</v>
      </c>
      <c r="S16" s="8">
        <v>0</v>
      </c>
      <c r="T16" s="8">
        <v>357</v>
      </c>
      <c r="U16" s="8">
        <v>44</v>
      </c>
      <c r="V16" s="8">
        <v>70.28</v>
      </c>
    </row>
    <row r="17" spans="1:22">
      <c r="A17" t="s">
        <v>14</v>
      </c>
      <c r="B17" t="s">
        <v>56</v>
      </c>
      <c r="D17" t="s">
        <v>73</v>
      </c>
      <c r="E17" s="8">
        <v>25</v>
      </c>
      <c r="F17" t="s">
        <v>17</v>
      </c>
      <c r="G17" t="s">
        <v>13</v>
      </c>
      <c r="I17" s="8">
        <v>8.33</v>
      </c>
      <c r="J17" s="8">
        <v>8.33</v>
      </c>
      <c r="K17" s="8">
        <v>8.33</v>
      </c>
      <c r="L17" s="8">
        <v>216.57</v>
      </c>
      <c r="M17" s="8">
        <v>-121.43</v>
      </c>
      <c r="N17" s="8">
        <v>-95.15</v>
      </c>
      <c r="O17" s="8">
        <v>0</v>
      </c>
      <c r="P17" s="8">
        <v>165.43</v>
      </c>
      <c r="Q17" s="8">
        <v>165.43</v>
      </c>
      <c r="R17" s="8">
        <v>165.43</v>
      </c>
      <c r="S17" s="8">
        <v>0</v>
      </c>
      <c r="T17" s="8">
        <v>382</v>
      </c>
      <c r="U17" s="8">
        <v>44</v>
      </c>
      <c r="V17" s="8">
        <v>70.28</v>
      </c>
    </row>
    <row r="18" spans="1:22">
      <c r="A18" t="s">
        <v>14</v>
      </c>
      <c r="B18" t="s">
        <v>44</v>
      </c>
      <c r="D18" t="s">
        <v>214</v>
      </c>
      <c r="E18" s="8">
        <v>188</v>
      </c>
      <c r="F18" t="s">
        <v>17</v>
      </c>
      <c r="G18" t="s">
        <v>13</v>
      </c>
      <c r="I18" s="8">
        <v>62.67</v>
      </c>
      <c r="J18" s="8">
        <v>62.67</v>
      </c>
      <c r="K18" s="8">
        <v>62.67</v>
      </c>
      <c r="L18" s="8">
        <v>341.91</v>
      </c>
      <c r="M18" s="8">
        <v>-184.09</v>
      </c>
      <c r="N18" s="8">
        <v>-157.81</v>
      </c>
      <c r="O18" s="8">
        <v>0</v>
      </c>
      <c r="P18" s="8">
        <v>228.09</v>
      </c>
      <c r="Q18" s="8">
        <v>228.09</v>
      </c>
      <c r="R18" s="8">
        <v>228.09</v>
      </c>
      <c r="S18" s="8">
        <v>0</v>
      </c>
      <c r="T18" s="8">
        <v>570</v>
      </c>
      <c r="U18" s="8">
        <v>44</v>
      </c>
      <c r="V18" s="8">
        <v>70.28</v>
      </c>
    </row>
    <row r="19" spans="1:22">
      <c r="A19" t="s">
        <v>14</v>
      </c>
      <c r="B19" t="s">
        <v>47</v>
      </c>
      <c r="C19" t="s">
        <v>74</v>
      </c>
      <c r="D19" t="s">
        <v>75</v>
      </c>
      <c r="E19" s="8">
        <v>81.099999999999994</v>
      </c>
      <c r="F19" t="s">
        <v>53</v>
      </c>
      <c r="G19" t="s">
        <v>13</v>
      </c>
      <c r="I19" s="8">
        <v>27.03</v>
      </c>
      <c r="J19" s="8">
        <v>27.03</v>
      </c>
      <c r="K19" s="8">
        <v>27.03</v>
      </c>
      <c r="L19" s="8">
        <v>314.87</v>
      </c>
      <c r="M19" s="8">
        <v>-211.13</v>
      </c>
      <c r="N19" s="8">
        <v>-103.75</v>
      </c>
      <c r="O19" s="8">
        <v>0</v>
      </c>
      <c r="P19" s="8">
        <v>255.13</v>
      </c>
      <c r="Q19" s="8">
        <v>255.13</v>
      </c>
      <c r="R19" s="8">
        <v>255.13</v>
      </c>
      <c r="S19" s="8">
        <v>0</v>
      </c>
      <c r="T19" s="8">
        <v>570</v>
      </c>
      <c r="U19" s="8">
        <v>44</v>
      </c>
      <c r="V19" s="8">
        <v>151.38</v>
      </c>
    </row>
    <row r="20" spans="1:22">
      <c r="A20" t="s">
        <v>14</v>
      </c>
      <c r="B20" t="s">
        <v>56</v>
      </c>
      <c r="D20" t="s">
        <v>77</v>
      </c>
      <c r="E20" s="8">
        <v>56.3</v>
      </c>
      <c r="F20" t="s">
        <v>53</v>
      </c>
      <c r="G20" t="s">
        <v>13</v>
      </c>
      <c r="I20" s="8">
        <v>18.77</v>
      </c>
      <c r="J20" s="8">
        <v>18.77</v>
      </c>
      <c r="K20" s="8">
        <v>18.77</v>
      </c>
      <c r="L20" s="8">
        <v>296.11</v>
      </c>
      <c r="M20" s="8">
        <v>-229.89</v>
      </c>
      <c r="N20" s="8">
        <v>-66.209999999999994</v>
      </c>
      <c r="O20" s="8">
        <v>0</v>
      </c>
      <c r="P20" s="8">
        <v>273.89</v>
      </c>
      <c r="Q20" s="8">
        <v>273.89</v>
      </c>
      <c r="R20" s="8">
        <v>273.89</v>
      </c>
      <c r="S20" s="8">
        <v>0</v>
      </c>
      <c r="T20" s="8">
        <v>570</v>
      </c>
      <c r="U20" s="8">
        <v>44</v>
      </c>
      <c r="V20" s="8">
        <v>207.68</v>
      </c>
    </row>
    <row r="21" spans="1:22">
      <c r="A21" t="s">
        <v>14</v>
      </c>
      <c r="B21" t="s">
        <v>215</v>
      </c>
      <c r="D21" t="s">
        <v>216</v>
      </c>
      <c r="E21" s="8">
        <v>0</v>
      </c>
      <c r="F21" t="s">
        <v>17</v>
      </c>
      <c r="G21" t="s">
        <v>13</v>
      </c>
      <c r="I21" s="8">
        <v>0</v>
      </c>
      <c r="J21" s="8">
        <v>0</v>
      </c>
      <c r="K21" s="8">
        <v>0</v>
      </c>
      <c r="L21" s="8">
        <v>296.11</v>
      </c>
      <c r="M21" s="8">
        <v>-229.89</v>
      </c>
      <c r="N21" s="8">
        <v>-66.209999999999994</v>
      </c>
      <c r="O21" s="8">
        <v>0</v>
      </c>
      <c r="P21" s="8">
        <v>273.89</v>
      </c>
      <c r="Q21" s="8">
        <v>273.89</v>
      </c>
      <c r="R21" s="8">
        <v>273.89</v>
      </c>
      <c r="S21" s="8">
        <v>0</v>
      </c>
      <c r="T21" s="8">
        <v>570</v>
      </c>
      <c r="U21" s="8">
        <v>44</v>
      </c>
      <c r="V21" s="8">
        <v>207.68</v>
      </c>
    </row>
    <row r="22" spans="1:22">
      <c r="A22" t="s">
        <v>18</v>
      </c>
      <c r="B22" t="s">
        <v>56</v>
      </c>
      <c r="D22" t="s">
        <v>80</v>
      </c>
      <c r="E22" s="8">
        <v>18</v>
      </c>
      <c r="F22" t="s">
        <v>53</v>
      </c>
      <c r="G22" t="s">
        <v>13</v>
      </c>
      <c r="I22" s="8">
        <v>6</v>
      </c>
      <c r="J22" s="8">
        <v>6</v>
      </c>
      <c r="K22" s="8">
        <v>6</v>
      </c>
      <c r="L22" s="8">
        <v>290.11</v>
      </c>
      <c r="M22" s="8">
        <v>-235.89</v>
      </c>
      <c r="N22" s="8">
        <v>-54.21</v>
      </c>
      <c r="O22" s="8">
        <v>0</v>
      </c>
      <c r="P22" s="8">
        <v>279.89</v>
      </c>
      <c r="Q22" s="8">
        <v>279.89</v>
      </c>
      <c r="R22" s="8">
        <v>279.89</v>
      </c>
      <c r="S22" s="8">
        <v>0</v>
      </c>
      <c r="T22" s="8">
        <v>570</v>
      </c>
      <c r="U22" s="8">
        <v>44</v>
      </c>
      <c r="V22" s="8">
        <v>225.68</v>
      </c>
    </row>
    <row r="23" spans="1:22">
      <c r="A23" t="s">
        <v>18</v>
      </c>
      <c r="B23" t="s">
        <v>56</v>
      </c>
      <c r="D23" t="s">
        <v>81</v>
      </c>
      <c r="E23" s="8">
        <v>12</v>
      </c>
      <c r="F23" t="s">
        <v>53</v>
      </c>
      <c r="G23" t="s">
        <v>12</v>
      </c>
      <c r="I23" s="8">
        <v>0</v>
      </c>
      <c r="J23" s="8">
        <v>12</v>
      </c>
      <c r="K23" s="8">
        <v>0</v>
      </c>
      <c r="L23" s="8">
        <v>290.11</v>
      </c>
      <c r="M23" s="8">
        <v>-247.89</v>
      </c>
      <c r="N23" s="8">
        <v>-42.21</v>
      </c>
      <c r="O23" s="8">
        <v>0</v>
      </c>
      <c r="P23" s="8">
        <v>279.89</v>
      </c>
      <c r="Q23" s="8">
        <v>291.89</v>
      </c>
      <c r="R23" s="8">
        <v>279.89</v>
      </c>
      <c r="S23" s="8">
        <v>0</v>
      </c>
      <c r="T23" s="8">
        <v>570</v>
      </c>
      <c r="U23" s="8">
        <v>44</v>
      </c>
      <c r="V23" s="8">
        <v>237.68</v>
      </c>
    </row>
    <row r="24" spans="1:22">
      <c r="A24" t="s">
        <v>18</v>
      </c>
      <c r="B24" t="s">
        <v>64</v>
      </c>
      <c r="D24" t="s">
        <v>83</v>
      </c>
      <c r="E24" s="8">
        <v>3</v>
      </c>
      <c r="F24" t="s">
        <v>17</v>
      </c>
      <c r="G24" t="s">
        <v>13</v>
      </c>
      <c r="I24" s="8">
        <v>1</v>
      </c>
      <c r="J24" s="8">
        <v>1</v>
      </c>
      <c r="K24" s="8">
        <v>1</v>
      </c>
      <c r="L24" s="8">
        <v>292.11</v>
      </c>
      <c r="M24" s="8">
        <v>-248.89</v>
      </c>
      <c r="N24" s="8">
        <v>-43.21</v>
      </c>
      <c r="O24" s="8">
        <v>0</v>
      </c>
      <c r="P24" s="8">
        <v>280.89</v>
      </c>
      <c r="Q24" s="8">
        <v>292.89</v>
      </c>
      <c r="R24" s="8">
        <v>280.89</v>
      </c>
      <c r="S24" s="8">
        <v>0</v>
      </c>
      <c r="T24" s="8">
        <v>573</v>
      </c>
      <c r="U24" s="8">
        <v>44</v>
      </c>
      <c r="V24" s="8">
        <v>237.68</v>
      </c>
    </row>
    <row r="25" spans="1:22">
      <c r="A25" t="s">
        <v>18</v>
      </c>
      <c r="B25" t="s">
        <v>47</v>
      </c>
      <c r="C25" t="s">
        <v>84</v>
      </c>
      <c r="D25" t="s">
        <v>85</v>
      </c>
      <c r="E25" s="8">
        <v>0</v>
      </c>
      <c r="F25" t="s">
        <v>53</v>
      </c>
      <c r="G25" t="s">
        <v>13</v>
      </c>
      <c r="I25" s="8">
        <v>0</v>
      </c>
      <c r="J25" s="8">
        <v>0</v>
      </c>
      <c r="K25" s="8">
        <v>0</v>
      </c>
      <c r="L25" s="8">
        <v>292.11</v>
      </c>
      <c r="M25" s="8">
        <v>-248.89</v>
      </c>
      <c r="N25" s="8">
        <v>-43.21</v>
      </c>
      <c r="O25" s="8">
        <v>0</v>
      </c>
      <c r="P25" s="8">
        <v>280.89</v>
      </c>
      <c r="Q25" s="8">
        <v>292.89</v>
      </c>
      <c r="R25" s="8">
        <v>280.89</v>
      </c>
      <c r="S25" s="8">
        <v>0</v>
      </c>
      <c r="T25" s="8">
        <v>573</v>
      </c>
      <c r="U25" s="8">
        <v>44</v>
      </c>
      <c r="V25" s="8">
        <v>237.68</v>
      </c>
    </row>
    <row r="26" spans="1:22">
      <c r="A26" t="s">
        <v>18</v>
      </c>
      <c r="B26" t="s">
        <v>86</v>
      </c>
      <c r="D26" t="s">
        <v>87</v>
      </c>
      <c r="E26" s="8">
        <v>66.2</v>
      </c>
      <c r="F26" t="s">
        <v>17</v>
      </c>
      <c r="G26" t="s">
        <v>13</v>
      </c>
      <c r="I26" s="8">
        <v>22.07</v>
      </c>
      <c r="J26" s="8">
        <v>22.07</v>
      </c>
      <c r="K26" s="8">
        <v>22.07</v>
      </c>
      <c r="L26" s="8">
        <v>336.24</v>
      </c>
      <c r="M26" s="8">
        <v>-270.95999999999998</v>
      </c>
      <c r="N26" s="8">
        <v>-65.28</v>
      </c>
      <c r="O26" s="8">
        <v>0</v>
      </c>
      <c r="P26" s="8">
        <v>302.95999999999998</v>
      </c>
      <c r="Q26" s="8">
        <v>314.95999999999998</v>
      </c>
      <c r="R26" s="8">
        <v>302.95999999999998</v>
      </c>
      <c r="S26" s="8">
        <v>0</v>
      </c>
      <c r="T26" s="8">
        <v>639.20000000000005</v>
      </c>
      <c r="U26" s="8">
        <v>44</v>
      </c>
      <c r="V26" s="8">
        <v>237.68</v>
      </c>
    </row>
    <row r="27" spans="1:22">
      <c r="A27" t="s">
        <v>18</v>
      </c>
      <c r="B27" t="s">
        <v>44</v>
      </c>
      <c r="D27" t="s">
        <v>88</v>
      </c>
      <c r="E27" s="8">
        <v>0</v>
      </c>
      <c r="F27" t="s">
        <v>17</v>
      </c>
      <c r="G27" t="s">
        <v>13</v>
      </c>
      <c r="I27" s="8">
        <v>0</v>
      </c>
      <c r="J27" s="8">
        <v>0</v>
      </c>
      <c r="K27" s="8">
        <v>0</v>
      </c>
      <c r="L27" s="8">
        <v>336.24</v>
      </c>
      <c r="M27" s="8">
        <v>-270.95999999999998</v>
      </c>
      <c r="N27" s="8">
        <v>-65.28</v>
      </c>
      <c r="O27" s="8">
        <v>0</v>
      </c>
      <c r="P27" s="8">
        <v>302.95999999999998</v>
      </c>
      <c r="Q27" s="8">
        <v>314.95999999999998</v>
      </c>
      <c r="R27" s="8">
        <v>302.95999999999998</v>
      </c>
      <c r="S27" s="8">
        <v>0</v>
      </c>
      <c r="T27" s="8">
        <v>639.20000000000005</v>
      </c>
      <c r="U27" s="8">
        <v>44</v>
      </c>
      <c r="V27" s="8">
        <v>237.68</v>
      </c>
    </row>
    <row r="28" spans="1:22">
      <c r="A28" t="s">
        <v>18</v>
      </c>
      <c r="B28" t="s">
        <v>44</v>
      </c>
      <c r="D28" t="s">
        <v>55</v>
      </c>
      <c r="E28" s="8">
        <v>0</v>
      </c>
      <c r="F28" t="s">
        <v>53</v>
      </c>
      <c r="G28" t="s">
        <v>13</v>
      </c>
      <c r="I28" s="8">
        <v>0</v>
      </c>
      <c r="J28" s="8">
        <v>0</v>
      </c>
      <c r="K28" s="8">
        <v>0</v>
      </c>
      <c r="L28" s="8">
        <v>336.24</v>
      </c>
      <c r="M28" s="8">
        <v>-270.95999999999998</v>
      </c>
      <c r="N28" s="8">
        <v>-65.28</v>
      </c>
      <c r="O28" s="8">
        <v>0</v>
      </c>
      <c r="P28" s="8">
        <v>302.95999999999998</v>
      </c>
      <c r="Q28" s="8">
        <v>314.95999999999998</v>
      </c>
      <c r="R28" s="8">
        <v>302.95999999999998</v>
      </c>
      <c r="S28" s="8">
        <v>0</v>
      </c>
      <c r="T28" s="8">
        <v>639.20000000000005</v>
      </c>
      <c r="U28" s="8">
        <v>44</v>
      </c>
      <c r="V28" s="8">
        <v>237.68</v>
      </c>
    </row>
    <row r="29" spans="1:22">
      <c r="A29" t="s">
        <v>18</v>
      </c>
      <c r="B29" t="s">
        <v>47</v>
      </c>
      <c r="D29" t="s">
        <v>217</v>
      </c>
      <c r="E29" s="8">
        <v>0</v>
      </c>
      <c r="F29" t="s">
        <v>53</v>
      </c>
      <c r="G29" t="s">
        <v>13</v>
      </c>
      <c r="I29" s="8">
        <v>0</v>
      </c>
      <c r="J29" s="8">
        <v>0</v>
      </c>
      <c r="K29" s="8">
        <v>0</v>
      </c>
      <c r="L29" s="8">
        <v>336.24</v>
      </c>
      <c r="M29" s="8">
        <v>-270.95999999999998</v>
      </c>
      <c r="N29" s="8">
        <v>-65.28</v>
      </c>
      <c r="O29" s="8">
        <v>0</v>
      </c>
      <c r="P29" s="8">
        <v>302.95999999999998</v>
      </c>
      <c r="Q29" s="8">
        <v>314.95999999999998</v>
      </c>
      <c r="R29" s="8">
        <v>302.95999999999998</v>
      </c>
      <c r="S29" s="8">
        <v>0</v>
      </c>
      <c r="T29" s="8">
        <v>639.20000000000005</v>
      </c>
      <c r="U29" s="8">
        <v>44</v>
      </c>
      <c r="V29" s="8">
        <v>237.68</v>
      </c>
    </row>
    <row r="30" spans="1:22">
      <c r="A30" t="s">
        <v>94</v>
      </c>
      <c r="B30" t="s">
        <v>64</v>
      </c>
      <c r="D30" t="s">
        <v>98</v>
      </c>
      <c r="E30" s="8">
        <v>24</v>
      </c>
      <c r="F30" t="s">
        <v>12</v>
      </c>
      <c r="G30" t="s">
        <v>13</v>
      </c>
      <c r="I30" s="8">
        <v>8</v>
      </c>
      <c r="J30" s="8">
        <v>8</v>
      </c>
      <c r="K30" s="8">
        <v>8</v>
      </c>
      <c r="L30" s="8">
        <v>328.24</v>
      </c>
      <c r="M30" s="8">
        <v>-254.96</v>
      </c>
      <c r="N30" s="8">
        <v>-73.28</v>
      </c>
      <c r="O30" s="8">
        <v>0</v>
      </c>
      <c r="P30" s="8">
        <v>310.95999999999998</v>
      </c>
      <c r="Q30" s="8">
        <v>322.95999999999998</v>
      </c>
      <c r="R30" s="8">
        <v>310.95999999999998</v>
      </c>
      <c r="S30" s="8">
        <v>0</v>
      </c>
      <c r="T30" s="8">
        <v>639.20000000000005</v>
      </c>
      <c r="U30" s="8">
        <v>68</v>
      </c>
      <c r="V30" s="8">
        <v>237.68</v>
      </c>
    </row>
    <row r="31" spans="1:22">
      <c r="A31" t="s">
        <v>21</v>
      </c>
      <c r="B31" t="s">
        <v>64</v>
      </c>
      <c r="D31" t="s">
        <v>218</v>
      </c>
      <c r="E31" s="8">
        <v>6</v>
      </c>
      <c r="F31" t="s">
        <v>12</v>
      </c>
      <c r="G31" t="s">
        <v>12</v>
      </c>
      <c r="I31" s="8">
        <v>0</v>
      </c>
      <c r="J31" s="8">
        <v>6</v>
      </c>
      <c r="K31" s="8">
        <v>0</v>
      </c>
      <c r="L31" s="8">
        <v>328.24</v>
      </c>
      <c r="M31" s="8">
        <v>-254.96</v>
      </c>
      <c r="N31" s="8">
        <v>-73.28</v>
      </c>
      <c r="O31" s="8">
        <v>0</v>
      </c>
      <c r="P31" s="8">
        <v>310.95999999999998</v>
      </c>
      <c r="Q31" s="8">
        <v>328.96</v>
      </c>
      <c r="R31" s="8">
        <v>310.95999999999998</v>
      </c>
      <c r="S31" s="8">
        <v>0</v>
      </c>
      <c r="T31" s="8">
        <v>639.20000000000005</v>
      </c>
      <c r="U31" s="8">
        <v>74</v>
      </c>
      <c r="V31" s="8">
        <v>237.68</v>
      </c>
    </row>
    <row r="32" spans="1:22">
      <c r="A32" t="s">
        <v>94</v>
      </c>
      <c r="B32" t="s">
        <v>44</v>
      </c>
      <c r="D32" t="s">
        <v>100</v>
      </c>
      <c r="E32" s="8">
        <v>0</v>
      </c>
      <c r="F32" t="s">
        <v>17</v>
      </c>
      <c r="G32" t="s">
        <v>13</v>
      </c>
      <c r="I32" s="8">
        <v>0</v>
      </c>
      <c r="J32" s="8">
        <v>0</v>
      </c>
      <c r="K32" s="8">
        <v>0</v>
      </c>
      <c r="L32" s="8">
        <v>328.24</v>
      </c>
      <c r="M32" s="8">
        <v>-254.96</v>
      </c>
      <c r="N32" s="8">
        <v>-73.28</v>
      </c>
      <c r="O32" s="8">
        <v>0</v>
      </c>
      <c r="P32" s="8">
        <v>310.95999999999998</v>
      </c>
      <c r="Q32" s="8">
        <v>328.96</v>
      </c>
      <c r="R32" s="8">
        <v>310.95999999999998</v>
      </c>
      <c r="S32" s="8">
        <v>0</v>
      </c>
      <c r="T32" s="8">
        <v>639.20000000000005</v>
      </c>
      <c r="U32" s="8">
        <v>74</v>
      </c>
      <c r="V32" s="8">
        <v>237.68</v>
      </c>
    </row>
    <row r="33" spans="1:22">
      <c r="A33" t="s">
        <v>94</v>
      </c>
      <c r="B33" t="s">
        <v>64</v>
      </c>
      <c r="D33" t="s">
        <v>102</v>
      </c>
      <c r="E33" s="8">
        <v>45</v>
      </c>
      <c r="F33" t="s">
        <v>17</v>
      </c>
      <c r="G33" t="s">
        <v>13</v>
      </c>
      <c r="I33" s="8">
        <v>15</v>
      </c>
      <c r="J33" s="8">
        <v>15</v>
      </c>
      <c r="K33" s="8">
        <v>15</v>
      </c>
      <c r="L33" s="8">
        <v>358.24</v>
      </c>
      <c r="M33" s="8">
        <v>-269.95999999999998</v>
      </c>
      <c r="N33" s="8">
        <v>-88.28</v>
      </c>
      <c r="O33" s="8">
        <v>0</v>
      </c>
      <c r="P33" s="8">
        <v>325.95999999999998</v>
      </c>
      <c r="Q33" s="8">
        <v>343.96</v>
      </c>
      <c r="R33" s="8">
        <v>325.95999999999998</v>
      </c>
      <c r="S33" s="8">
        <v>0</v>
      </c>
      <c r="T33" s="8">
        <v>684.2</v>
      </c>
      <c r="U33" s="8">
        <v>74</v>
      </c>
      <c r="V33" s="8">
        <v>237.68</v>
      </c>
    </row>
    <row r="34" spans="1:22">
      <c r="A34" t="s">
        <v>94</v>
      </c>
      <c r="B34" t="s">
        <v>56</v>
      </c>
      <c r="C34" t="s">
        <v>84</v>
      </c>
      <c r="D34" t="s">
        <v>103</v>
      </c>
      <c r="E34" s="8">
        <v>23</v>
      </c>
      <c r="F34" t="s">
        <v>53</v>
      </c>
      <c r="G34" t="s">
        <v>13</v>
      </c>
      <c r="I34" s="8">
        <v>7.67</v>
      </c>
      <c r="J34" s="8">
        <v>7.67</v>
      </c>
      <c r="K34" s="8">
        <v>7.67</v>
      </c>
      <c r="L34" s="8">
        <v>350.57</v>
      </c>
      <c r="M34" s="8">
        <v>-277.63</v>
      </c>
      <c r="N34" s="8">
        <v>-72.95</v>
      </c>
      <c r="O34" s="8">
        <v>0</v>
      </c>
      <c r="P34" s="8">
        <v>333.63</v>
      </c>
      <c r="Q34" s="8">
        <v>351.63</v>
      </c>
      <c r="R34" s="8">
        <v>333.63</v>
      </c>
      <c r="S34" s="8">
        <v>0</v>
      </c>
      <c r="T34" s="8">
        <v>684.2</v>
      </c>
      <c r="U34" s="8">
        <v>74</v>
      </c>
      <c r="V34" s="8">
        <v>260.68</v>
      </c>
    </row>
    <row r="35" spans="1:22">
      <c r="A35" t="s">
        <v>94</v>
      </c>
      <c r="B35" t="s">
        <v>56</v>
      </c>
      <c r="D35" t="s">
        <v>104</v>
      </c>
      <c r="E35" s="8">
        <v>16</v>
      </c>
      <c r="F35" t="s">
        <v>53</v>
      </c>
      <c r="G35" t="s">
        <v>12</v>
      </c>
      <c r="I35" s="8">
        <v>0</v>
      </c>
      <c r="J35" s="8">
        <v>16</v>
      </c>
      <c r="K35" s="8">
        <v>0</v>
      </c>
      <c r="L35" s="8">
        <v>350.57</v>
      </c>
      <c r="M35" s="8">
        <v>-293.63</v>
      </c>
      <c r="N35" s="8">
        <v>-56.95</v>
      </c>
      <c r="O35" s="8">
        <v>0</v>
      </c>
      <c r="P35" s="8">
        <v>333.63</v>
      </c>
      <c r="Q35" s="8">
        <v>367.63</v>
      </c>
      <c r="R35" s="8">
        <v>333.63</v>
      </c>
      <c r="S35" s="8">
        <v>0</v>
      </c>
      <c r="T35" s="8">
        <v>684.2</v>
      </c>
      <c r="U35" s="8">
        <v>74</v>
      </c>
      <c r="V35" s="8">
        <v>276.68</v>
      </c>
    </row>
    <row r="36" spans="1:22">
      <c r="A36" t="s">
        <v>94</v>
      </c>
      <c r="B36" t="s">
        <v>56</v>
      </c>
      <c r="D36" t="s">
        <v>105</v>
      </c>
      <c r="E36" s="8">
        <v>11</v>
      </c>
      <c r="F36" t="s">
        <v>17</v>
      </c>
      <c r="G36" t="s">
        <v>13</v>
      </c>
      <c r="I36" s="8">
        <v>3.67</v>
      </c>
      <c r="J36" s="8">
        <v>3.67</v>
      </c>
      <c r="K36" s="8">
        <v>3.67</v>
      </c>
      <c r="L36" s="8">
        <v>357.91</v>
      </c>
      <c r="M36" s="8">
        <v>-297.29000000000002</v>
      </c>
      <c r="N36" s="8">
        <v>-60.61</v>
      </c>
      <c r="O36" s="8">
        <v>0</v>
      </c>
      <c r="P36" s="8">
        <v>337.29</v>
      </c>
      <c r="Q36" s="8">
        <v>371.29</v>
      </c>
      <c r="R36" s="8">
        <v>337.29</v>
      </c>
      <c r="S36" s="8">
        <v>0</v>
      </c>
      <c r="T36" s="8">
        <v>695.2</v>
      </c>
      <c r="U36" s="8">
        <v>74</v>
      </c>
      <c r="V36" s="8">
        <v>276.68</v>
      </c>
    </row>
    <row r="37" spans="1:22">
      <c r="A37" t="s">
        <v>94</v>
      </c>
      <c r="B37" t="s">
        <v>47</v>
      </c>
      <c r="D37" t="s">
        <v>106</v>
      </c>
      <c r="E37" s="8">
        <v>0</v>
      </c>
      <c r="F37" t="s">
        <v>53</v>
      </c>
      <c r="G37" t="s">
        <v>13</v>
      </c>
      <c r="I37" s="8">
        <v>0</v>
      </c>
      <c r="J37" s="8">
        <v>0</v>
      </c>
      <c r="K37" s="8">
        <v>0</v>
      </c>
      <c r="L37" s="8">
        <v>357.91</v>
      </c>
      <c r="M37" s="8">
        <v>-297.29000000000002</v>
      </c>
      <c r="N37" s="8">
        <v>-60.61</v>
      </c>
      <c r="O37" s="8">
        <v>0</v>
      </c>
      <c r="P37" s="8">
        <v>337.29</v>
      </c>
      <c r="Q37" s="8">
        <v>371.29</v>
      </c>
      <c r="R37" s="8">
        <v>337.29</v>
      </c>
      <c r="S37" s="8">
        <v>0</v>
      </c>
      <c r="T37" s="8">
        <v>695.2</v>
      </c>
      <c r="U37" s="8">
        <v>74</v>
      </c>
      <c r="V37" s="8">
        <v>276.68</v>
      </c>
    </row>
    <row r="38" spans="1:22">
      <c r="A38" t="s">
        <v>94</v>
      </c>
      <c r="B38" t="s">
        <v>44</v>
      </c>
      <c r="D38" t="s">
        <v>107</v>
      </c>
      <c r="E38" s="8">
        <v>18</v>
      </c>
      <c r="F38" t="s">
        <v>12</v>
      </c>
      <c r="G38" t="s">
        <v>13</v>
      </c>
      <c r="I38" s="8">
        <v>6</v>
      </c>
      <c r="J38" s="8">
        <v>6</v>
      </c>
      <c r="K38" s="8">
        <v>6</v>
      </c>
      <c r="L38" s="8">
        <v>351.91</v>
      </c>
      <c r="M38" s="8">
        <v>-285.29000000000002</v>
      </c>
      <c r="N38" s="8">
        <v>-66.61</v>
      </c>
      <c r="O38" s="8">
        <v>0</v>
      </c>
      <c r="P38" s="8">
        <v>343.29</v>
      </c>
      <c r="Q38" s="8">
        <v>377.29</v>
      </c>
      <c r="R38" s="8">
        <v>343.29</v>
      </c>
      <c r="S38" s="8">
        <v>0</v>
      </c>
      <c r="T38" s="8">
        <v>695.2</v>
      </c>
      <c r="U38" s="8">
        <v>92</v>
      </c>
      <c r="V38" s="8">
        <v>276.68</v>
      </c>
    </row>
    <row r="39" spans="1:22">
      <c r="A39" t="s">
        <v>94</v>
      </c>
      <c r="B39" t="s">
        <v>47</v>
      </c>
      <c r="D39" t="s">
        <v>110</v>
      </c>
      <c r="E39" s="8">
        <v>65</v>
      </c>
      <c r="F39" t="s">
        <v>53</v>
      </c>
      <c r="G39" t="s">
        <v>13</v>
      </c>
      <c r="I39" s="8">
        <v>21.67</v>
      </c>
      <c r="J39" s="8">
        <v>21.67</v>
      </c>
      <c r="K39" s="8">
        <v>21.67</v>
      </c>
      <c r="L39" s="8">
        <v>330.24</v>
      </c>
      <c r="M39" s="8">
        <v>-306.95999999999998</v>
      </c>
      <c r="N39" s="8">
        <v>-23.28</v>
      </c>
      <c r="O39" s="8">
        <v>0</v>
      </c>
      <c r="P39" s="8">
        <v>364.96</v>
      </c>
      <c r="Q39" s="8">
        <v>398.96</v>
      </c>
      <c r="R39" s="8">
        <v>364.96</v>
      </c>
      <c r="S39" s="8">
        <v>0</v>
      </c>
      <c r="T39" s="8">
        <v>695.2</v>
      </c>
      <c r="U39" s="8">
        <v>92</v>
      </c>
      <c r="V39" s="8">
        <v>341.68</v>
      </c>
    </row>
    <row r="40" spans="1:22">
      <c r="A40" t="s">
        <v>21</v>
      </c>
      <c r="B40" t="s">
        <v>44</v>
      </c>
      <c r="D40" t="s">
        <v>112</v>
      </c>
      <c r="E40" s="8">
        <v>0</v>
      </c>
      <c r="F40" t="s">
        <v>17</v>
      </c>
      <c r="G40" t="s">
        <v>13</v>
      </c>
      <c r="I40" s="8">
        <v>0</v>
      </c>
      <c r="J40" s="8">
        <v>0</v>
      </c>
      <c r="K40" s="8">
        <v>0</v>
      </c>
      <c r="L40" s="8">
        <v>330.24</v>
      </c>
      <c r="M40" s="8">
        <v>-306.95999999999998</v>
      </c>
      <c r="N40" s="8">
        <v>-23.28</v>
      </c>
      <c r="O40" s="8">
        <v>0</v>
      </c>
      <c r="P40" s="8">
        <v>364.96</v>
      </c>
      <c r="Q40" s="8">
        <v>398.96</v>
      </c>
      <c r="R40" s="8">
        <v>364.96</v>
      </c>
      <c r="S40" s="8">
        <v>0</v>
      </c>
      <c r="T40" s="8">
        <v>695.2</v>
      </c>
      <c r="U40" s="8">
        <v>92</v>
      </c>
      <c r="V40" s="8">
        <v>341.68</v>
      </c>
    </row>
    <row r="41" spans="1:22">
      <c r="A41" t="s">
        <v>21</v>
      </c>
      <c r="B41" t="s">
        <v>47</v>
      </c>
      <c r="D41" t="s">
        <v>219</v>
      </c>
      <c r="E41" s="8">
        <v>39</v>
      </c>
      <c r="F41" t="s">
        <v>53</v>
      </c>
      <c r="G41" t="s">
        <v>13</v>
      </c>
      <c r="I41" s="8">
        <v>13</v>
      </c>
      <c r="J41" s="8">
        <v>13</v>
      </c>
      <c r="K41" s="8">
        <v>13</v>
      </c>
      <c r="L41" s="8">
        <v>317.24</v>
      </c>
      <c r="M41" s="8">
        <v>-319.95999999999998</v>
      </c>
      <c r="N41" s="8">
        <v>2.72</v>
      </c>
      <c r="O41" s="8">
        <v>0</v>
      </c>
      <c r="P41" s="8">
        <v>377.96</v>
      </c>
      <c r="Q41" s="8">
        <v>411.96</v>
      </c>
      <c r="R41" s="8">
        <v>377.96</v>
      </c>
      <c r="S41" s="8">
        <v>0</v>
      </c>
      <c r="T41" s="8">
        <v>695.2</v>
      </c>
      <c r="U41" s="8">
        <v>92</v>
      </c>
      <c r="V41" s="8">
        <v>380.68</v>
      </c>
    </row>
    <row r="42" spans="1:22">
      <c r="A42" t="s">
        <v>21</v>
      </c>
      <c r="B42" t="s">
        <v>215</v>
      </c>
      <c r="D42" t="s">
        <v>220</v>
      </c>
      <c r="E42" s="8">
        <v>0</v>
      </c>
      <c r="F42" t="s">
        <v>17</v>
      </c>
      <c r="G42" t="s">
        <v>13</v>
      </c>
      <c r="I42" s="8">
        <v>0</v>
      </c>
      <c r="J42" s="8">
        <v>0</v>
      </c>
      <c r="K42" s="8">
        <v>0</v>
      </c>
      <c r="L42" s="8">
        <v>317.24</v>
      </c>
      <c r="M42" s="8">
        <v>-319.95999999999998</v>
      </c>
      <c r="N42" s="8">
        <v>2.72</v>
      </c>
      <c r="O42" s="8">
        <v>0</v>
      </c>
      <c r="P42" s="8">
        <v>377.96</v>
      </c>
      <c r="Q42" s="8">
        <v>411.96</v>
      </c>
      <c r="R42" s="8">
        <v>377.96</v>
      </c>
      <c r="S42" s="8">
        <v>0</v>
      </c>
      <c r="T42" s="8">
        <v>695.2</v>
      </c>
      <c r="U42" s="8">
        <v>92</v>
      </c>
      <c r="V42" s="8">
        <v>380.68</v>
      </c>
    </row>
    <row r="43" spans="1:22">
      <c r="A43" t="s">
        <v>21</v>
      </c>
      <c r="B43" t="s">
        <v>50</v>
      </c>
      <c r="C43" t="s">
        <v>84</v>
      </c>
      <c r="D43" t="s">
        <v>116</v>
      </c>
      <c r="E43" s="8">
        <v>35</v>
      </c>
      <c r="F43" t="s">
        <v>53</v>
      </c>
      <c r="G43" t="s">
        <v>13</v>
      </c>
      <c r="I43" s="8">
        <v>11.67</v>
      </c>
      <c r="J43" s="8">
        <v>11.67</v>
      </c>
      <c r="K43" s="8">
        <v>11.67</v>
      </c>
      <c r="L43" s="8">
        <v>305.57</v>
      </c>
      <c r="M43" s="8">
        <v>-331.63</v>
      </c>
      <c r="N43" s="8">
        <v>26.05</v>
      </c>
      <c r="O43" s="8">
        <v>0</v>
      </c>
      <c r="P43" s="8">
        <v>389.63</v>
      </c>
      <c r="Q43" s="8">
        <v>423.63</v>
      </c>
      <c r="R43" s="8">
        <v>389.63</v>
      </c>
      <c r="S43" s="8">
        <v>0</v>
      </c>
      <c r="T43" s="8">
        <v>695.2</v>
      </c>
      <c r="U43" s="8">
        <v>92</v>
      </c>
      <c r="V43" s="8">
        <v>415.68</v>
      </c>
    </row>
    <row r="44" spans="1:22">
      <c r="A44" t="s">
        <v>21</v>
      </c>
      <c r="B44" t="s">
        <v>56</v>
      </c>
      <c r="D44" t="s">
        <v>117</v>
      </c>
      <c r="E44" s="8">
        <v>12</v>
      </c>
      <c r="F44" t="s">
        <v>17</v>
      </c>
      <c r="G44" t="s">
        <v>118</v>
      </c>
      <c r="I44" s="8">
        <v>0</v>
      </c>
      <c r="J44" s="8">
        <v>6</v>
      </c>
      <c r="K44" s="8">
        <v>6</v>
      </c>
      <c r="L44" s="8">
        <v>317.57</v>
      </c>
      <c r="M44" s="8">
        <v>-337.63</v>
      </c>
      <c r="N44" s="8">
        <v>20.05</v>
      </c>
      <c r="O44" s="8">
        <v>0</v>
      </c>
      <c r="P44" s="8">
        <v>389.63</v>
      </c>
      <c r="Q44" s="8">
        <v>429.63</v>
      </c>
      <c r="R44" s="8">
        <v>395.63</v>
      </c>
      <c r="S44" s="8">
        <v>0</v>
      </c>
      <c r="T44" s="8">
        <v>707.2</v>
      </c>
      <c r="U44" s="8">
        <v>92</v>
      </c>
      <c r="V44" s="8">
        <v>415.68</v>
      </c>
    </row>
    <row r="45" spans="1:22">
      <c r="A45" t="s">
        <v>21</v>
      </c>
      <c r="B45" t="s">
        <v>47</v>
      </c>
      <c r="D45" t="s">
        <v>119</v>
      </c>
      <c r="E45" s="8">
        <v>25</v>
      </c>
      <c r="F45" t="s">
        <v>53</v>
      </c>
      <c r="G45" t="s">
        <v>118</v>
      </c>
      <c r="I45" s="8">
        <v>0</v>
      </c>
      <c r="J45" s="8">
        <v>12.5</v>
      </c>
      <c r="K45" s="8">
        <v>12.5</v>
      </c>
      <c r="L45" s="8">
        <v>317.57</v>
      </c>
      <c r="M45" s="8">
        <v>-350.13</v>
      </c>
      <c r="N45" s="8">
        <v>32.549999999999997</v>
      </c>
      <c r="O45" s="8">
        <v>0</v>
      </c>
      <c r="P45" s="8">
        <v>389.63</v>
      </c>
      <c r="Q45" s="8">
        <v>442.13</v>
      </c>
      <c r="R45" s="8">
        <v>408.13</v>
      </c>
      <c r="S45" s="8">
        <v>0</v>
      </c>
      <c r="T45" s="8">
        <v>707.2</v>
      </c>
      <c r="U45" s="8">
        <v>92</v>
      </c>
      <c r="V45" s="8">
        <v>440.68</v>
      </c>
    </row>
    <row r="46" spans="1:22">
      <c r="A46" t="s">
        <v>21</v>
      </c>
      <c r="B46" t="s">
        <v>47</v>
      </c>
      <c r="D46" t="s">
        <v>120</v>
      </c>
      <c r="E46" s="8">
        <v>0</v>
      </c>
      <c r="F46" t="s">
        <v>17</v>
      </c>
      <c r="G46" t="s">
        <v>13</v>
      </c>
      <c r="I46" s="8">
        <v>0</v>
      </c>
      <c r="J46" s="8">
        <v>0</v>
      </c>
      <c r="K46" s="8">
        <v>0</v>
      </c>
      <c r="L46" s="8">
        <v>317.57</v>
      </c>
      <c r="M46" s="8">
        <v>-350.13</v>
      </c>
      <c r="N46" s="8">
        <v>32.549999999999997</v>
      </c>
      <c r="O46" s="8">
        <v>0</v>
      </c>
      <c r="P46" s="8">
        <v>389.63</v>
      </c>
      <c r="Q46" s="8">
        <v>442.13</v>
      </c>
      <c r="R46" s="8">
        <v>408.13</v>
      </c>
      <c r="S46" s="8">
        <v>0</v>
      </c>
      <c r="T46" s="8">
        <v>707.2</v>
      </c>
      <c r="U46" s="8">
        <v>92</v>
      </c>
      <c r="V46" s="8">
        <v>440.68</v>
      </c>
    </row>
    <row r="47" spans="1:22">
      <c r="A47" t="s">
        <v>21</v>
      </c>
      <c r="B47" t="s">
        <v>56</v>
      </c>
      <c r="D47" t="s">
        <v>121</v>
      </c>
      <c r="E47" s="8">
        <v>0</v>
      </c>
      <c r="F47" t="s">
        <v>53</v>
      </c>
      <c r="G47" t="s">
        <v>118</v>
      </c>
      <c r="I47" s="8">
        <v>0</v>
      </c>
      <c r="J47" s="8">
        <v>0</v>
      </c>
      <c r="K47" s="8">
        <v>0</v>
      </c>
      <c r="L47" s="8">
        <v>317.57</v>
      </c>
      <c r="M47" s="8">
        <v>-350.13</v>
      </c>
      <c r="N47" s="8">
        <v>32.549999999999997</v>
      </c>
      <c r="O47" s="8">
        <v>0</v>
      </c>
      <c r="P47" s="8">
        <v>389.63</v>
      </c>
      <c r="Q47" s="8">
        <v>442.13</v>
      </c>
      <c r="R47" s="8">
        <v>408.13</v>
      </c>
      <c r="S47" s="8">
        <v>0</v>
      </c>
      <c r="T47" s="8">
        <v>707.2</v>
      </c>
      <c r="U47" s="8">
        <v>92</v>
      </c>
      <c r="V47" s="8">
        <v>440.68</v>
      </c>
    </row>
    <row r="48" spans="1:22">
      <c r="A48" t="s">
        <v>21</v>
      </c>
      <c r="B48" t="s">
        <v>44</v>
      </c>
      <c r="D48" t="s">
        <v>55</v>
      </c>
      <c r="E48" s="8">
        <v>0</v>
      </c>
      <c r="F48" t="s">
        <v>53</v>
      </c>
      <c r="G48" t="s">
        <v>118</v>
      </c>
      <c r="I48" s="8">
        <v>0</v>
      </c>
      <c r="J48" s="8">
        <v>0</v>
      </c>
      <c r="K48" s="8">
        <v>0</v>
      </c>
      <c r="L48" s="8">
        <v>317.57</v>
      </c>
      <c r="M48" s="8">
        <v>-350.13</v>
      </c>
      <c r="N48" s="8">
        <v>32.549999999999997</v>
      </c>
      <c r="O48" s="8">
        <v>0</v>
      </c>
      <c r="P48" s="8">
        <v>389.63</v>
      </c>
      <c r="Q48" s="8">
        <v>442.13</v>
      </c>
      <c r="R48" s="8">
        <v>408.13</v>
      </c>
      <c r="S48" s="8">
        <v>0</v>
      </c>
      <c r="T48" s="8">
        <v>707.2</v>
      </c>
      <c r="U48" s="8">
        <v>92</v>
      </c>
      <c r="V48" s="8">
        <v>440.68</v>
      </c>
    </row>
    <row r="49" spans="1:22">
      <c r="A49" t="s">
        <v>24</v>
      </c>
      <c r="B49" t="s">
        <v>47</v>
      </c>
      <c r="D49" t="s">
        <v>129</v>
      </c>
      <c r="E49" s="8">
        <v>0</v>
      </c>
      <c r="F49" t="s">
        <v>12</v>
      </c>
      <c r="G49" t="s">
        <v>13</v>
      </c>
      <c r="I49" s="8">
        <v>0</v>
      </c>
      <c r="J49" s="8">
        <v>0</v>
      </c>
      <c r="K49" s="8">
        <v>0</v>
      </c>
      <c r="L49" s="8">
        <v>317.57</v>
      </c>
      <c r="M49" s="8">
        <v>-350.13</v>
      </c>
      <c r="N49" s="8">
        <v>32.549999999999997</v>
      </c>
      <c r="O49" s="8">
        <v>0</v>
      </c>
      <c r="P49" s="8">
        <v>389.63</v>
      </c>
      <c r="Q49" s="8">
        <v>442.13</v>
      </c>
      <c r="R49" s="8">
        <v>408.13</v>
      </c>
      <c r="S49" s="8">
        <v>0</v>
      </c>
      <c r="T49" s="8">
        <v>707.2</v>
      </c>
      <c r="U49" s="8">
        <v>92</v>
      </c>
      <c r="V49" s="8">
        <v>440.68</v>
      </c>
    </row>
    <row r="50" spans="1:22">
      <c r="A50" t="s">
        <v>24</v>
      </c>
      <c r="B50" t="s">
        <v>130</v>
      </c>
      <c r="D50" t="s">
        <v>131</v>
      </c>
      <c r="E50" s="8">
        <v>92</v>
      </c>
      <c r="F50" t="s">
        <v>53</v>
      </c>
      <c r="G50" t="s">
        <v>132</v>
      </c>
      <c r="I50" s="8">
        <v>23</v>
      </c>
      <c r="J50" s="8">
        <v>23</v>
      </c>
      <c r="K50" s="8">
        <v>46</v>
      </c>
      <c r="L50" s="8">
        <v>294.57</v>
      </c>
      <c r="M50" s="8">
        <v>-373.13</v>
      </c>
      <c r="N50" s="8">
        <v>78.55</v>
      </c>
      <c r="O50" s="8">
        <v>0</v>
      </c>
      <c r="P50" s="8">
        <v>412.63</v>
      </c>
      <c r="Q50" s="8">
        <v>465.13</v>
      </c>
      <c r="R50" s="8">
        <v>454.13</v>
      </c>
      <c r="S50" s="8">
        <v>0</v>
      </c>
      <c r="T50" s="8">
        <v>707.2</v>
      </c>
      <c r="U50" s="8">
        <v>92</v>
      </c>
      <c r="V50" s="8">
        <v>532.67999999999995</v>
      </c>
    </row>
    <row r="51" spans="1:22">
      <c r="A51" t="s">
        <v>24</v>
      </c>
      <c r="B51" t="s">
        <v>56</v>
      </c>
      <c r="D51" t="s">
        <v>135</v>
      </c>
      <c r="E51" s="8">
        <v>15</v>
      </c>
      <c r="F51" t="s">
        <v>53</v>
      </c>
      <c r="G51" t="s">
        <v>13</v>
      </c>
      <c r="I51" s="8">
        <v>5</v>
      </c>
      <c r="J51" s="8">
        <v>5</v>
      </c>
      <c r="K51" s="8">
        <v>5</v>
      </c>
      <c r="L51" s="8">
        <v>289.57</v>
      </c>
      <c r="M51" s="8">
        <v>-378.13</v>
      </c>
      <c r="N51" s="8">
        <v>88.55</v>
      </c>
      <c r="O51" s="8">
        <v>0</v>
      </c>
      <c r="P51" s="8">
        <v>417.63</v>
      </c>
      <c r="Q51" s="8">
        <v>470.13</v>
      </c>
      <c r="R51" s="8">
        <v>459.13</v>
      </c>
      <c r="S51" s="8">
        <v>0</v>
      </c>
      <c r="T51" s="8">
        <v>707.2</v>
      </c>
      <c r="U51" s="8">
        <v>92</v>
      </c>
      <c r="V51" s="8">
        <v>547.67999999999995</v>
      </c>
    </row>
    <row r="52" spans="1:22">
      <c r="A52" t="s">
        <v>24</v>
      </c>
      <c r="B52" t="s">
        <v>47</v>
      </c>
      <c r="D52" t="s">
        <v>138</v>
      </c>
      <c r="E52" s="8">
        <v>88</v>
      </c>
      <c r="F52" t="s">
        <v>53</v>
      </c>
      <c r="G52" t="s">
        <v>13</v>
      </c>
      <c r="I52" s="8">
        <v>29.33</v>
      </c>
      <c r="J52" s="8">
        <v>29.33</v>
      </c>
      <c r="K52" s="8">
        <v>29.33</v>
      </c>
      <c r="L52" s="8">
        <v>260.24</v>
      </c>
      <c r="M52" s="8">
        <v>-407.46</v>
      </c>
      <c r="N52" s="8">
        <v>147.22</v>
      </c>
      <c r="O52" s="8">
        <v>0</v>
      </c>
      <c r="P52" s="8">
        <v>446.96</v>
      </c>
      <c r="Q52" s="8">
        <v>499.46</v>
      </c>
      <c r="R52" s="8">
        <v>488.46</v>
      </c>
      <c r="S52" s="8">
        <v>0</v>
      </c>
      <c r="T52" s="8">
        <v>707.2</v>
      </c>
      <c r="U52" s="8">
        <v>92</v>
      </c>
      <c r="V52" s="8">
        <v>635.67999999999995</v>
      </c>
    </row>
    <row r="53" spans="1:22">
      <c r="A53" t="s">
        <v>24</v>
      </c>
      <c r="B53" t="s">
        <v>44</v>
      </c>
      <c r="D53" t="s">
        <v>140</v>
      </c>
      <c r="E53" s="8">
        <v>0</v>
      </c>
      <c r="F53" t="s">
        <v>53</v>
      </c>
      <c r="G53" t="s">
        <v>13</v>
      </c>
      <c r="I53" s="8">
        <v>0</v>
      </c>
      <c r="J53" s="8">
        <v>0</v>
      </c>
      <c r="K53" s="8">
        <v>0</v>
      </c>
      <c r="L53" s="8">
        <v>260.24</v>
      </c>
      <c r="M53" s="8">
        <v>-407.46</v>
      </c>
      <c r="N53" s="8">
        <v>147.22</v>
      </c>
      <c r="O53" s="8">
        <v>0</v>
      </c>
      <c r="P53" s="8">
        <v>446.96</v>
      </c>
      <c r="Q53" s="8">
        <v>499.46</v>
      </c>
      <c r="R53" s="8">
        <v>488.46</v>
      </c>
      <c r="S53" s="8">
        <v>0</v>
      </c>
      <c r="T53" s="8">
        <v>707.2</v>
      </c>
      <c r="U53" s="8">
        <v>92</v>
      </c>
      <c r="V53" s="8">
        <v>635.67999999999995</v>
      </c>
    </row>
    <row r="54" spans="1:22">
      <c r="A54" t="s">
        <v>24</v>
      </c>
      <c r="B54" t="s">
        <v>47</v>
      </c>
      <c r="D54" t="s">
        <v>141</v>
      </c>
      <c r="E54" s="8">
        <v>13.5</v>
      </c>
      <c r="F54" t="s">
        <v>12</v>
      </c>
      <c r="G54" t="s">
        <v>13</v>
      </c>
      <c r="I54" s="8">
        <v>4.5</v>
      </c>
      <c r="J54" s="8">
        <v>4.5</v>
      </c>
      <c r="K54" s="8">
        <v>4.5</v>
      </c>
      <c r="L54" s="8">
        <v>255.74</v>
      </c>
      <c r="M54" s="8">
        <v>-398.46</v>
      </c>
      <c r="N54" s="8">
        <v>142.72</v>
      </c>
      <c r="O54" s="8">
        <v>0</v>
      </c>
      <c r="P54" s="8">
        <v>451.46</v>
      </c>
      <c r="Q54" s="8">
        <v>503.96</v>
      </c>
      <c r="R54" s="8">
        <v>492.96</v>
      </c>
      <c r="S54" s="8">
        <v>0</v>
      </c>
      <c r="T54" s="8">
        <v>707.2</v>
      </c>
      <c r="U54" s="8">
        <v>105.5</v>
      </c>
      <c r="V54" s="8">
        <v>635.67999999999995</v>
      </c>
    </row>
    <row r="55" spans="1:22">
      <c r="A55" t="s">
        <v>122</v>
      </c>
      <c r="B55" t="s">
        <v>47</v>
      </c>
      <c r="D55" t="s">
        <v>148</v>
      </c>
      <c r="E55" s="8">
        <v>5.0999999999999996</v>
      </c>
      <c r="F55" t="s">
        <v>53</v>
      </c>
      <c r="G55" t="s">
        <v>149</v>
      </c>
      <c r="I55" s="8">
        <v>0</v>
      </c>
      <c r="J55" s="8">
        <v>2.5499999999999998</v>
      </c>
      <c r="K55" s="8">
        <v>2.5499999999999998</v>
      </c>
      <c r="L55" s="8">
        <v>255.74</v>
      </c>
      <c r="M55" s="8">
        <v>-401.01</v>
      </c>
      <c r="N55" s="8">
        <v>145.27000000000001</v>
      </c>
      <c r="O55" s="8">
        <v>0</v>
      </c>
      <c r="P55" s="8">
        <v>451.46</v>
      </c>
      <c r="Q55" s="8">
        <v>506.51</v>
      </c>
      <c r="R55" s="8">
        <v>495.51</v>
      </c>
      <c r="S55" s="8">
        <v>0</v>
      </c>
      <c r="T55" s="8">
        <v>707.2</v>
      </c>
      <c r="U55" s="8">
        <v>105.5</v>
      </c>
      <c r="V55" s="8">
        <v>640.78</v>
      </c>
    </row>
    <row r="56" spans="1:22">
      <c r="E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>
      <c r="E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>
      <c r="E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>
      <c r="E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>
      <c r="E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>
      <c r="E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>
      <c r="E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>
      <c r="E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>
      <c r="E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2:21">
      <c r="T65" s="1"/>
      <c r="U65" s="1"/>
    </row>
    <row r="66" spans="2:21">
      <c r="B66" s="2" t="s">
        <v>206</v>
      </c>
      <c r="C66" t="s">
        <v>207</v>
      </c>
      <c r="D66" t="s">
        <v>208</v>
      </c>
      <c r="E66" t="s">
        <v>209</v>
      </c>
    </row>
    <row r="67" spans="2:21">
      <c r="B67" s="3" t="s">
        <v>9</v>
      </c>
      <c r="C67" s="7">
        <v>119</v>
      </c>
      <c r="D67" s="7">
        <v>119</v>
      </c>
      <c r="E67" s="7">
        <v>119</v>
      </c>
    </row>
    <row r="68" spans="2:21">
      <c r="B68" s="3" t="s">
        <v>44</v>
      </c>
      <c r="C68" s="7">
        <v>75.34</v>
      </c>
      <c r="D68" s="7">
        <v>75.34</v>
      </c>
      <c r="E68" s="7">
        <v>75.34</v>
      </c>
    </row>
    <row r="69" spans="2:21">
      <c r="B69" s="3" t="s">
        <v>47</v>
      </c>
      <c r="C69" s="7">
        <v>118.15</v>
      </c>
      <c r="D69" s="7">
        <v>103.10000000000001</v>
      </c>
      <c r="E69" s="7">
        <v>118.15</v>
      </c>
      <c r="F69" s="6"/>
    </row>
    <row r="70" spans="2:21">
      <c r="B70" s="3" t="s">
        <v>50</v>
      </c>
      <c r="C70" s="7">
        <v>14.2</v>
      </c>
      <c r="D70" s="7">
        <v>14.2</v>
      </c>
      <c r="E70" s="7">
        <v>14.2</v>
      </c>
    </row>
    <row r="71" spans="2:21">
      <c r="B71" s="3" t="s">
        <v>56</v>
      </c>
      <c r="C71" s="7">
        <v>96.77</v>
      </c>
      <c r="D71" s="7">
        <v>62.77</v>
      </c>
      <c r="E71" s="7">
        <v>68.77000000000001</v>
      </c>
    </row>
    <row r="72" spans="2:21">
      <c r="B72" s="3" t="s">
        <v>64</v>
      </c>
      <c r="C72" s="7">
        <v>38</v>
      </c>
      <c r="D72" s="7">
        <v>32</v>
      </c>
      <c r="E72" s="7">
        <v>32</v>
      </c>
    </row>
    <row r="73" spans="2:21">
      <c r="B73" s="3" t="s">
        <v>215</v>
      </c>
      <c r="C73" s="7">
        <v>0</v>
      </c>
      <c r="D73" s="7">
        <v>0</v>
      </c>
      <c r="E73" s="7">
        <v>0</v>
      </c>
    </row>
    <row r="74" spans="2:21">
      <c r="B74" s="3" t="s">
        <v>86</v>
      </c>
      <c r="C74" s="7">
        <v>22.07</v>
      </c>
      <c r="D74" s="7">
        <v>22.07</v>
      </c>
      <c r="E74" s="7">
        <v>22.07</v>
      </c>
    </row>
    <row r="75" spans="2:21">
      <c r="B75" s="3" t="s">
        <v>130</v>
      </c>
      <c r="C75" s="7">
        <v>23</v>
      </c>
      <c r="D75" s="7">
        <v>23</v>
      </c>
      <c r="E75" s="7">
        <v>46</v>
      </c>
    </row>
    <row r="76" spans="2:21">
      <c r="B76" s="3" t="s">
        <v>210</v>
      </c>
      <c r="C76" s="7">
        <v>506.53</v>
      </c>
      <c r="D76" s="7">
        <v>451.47999999999996</v>
      </c>
      <c r="E76" s="7">
        <v>495.53000000000003</v>
      </c>
    </row>
    <row r="77" spans="2:21">
      <c r="E77"/>
    </row>
    <row r="78" spans="2:21">
      <c r="E78"/>
    </row>
    <row r="79" spans="2:21">
      <c r="E79"/>
    </row>
    <row r="80" spans="2:21">
      <c r="E80"/>
    </row>
    <row r="81" spans="5:5">
      <c r="E81"/>
    </row>
    <row r="82" spans="5:5">
      <c r="E82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</sheetData>
  <autoFilter ref="A2:S93" xr:uid="{00000000-0009-0000-0000-000000000000}">
    <sortState xmlns:xlrd2="http://schemas.microsoft.com/office/spreadsheetml/2017/richdata2" ref="A3:S78">
      <sortCondition ref="B2:B78"/>
    </sortState>
  </autoFilter>
  <mergeCells count="4">
    <mergeCell ref="I1:K1"/>
    <mergeCell ref="L1:O1"/>
    <mergeCell ref="P1:S1"/>
    <mergeCell ref="T1:V1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0F5B-3BA2-493C-B77D-1197229ECE16}">
  <dimension ref="A1:V47"/>
  <sheetViews>
    <sheetView zoomScale="80" zoomScaleNormal="80" workbookViewId="0">
      <selection activeCell="C26" sqref="C26"/>
    </sheetView>
  </sheetViews>
  <sheetFormatPr defaultRowHeight="14.45"/>
  <cols>
    <col min="1" max="1" width="10.140625" bestFit="1" customWidth="1"/>
    <col min="2" max="2" width="13.7109375" bestFit="1" customWidth="1"/>
    <col min="3" max="3" width="12.7109375" bestFit="1" customWidth="1"/>
    <col min="4" max="4" width="11.28515625" bestFit="1" customWidth="1"/>
    <col min="5" max="5" width="12.7109375" style="1" bestFit="1" customWidth="1"/>
    <col min="6" max="6" width="9.5703125" bestFit="1" customWidth="1"/>
    <col min="7" max="7" width="8.7109375" customWidth="1"/>
    <col min="8" max="8" width="12.7109375" customWidth="1"/>
    <col min="9" max="9" width="13.7109375" style="1" customWidth="1"/>
    <col min="10" max="10" width="16.85546875" style="1" bestFit="1" customWidth="1"/>
    <col min="11" max="11" width="16.85546875" style="1" customWidth="1"/>
    <col min="12" max="12" width="13.28515625" style="1" bestFit="1" customWidth="1"/>
    <col min="13" max="13" width="12.28515625" style="1" bestFit="1" customWidth="1"/>
    <col min="14" max="15" width="14" style="1" bestFit="1" customWidth="1"/>
    <col min="16" max="18" width="13.28515625" style="1" bestFit="1" customWidth="1"/>
    <col min="19" max="19" width="14.5703125" style="1" bestFit="1" customWidth="1"/>
    <col min="20" max="21" width="13.28515625" bestFit="1" customWidth="1"/>
    <col min="22" max="22" width="9.7109375" bestFit="1" customWidth="1"/>
  </cols>
  <sheetData>
    <row r="1" spans="1:22">
      <c r="I1" s="81" t="s">
        <v>191</v>
      </c>
      <c r="J1" s="81"/>
      <c r="K1" s="81"/>
      <c r="L1" s="81" t="s">
        <v>178</v>
      </c>
      <c r="M1" s="81"/>
      <c r="N1" s="81"/>
      <c r="O1" s="81"/>
      <c r="P1" s="80" t="s">
        <v>179</v>
      </c>
      <c r="Q1" s="80"/>
      <c r="R1" s="80"/>
      <c r="S1" s="80"/>
      <c r="T1" s="80" t="s">
        <v>180</v>
      </c>
      <c r="U1" s="80"/>
      <c r="V1" s="80"/>
    </row>
    <row r="2" spans="1:22">
      <c r="A2" t="s">
        <v>192</v>
      </c>
      <c r="B2" t="s">
        <v>1</v>
      </c>
      <c r="C2" t="s">
        <v>2</v>
      </c>
      <c r="D2" t="s">
        <v>3</v>
      </c>
      <c r="E2" s="1" t="s">
        <v>4</v>
      </c>
      <c r="F2" t="s">
        <v>193</v>
      </c>
      <c r="G2" t="s">
        <v>194</v>
      </c>
      <c r="H2" t="s">
        <v>195</v>
      </c>
      <c r="I2" s="1" t="s">
        <v>17</v>
      </c>
      <c r="J2" s="1" t="s">
        <v>12</v>
      </c>
      <c r="K2" s="1" t="s">
        <v>53</v>
      </c>
      <c r="L2" s="1" t="s">
        <v>17</v>
      </c>
      <c r="M2" s="1" t="s">
        <v>12</v>
      </c>
      <c r="N2" s="1" t="s">
        <v>53</v>
      </c>
      <c r="O2" s="1" t="s">
        <v>196</v>
      </c>
      <c r="P2" s="1" t="s">
        <v>17</v>
      </c>
      <c r="Q2" s="1" t="s">
        <v>12</v>
      </c>
      <c r="R2" s="1" t="s">
        <v>53</v>
      </c>
      <c r="S2" s="1" t="s">
        <v>197</v>
      </c>
      <c r="T2" t="s">
        <v>17</v>
      </c>
      <c r="U2" t="s">
        <v>12</v>
      </c>
      <c r="V2" s="1" t="s">
        <v>53</v>
      </c>
    </row>
    <row r="3" spans="1:22">
      <c r="A3" t="s">
        <v>122</v>
      </c>
      <c r="B3" t="s">
        <v>44</v>
      </c>
      <c r="D3" t="s">
        <v>150</v>
      </c>
      <c r="E3" s="9">
        <v>100</v>
      </c>
      <c r="F3" t="s">
        <v>12</v>
      </c>
      <c r="G3" t="s">
        <v>13</v>
      </c>
      <c r="H3" t="s">
        <v>221</v>
      </c>
      <c r="I3" s="9">
        <v>33.33</v>
      </c>
      <c r="J3" s="9">
        <v>33.33</v>
      </c>
      <c r="K3" s="9">
        <v>33.33</v>
      </c>
      <c r="L3" s="9">
        <v>-33.33</v>
      </c>
      <c r="M3" s="9">
        <v>66.67</v>
      </c>
      <c r="N3" s="9">
        <v>-33.33</v>
      </c>
      <c r="O3" s="9">
        <v>0</v>
      </c>
      <c r="P3" s="9">
        <v>33.33</v>
      </c>
      <c r="Q3" s="9">
        <v>33.33</v>
      </c>
      <c r="R3" s="9">
        <v>33.33</v>
      </c>
      <c r="S3" s="9">
        <v>0</v>
      </c>
      <c r="T3" s="9">
        <v>0</v>
      </c>
      <c r="U3" s="9">
        <v>100</v>
      </c>
      <c r="V3" s="9">
        <v>0</v>
      </c>
    </row>
    <row r="4" spans="1:22">
      <c r="A4" t="s">
        <v>122</v>
      </c>
      <c r="B4" t="s">
        <v>44</v>
      </c>
      <c r="D4" t="s">
        <v>151</v>
      </c>
      <c r="E4" s="9">
        <v>100</v>
      </c>
      <c r="F4" t="s">
        <v>12</v>
      </c>
      <c r="G4" t="s">
        <v>13</v>
      </c>
      <c r="I4" s="9">
        <v>33.33</v>
      </c>
      <c r="J4" s="9">
        <v>33.33</v>
      </c>
      <c r="K4" s="9">
        <v>33.33</v>
      </c>
      <c r="L4" s="9">
        <v>-66.67</v>
      </c>
      <c r="M4" s="9">
        <v>133.33000000000001</v>
      </c>
      <c r="N4" s="9">
        <v>-66.67</v>
      </c>
      <c r="O4" s="9">
        <v>0</v>
      </c>
      <c r="P4" s="9">
        <v>66.67</v>
      </c>
      <c r="Q4" s="9">
        <v>66.67</v>
      </c>
      <c r="R4" s="9">
        <v>66.67</v>
      </c>
      <c r="S4" s="9">
        <v>0</v>
      </c>
      <c r="T4" s="9">
        <v>0</v>
      </c>
      <c r="U4" s="9">
        <v>200</v>
      </c>
      <c r="V4" s="9">
        <v>0</v>
      </c>
    </row>
    <row r="5" spans="1:22">
      <c r="A5" t="s">
        <v>122</v>
      </c>
      <c r="B5" t="s">
        <v>56</v>
      </c>
      <c r="C5" t="s">
        <v>152</v>
      </c>
      <c r="D5" t="s">
        <v>153</v>
      </c>
      <c r="E5" s="9">
        <v>1315</v>
      </c>
      <c r="F5" t="s">
        <v>154</v>
      </c>
      <c r="G5" t="s">
        <v>13</v>
      </c>
      <c r="I5" s="9">
        <v>438.33</v>
      </c>
      <c r="J5" s="9">
        <v>438.33</v>
      </c>
      <c r="K5" s="9">
        <v>438.33</v>
      </c>
      <c r="L5" s="9">
        <v>-505</v>
      </c>
      <c r="M5" s="9">
        <v>-105</v>
      </c>
      <c r="N5" s="9">
        <v>610</v>
      </c>
      <c r="O5" s="9">
        <v>0</v>
      </c>
      <c r="P5" s="9">
        <v>505</v>
      </c>
      <c r="Q5" s="9">
        <v>505</v>
      </c>
      <c r="R5" s="9">
        <v>505</v>
      </c>
      <c r="S5" s="9">
        <v>0</v>
      </c>
      <c r="T5" s="9">
        <v>0</v>
      </c>
      <c r="U5" s="9">
        <v>400</v>
      </c>
      <c r="V5" s="9">
        <v>1115</v>
      </c>
    </row>
    <row r="6" spans="1:22">
      <c r="A6" t="s">
        <v>122</v>
      </c>
      <c r="B6" t="s">
        <v>47</v>
      </c>
      <c r="D6" t="s">
        <v>155</v>
      </c>
      <c r="E6" s="9">
        <v>360</v>
      </c>
      <c r="F6" t="s">
        <v>12</v>
      </c>
      <c r="G6" t="s">
        <v>13</v>
      </c>
      <c r="I6" s="9">
        <v>120</v>
      </c>
      <c r="J6" s="9">
        <v>120</v>
      </c>
      <c r="K6" s="9">
        <v>120</v>
      </c>
      <c r="L6" s="9">
        <v>-625</v>
      </c>
      <c r="M6" s="9">
        <v>135</v>
      </c>
      <c r="N6" s="9">
        <v>490</v>
      </c>
      <c r="O6" s="9">
        <v>0</v>
      </c>
      <c r="P6" s="9">
        <v>625</v>
      </c>
      <c r="Q6" s="9">
        <v>625</v>
      </c>
      <c r="R6" s="9">
        <v>625</v>
      </c>
      <c r="S6" s="9">
        <v>0</v>
      </c>
      <c r="T6" s="9">
        <v>0</v>
      </c>
      <c r="U6" s="9">
        <v>760</v>
      </c>
      <c r="V6" s="9">
        <v>1115</v>
      </c>
    </row>
    <row r="7" spans="1:22">
      <c r="A7" t="s">
        <v>122</v>
      </c>
      <c r="B7" t="s">
        <v>47</v>
      </c>
      <c r="D7" t="s">
        <v>156</v>
      </c>
      <c r="E7" s="9">
        <v>24</v>
      </c>
      <c r="F7" t="s">
        <v>12</v>
      </c>
      <c r="G7" t="s">
        <v>13</v>
      </c>
      <c r="I7" s="9">
        <v>8</v>
      </c>
      <c r="J7" s="9">
        <v>8</v>
      </c>
      <c r="K7" s="9">
        <v>8</v>
      </c>
      <c r="L7" s="9">
        <v>-633</v>
      </c>
      <c r="M7" s="9">
        <v>151</v>
      </c>
      <c r="N7" s="9">
        <v>482</v>
      </c>
      <c r="O7" s="9">
        <v>0</v>
      </c>
      <c r="P7" s="9">
        <v>633</v>
      </c>
      <c r="Q7" s="9">
        <v>633</v>
      </c>
      <c r="R7" s="9">
        <v>633</v>
      </c>
      <c r="S7" s="9">
        <v>0</v>
      </c>
      <c r="T7" s="9">
        <v>0</v>
      </c>
      <c r="U7" s="9">
        <v>784</v>
      </c>
      <c r="V7" s="9">
        <v>1115</v>
      </c>
    </row>
    <row r="8" spans="1:22">
      <c r="A8" t="s">
        <v>122</v>
      </c>
      <c r="B8" t="s">
        <v>44</v>
      </c>
      <c r="D8" t="s">
        <v>157</v>
      </c>
      <c r="E8" s="9">
        <v>100</v>
      </c>
      <c r="F8" t="s">
        <v>12</v>
      </c>
      <c r="G8" t="s">
        <v>13</v>
      </c>
      <c r="I8" s="9">
        <v>33.33</v>
      </c>
      <c r="J8" s="9">
        <v>33.33</v>
      </c>
      <c r="K8" s="9">
        <v>33.33</v>
      </c>
      <c r="L8" s="9">
        <v>-666.33</v>
      </c>
      <c r="M8" s="9">
        <v>217.67</v>
      </c>
      <c r="N8" s="9">
        <v>448.67</v>
      </c>
      <c r="O8" s="9">
        <v>0</v>
      </c>
      <c r="P8" s="9">
        <v>666.33</v>
      </c>
      <c r="Q8" s="9">
        <v>666.33</v>
      </c>
      <c r="R8" s="9">
        <v>666.33</v>
      </c>
      <c r="S8" s="9">
        <v>0</v>
      </c>
      <c r="T8" s="9">
        <v>0</v>
      </c>
      <c r="U8" s="9">
        <v>884</v>
      </c>
      <c r="V8" s="9">
        <v>1115</v>
      </c>
    </row>
    <row r="9" spans="1:22">
      <c r="A9" t="s">
        <v>136</v>
      </c>
      <c r="B9" t="s">
        <v>44</v>
      </c>
      <c r="D9" t="s">
        <v>151</v>
      </c>
      <c r="E9" s="9">
        <v>30</v>
      </c>
      <c r="F9" t="s">
        <v>159</v>
      </c>
      <c r="G9" t="s">
        <v>118</v>
      </c>
      <c r="I9" s="9">
        <v>0</v>
      </c>
      <c r="J9" s="9">
        <v>15</v>
      </c>
      <c r="K9" s="9">
        <v>15</v>
      </c>
      <c r="L9" s="9">
        <v>-666.33</v>
      </c>
      <c r="M9" s="9">
        <v>212.67</v>
      </c>
      <c r="N9" s="9">
        <v>453.67</v>
      </c>
      <c r="O9" s="9">
        <v>0</v>
      </c>
      <c r="P9" s="9">
        <v>666.33</v>
      </c>
      <c r="Q9" s="9">
        <v>681.33</v>
      </c>
      <c r="R9" s="9">
        <v>681.33</v>
      </c>
      <c r="S9" s="9">
        <v>0</v>
      </c>
      <c r="T9" s="9">
        <v>0</v>
      </c>
      <c r="U9" s="9">
        <v>894</v>
      </c>
      <c r="V9" s="9">
        <v>1135</v>
      </c>
    </row>
    <row r="10" spans="1:22">
      <c r="A10" t="s">
        <v>136</v>
      </c>
      <c r="B10" t="s">
        <v>44</v>
      </c>
      <c r="D10" t="s">
        <v>160</v>
      </c>
      <c r="E10" s="9">
        <v>20</v>
      </c>
      <c r="F10" t="s">
        <v>12</v>
      </c>
      <c r="G10" t="s">
        <v>118</v>
      </c>
      <c r="I10" s="9">
        <v>0</v>
      </c>
      <c r="J10" s="9">
        <v>10</v>
      </c>
      <c r="K10" s="9">
        <v>10</v>
      </c>
      <c r="L10" s="9">
        <v>-666.33</v>
      </c>
      <c r="M10" s="9">
        <v>222.67</v>
      </c>
      <c r="N10" s="9">
        <v>443.67</v>
      </c>
      <c r="O10" s="9">
        <v>0</v>
      </c>
      <c r="P10" s="9">
        <v>666.33</v>
      </c>
      <c r="Q10" s="9">
        <v>691.33</v>
      </c>
      <c r="R10" s="9">
        <v>691.33</v>
      </c>
      <c r="S10" s="9">
        <v>0</v>
      </c>
      <c r="T10" s="9">
        <v>0</v>
      </c>
      <c r="U10" s="9">
        <v>914</v>
      </c>
      <c r="V10" s="9">
        <v>1135</v>
      </c>
    </row>
    <row r="11" spans="1:22">
      <c r="A11" t="s">
        <v>136</v>
      </c>
      <c r="B11" t="s">
        <v>64</v>
      </c>
      <c r="D11" t="s">
        <v>162</v>
      </c>
      <c r="E11" s="9">
        <v>140</v>
      </c>
      <c r="F11" t="s">
        <v>53</v>
      </c>
      <c r="G11" t="s">
        <v>118</v>
      </c>
      <c r="I11" s="9">
        <v>0</v>
      </c>
      <c r="J11" s="9">
        <v>70</v>
      </c>
      <c r="K11" s="9">
        <v>70</v>
      </c>
      <c r="L11" s="9">
        <v>-666.33</v>
      </c>
      <c r="M11" s="9">
        <v>152.66999999999999</v>
      </c>
      <c r="N11" s="9">
        <v>513.66999999999996</v>
      </c>
      <c r="O11" s="9">
        <v>0</v>
      </c>
      <c r="P11" s="9">
        <v>666.33</v>
      </c>
      <c r="Q11" s="9">
        <v>761.33</v>
      </c>
      <c r="R11" s="9">
        <v>761.33</v>
      </c>
      <c r="S11" s="9">
        <v>0</v>
      </c>
      <c r="T11" s="9">
        <v>0</v>
      </c>
      <c r="U11" s="9">
        <v>914</v>
      </c>
      <c r="V11" s="9">
        <v>1275</v>
      </c>
    </row>
    <row r="12" spans="1:22">
      <c r="A12" t="s">
        <v>136</v>
      </c>
      <c r="B12" t="s">
        <v>50</v>
      </c>
      <c r="D12" t="s">
        <v>163</v>
      </c>
      <c r="E12" s="9">
        <v>400</v>
      </c>
      <c r="F12" t="s">
        <v>12</v>
      </c>
      <c r="G12" t="s">
        <v>118</v>
      </c>
      <c r="I12" s="9">
        <v>0</v>
      </c>
      <c r="J12" s="9">
        <v>200</v>
      </c>
      <c r="K12" s="9">
        <v>200</v>
      </c>
      <c r="L12" s="9">
        <v>-666.33</v>
      </c>
      <c r="M12" s="9">
        <v>352.67</v>
      </c>
      <c r="N12" s="9">
        <v>313.67</v>
      </c>
      <c r="O12" s="9">
        <v>0</v>
      </c>
      <c r="P12" s="9">
        <v>666.33</v>
      </c>
      <c r="Q12" s="9">
        <v>961.33</v>
      </c>
      <c r="R12" s="9">
        <v>961.33</v>
      </c>
      <c r="S12" s="9">
        <v>0</v>
      </c>
      <c r="T12" s="9">
        <v>0</v>
      </c>
      <c r="U12" s="9">
        <v>1314</v>
      </c>
      <c r="V12" s="9">
        <v>1275</v>
      </c>
    </row>
    <row r="13" spans="1:22">
      <c r="A13" t="s">
        <v>136</v>
      </c>
      <c r="B13" t="s">
        <v>47</v>
      </c>
      <c r="D13" t="s">
        <v>164</v>
      </c>
      <c r="E13" s="9">
        <v>383</v>
      </c>
      <c r="F13" t="s">
        <v>53</v>
      </c>
      <c r="G13" t="s">
        <v>118</v>
      </c>
      <c r="I13" s="9">
        <v>0</v>
      </c>
      <c r="J13" s="9">
        <v>191.5</v>
      </c>
      <c r="K13" s="9">
        <v>191.5</v>
      </c>
      <c r="L13" s="9">
        <v>-666.33</v>
      </c>
      <c r="M13" s="9">
        <v>161.16999999999999</v>
      </c>
      <c r="N13" s="9">
        <v>505.17</v>
      </c>
      <c r="O13" s="9">
        <v>0</v>
      </c>
      <c r="P13" s="9">
        <v>666.33</v>
      </c>
      <c r="Q13" s="9">
        <v>1152.83</v>
      </c>
      <c r="R13" s="9">
        <v>1152.83</v>
      </c>
      <c r="S13" s="9">
        <v>0</v>
      </c>
      <c r="T13" s="9">
        <v>0</v>
      </c>
      <c r="U13" s="9">
        <v>1314</v>
      </c>
      <c r="V13" s="9">
        <v>1658</v>
      </c>
    </row>
    <row r="14" spans="1:22">
      <c r="A14" t="s">
        <v>136</v>
      </c>
      <c r="B14" t="s">
        <v>44</v>
      </c>
      <c r="D14" t="s">
        <v>165</v>
      </c>
      <c r="E14" s="9">
        <v>70</v>
      </c>
      <c r="F14" t="s">
        <v>53</v>
      </c>
      <c r="G14" t="s">
        <v>118</v>
      </c>
      <c r="I14" s="9">
        <v>0</v>
      </c>
      <c r="J14" s="9">
        <v>35</v>
      </c>
      <c r="K14" s="9">
        <v>35</v>
      </c>
      <c r="L14" s="9">
        <v>-666.33</v>
      </c>
      <c r="M14" s="9">
        <v>126.17</v>
      </c>
      <c r="N14" s="9">
        <v>540.16999999999996</v>
      </c>
      <c r="O14" s="9">
        <v>0</v>
      </c>
      <c r="P14" s="9">
        <v>666.33</v>
      </c>
      <c r="Q14" s="9">
        <v>1187.83</v>
      </c>
      <c r="R14" s="9">
        <v>1187.83</v>
      </c>
      <c r="S14" s="9">
        <v>0</v>
      </c>
      <c r="T14" s="9">
        <v>0</v>
      </c>
      <c r="U14" s="9">
        <v>1314</v>
      </c>
      <c r="V14" s="9">
        <v>1728</v>
      </c>
    </row>
    <row r="15" spans="1:22">
      <c r="A15" t="s">
        <v>136</v>
      </c>
      <c r="B15" t="s">
        <v>47</v>
      </c>
      <c r="D15" t="s">
        <v>166</v>
      </c>
      <c r="E15" s="9">
        <v>620</v>
      </c>
      <c r="F15" t="s">
        <v>167</v>
      </c>
      <c r="G15" t="s">
        <v>118</v>
      </c>
      <c r="I15" s="9">
        <v>0</v>
      </c>
      <c r="J15" s="9">
        <v>310</v>
      </c>
      <c r="K15" s="9">
        <v>310</v>
      </c>
      <c r="L15" s="9">
        <v>-666.33</v>
      </c>
      <c r="M15" s="9">
        <v>-163.83000000000001</v>
      </c>
      <c r="N15" s="9">
        <v>830.17</v>
      </c>
      <c r="O15" s="9">
        <v>0</v>
      </c>
      <c r="P15" s="9">
        <v>666.33</v>
      </c>
      <c r="Q15" s="9">
        <v>1497.83</v>
      </c>
      <c r="R15" s="9">
        <v>1497.83</v>
      </c>
      <c r="S15" s="9">
        <v>0</v>
      </c>
      <c r="T15" s="9">
        <v>0</v>
      </c>
      <c r="U15" s="9">
        <v>1334</v>
      </c>
      <c r="V15" s="9">
        <v>2328</v>
      </c>
    </row>
    <row r="16" spans="1:22">
      <c r="A16" t="s">
        <v>136</v>
      </c>
      <c r="B16" t="s">
        <v>47</v>
      </c>
      <c r="D16" t="s">
        <v>169</v>
      </c>
      <c r="E16" s="9">
        <v>590</v>
      </c>
      <c r="F16" t="s">
        <v>170</v>
      </c>
      <c r="G16" t="s">
        <v>171</v>
      </c>
      <c r="I16" s="9">
        <v>196.67</v>
      </c>
      <c r="J16" s="9">
        <v>196.67</v>
      </c>
      <c r="K16" s="9">
        <v>196.67</v>
      </c>
      <c r="L16" s="9">
        <v>-848</v>
      </c>
      <c r="M16" s="9">
        <v>214.5</v>
      </c>
      <c r="N16" s="9">
        <v>633.5</v>
      </c>
      <c r="O16" s="9">
        <v>0</v>
      </c>
      <c r="P16" s="9">
        <v>863</v>
      </c>
      <c r="Q16" s="9">
        <v>1694.5</v>
      </c>
      <c r="R16" s="9">
        <v>1694.5</v>
      </c>
      <c r="S16" s="9">
        <v>0</v>
      </c>
      <c r="T16" s="9">
        <v>15</v>
      </c>
      <c r="U16" s="9">
        <v>1909</v>
      </c>
      <c r="V16" s="9">
        <v>2328</v>
      </c>
    </row>
    <row r="17" spans="1:22">
      <c r="A17" t="s">
        <v>136</v>
      </c>
      <c r="B17" t="s">
        <v>44</v>
      </c>
      <c r="D17" t="s">
        <v>172</v>
      </c>
      <c r="E17" s="9">
        <v>50</v>
      </c>
      <c r="F17" t="s">
        <v>12</v>
      </c>
      <c r="G17" t="s">
        <v>13</v>
      </c>
      <c r="I17" s="9">
        <v>16.670000000000002</v>
      </c>
      <c r="J17" s="9">
        <v>16.670000000000002</v>
      </c>
      <c r="K17" s="9">
        <v>16.670000000000002</v>
      </c>
      <c r="L17" s="9">
        <v>-864.67</v>
      </c>
      <c r="M17" s="9">
        <v>247.83</v>
      </c>
      <c r="N17" s="9">
        <v>616.83000000000004</v>
      </c>
      <c r="O17" s="9">
        <v>0</v>
      </c>
      <c r="P17" s="9">
        <v>879.67</v>
      </c>
      <c r="Q17" s="9">
        <v>1711.17</v>
      </c>
      <c r="R17" s="9">
        <v>1711.17</v>
      </c>
      <c r="S17" s="9">
        <v>0</v>
      </c>
      <c r="T17" s="9">
        <v>15</v>
      </c>
      <c r="U17" s="9">
        <v>1959</v>
      </c>
      <c r="V17" s="9">
        <v>2328</v>
      </c>
    </row>
    <row r="18" spans="1:22">
      <c r="A18" t="s">
        <v>136</v>
      </c>
      <c r="B18" t="s">
        <v>56</v>
      </c>
      <c r="D18" t="s">
        <v>174</v>
      </c>
      <c r="E18" s="9">
        <v>1560</v>
      </c>
      <c r="F18" t="s">
        <v>175</v>
      </c>
      <c r="G18" t="s">
        <v>176</v>
      </c>
      <c r="I18" s="9">
        <v>0</v>
      </c>
      <c r="J18" s="9">
        <v>780</v>
      </c>
      <c r="K18" s="9">
        <v>780</v>
      </c>
      <c r="L18" s="9">
        <v>-864.67</v>
      </c>
      <c r="M18" s="9">
        <v>-52.17</v>
      </c>
      <c r="N18" s="9">
        <v>916.83</v>
      </c>
      <c r="O18" s="9">
        <v>0</v>
      </c>
      <c r="P18" s="9">
        <v>879.67</v>
      </c>
      <c r="Q18" s="9">
        <v>2491.17</v>
      </c>
      <c r="R18" s="9">
        <v>2491.17</v>
      </c>
      <c r="S18" s="9">
        <v>0</v>
      </c>
      <c r="T18" s="9">
        <v>15</v>
      </c>
      <c r="U18" s="9">
        <v>2439</v>
      </c>
      <c r="V18" s="9">
        <v>3408</v>
      </c>
    </row>
    <row r="19" spans="1:22">
      <c r="A19" t="s">
        <v>136</v>
      </c>
      <c r="B19" t="s">
        <v>222</v>
      </c>
      <c r="D19" t="s">
        <v>223</v>
      </c>
      <c r="E19" s="9">
        <v>0</v>
      </c>
      <c r="F19" t="s">
        <v>17</v>
      </c>
      <c r="G19" t="s">
        <v>13</v>
      </c>
      <c r="I19" s="9">
        <v>0</v>
      </c>
      <c r="J19" s="9">
        <v>0</v>
      </c>
      <c r="K19" s="9">
        <v>0</v>
      </c>
      <c r="L19" s="9">
        <v>-864.67</v>
      </c>
      <c r="M19" s="9">
        <v>-52.17</v>
      </c>
      <c r="N19" s="9">
        <v>916.83</v>
      </c>
      <c r="O19" s="9">
        <v>0</v>
      </c>
      <c r="P19" s="9">
        <v>879.67</v>
      </c>
      <c r="Q19" s="9">
        <v>2491.17</v>
      </c>
      <c r="R19" s="9">
        <v>2491.17</v>
      </c>
      <c r="S19" s="9">
        <v>0</v>
      </c>
      <c r="T19" s="9">
        <v>15</v>
      </c>
      <c r="U19" s="9">
        <v>2439</v>
      </c>
      <c r="V19" s="9">
        <v>3408</v>
      </c>
    </row>
    <row r="20" spans="1:22">
      <c r="E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E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>
      <c r="E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>
      <c r="T23" s="1"/>
      <c r="U23" s="1"/>
    </row>
    <row r="24" spans="1:22">
      <c r="B24" s="2" t="s">
        <v>206</v>
      </c>
      <c r="C24" t="s">
        <v>207</v>
      </c>
      <c r="D24" t="s">
        <v>208</v>
      </c>
      <c r="E24" t="s">
        <v>209</v>
      </c>
    </row>
    <row r="25" spans="1:22">
      <c r="B25" s="3" t="s">
        <v>222</v>
      </c>
      <c r="C25" s="10">
        <v>0</v>
      </c>
      <c r="D25" s="10">
        <v>0</v>
      </c>
      <c r="E25" s="10">
        <v>0</v>
      </c>
    </row>
    <row r="26" spans="1:22">
      <c r="B26" s="3" t="s">
        <v>44</v>
      </c>
      <c r="C26" s="10">
        <v>176.66000000000003</v>
      </c>
      <c r="D26" s="10">
        <v>116.66</v>
      </c>
      <c r="E26" s="10">
        <v>176.66000000000003</v>
      </c>
    </row>
    <row r="27" spans="1:22">
      <c r="B27" s="3" t="s">
        <v>56</v>
      </c>
      <c r="C27" s="10">
        <v>1218.33</v>
      </c>
      <c r="D27" s="10">
        <v>438.33</v>
      </c>
      <c r="E27" s="10">
        <v>1218.33</v>
      </c>
      <c r="F27" s="6"/>
    </row>
    <row r="28" spans="1:22">
      <c r="B28" s="3" t="s">
        <v>47</v>
      </c>
      <c r="C28" s="10">
        <v>826.17</v>
      </c>
      <c r="D28" s="10">
        <v>324.66999999999996</v>
      </c>
      <c r="E28" s="10">
        <v>826.17</v>
      </c>
    </row>
    <row r="29" spans="1:22">
      <c r="B29" s="3" t="s">
        <v>64</v>
      </c>
      <c r="C29" s="10">
        <v>70</v>
      </c>
      <c r="D29" s="10">
        <v>0</v>
      </c>
      <c r="E29" s="10">
        <v>70</v>
      </c>
    </row>
    <row r="30" spans="1:22">
      <c r="B30" s="3" t="s">
        <v>50</v>
      </c>
      <c r="C30" s="10">
        <v>200</v>
      </c>
      <c r="D30" s="10">
        <v>0</v>
      </c>
      <c r="E30" s="10">
        <v>200</v>
      </c>
    </row>
    <row r="31" spans="1:22">
      <c r="B31" s="3" t="s">
        <v>210</v>
      </c>
      <c r="C31" s="10">
        <v>2491.16</v>
      </c>
      <c r="D31" s="10">
        <v>879.66</v>
      </c>
      <c r="E31" s="10">
        <v>2491.16</v>
      </c>
    </row>
    <row r="32" spans="1:22">
      <c r="E32"/>
    </row>
    <row r="33" spans="5:5">
      <c r="E33"/>
    </row>
    <row r="34" spans="5:5">
      <c r="E34" s="5"/>
    </row>
    <row r="35" spans="5:5">
      <c r="E35"/>
    </row>
    <row r="36" spans="5:5">
      <c r="E36"/>
    </row>
    <row r="37" spans="5:5">
      <c r="E37"/>
    </row>
    <row r="38" spans="5:5">
      <c r="E38"/>
    </row>
    <row r="39" spans="5:5">
      <c r="E39"/>
    </row>
    <row r="40" spans="5:5">
      <c r="E40"/>
    </row>
    <row r="41" spans="5:5">
      <c r="E41" s="5"/>
    </row>
    <row r="42" spans="5:5">
      <c r="E42" s="5"/>
    </row>
    <row r="43" spans="5:5">
      <c r="E43" s="5"/>
    </row>
    <row r="44" spans="5:5">
      <c r="E44" s="5"/>
    </row>
    <row r="45" spans="5:5">
      <c r="E45" s="5"/>
    </row>
    <row r="46" spans="5:5">
      <c r="E46" s="5"/>
    </row>
    <row r="47" spans="5:5">
      <c r="E47" s="5"/>
    </row>
  </sheetData>
  <autoFilter ref="A2:S51" xr:uid="{00000000-0009-0000-0000-000000000000}">
    <sortState xmlns:xlrd2="http://schemas.microsoft.com/office/spreadsheetml/2017/richdata2" ref="A3:S36">
      <sortCondition ref="B2:B36"/>
    </sortState>
  </autoFilter>
  <mergeCells count="4">
    <mergeCell ref="I1:K1"/>
    <mergeCell ref="L1:O1"/>
    <mergeCell ref="P1:S1"/>
    <mergeCell ref="T1:V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3651-534F-4FC0-9CE2-543A5082FECD}">
  <dimension ref="A1:H5"/>
  <sheetViews>
    <sheetView zoomScale="90" zoomScaleNormal="90" workbookViewId="0">
      <selection activeCell="L8" sqref="L8"/>
    </sheetView>
  </sheetViews>
  <sheetFormatPr defaultColWidth="8.85546875" defaultRowHeight="13.9"/>
  <cols>
    <col min="1" max="2" width="8.85546875" style="58"/>
    <col min="3" max="4" width="11.5703125" style="58" bestFit="1" customWidth="1"/>
    <col min="5" max="5" width="12.7109375" style="58" bestFit="1" customWidth="1"/>
    <col min="6" max="6" width="8.85546875" style="58"/>
    <col min="7" max="7" width="9.28515625" style="58" bestFit="1" customWidth="1"/>
    <col min="8" max="8" width="13.140625" style="58" bestFit="1" customWidth="1"/>
    <col min="9" max="16384" width="8.85546875" style="58"/>
  </cols>
  <sheetData>
    <row r="1" spans="1:8">
      <c r="B1" s="59" t="s">
        <v>224</v>
      </c>
      <c r="C1" s="58">
        <v>2</v>
      </c>
      <c r="D1" s="58">
        <v>3</v>
      </c>
      <c r="E1" s="58">
        <v>4</v>
      </c>
      <c r="G1" s="58" t="s">
        <v>225</v>
      </c>
      <c r="H1" s="58" t="s">
        <v>226</v>
      </c>
    </row>
    <row r="2" spans="1:8">
      <c r="A2" s="60" t="s">
        <v>227</v>
      </c>
      <c r="B2" s="61"/>
      <c r="C2" s="62" t="s">
        <v>187</v>
      </c>
      <c r="D2" s="62" t="s">
        <v>188</v>
      </c>
      <c r="E2" s="62" t="s">
        <v>189</v>
      </c>
      <c r="G2" s="58" t="s">
        <v>228</v>
      </c>
      <c r="H2" s="58" t="s">
        <v>229</v>
      </c>
    </row>
    <row r="3" spans="1:8">
      <c r="A3" s="60" t="s">
        <v>5</v>
      </c>
      <c r="B3" s="63" t="s">
        <v>187</v>
      </c>
      <c r="C3" s="64">
        <v>1</v>
      </c>
      <c r="D3" s="65">
        <f>1/C4</f>
        <v>0.95402095984048774</v>
      </c>
      <c r="E3" s="65">
        <f>1/C5</f>
        <v>10.017238666020354</v>
      </c>
      <c r="H3" s="58" t="s">
        <v>230</v>
      </c>
    </row>
    <row r="4" spans="1:8">
      <c r="A4" s="82" t="s">
        <v>231</v>
      </c>
      <c r="B4" s="63" t="s">
        <v>188</v>
      </c>
      <c r="C4" s="67">
        <v>1.048195</v>
      </c>
      <c r="D4" s="65">
        <v>1</v>
      </c>
      <c r="E4" s="65">
        <f>C4/C5</f>
        <v>10.500019483529204</v>
      </c>
    </row>
    <row r="5" spans="1:8">
      <c r="A5" s="82"/>
      <c r="B5" s="63" t="s">
        <v>189</v>
      </c>
      <c r="C5" s="66">
        <v>9.9827910000000006E-2</v>
      </c>
      <c r="D5" s="65">
        <f>C5/C4</f>
        <v>9.5237918517069822E-2</v>
      </c>
      <c r="E5" s="65">
        <v>1</v>
      </c>
    </row>
  </sheetData>
  <mergeCells count="1">
    <mergeCell ref="A4:A5"/>
  </mergeCells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Thomson Reuters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Nazareth</dc:creator>
  <cp:keywords/>
  <dc:description/>
  <cp:lastModifiedBy/>
  <cp:revision/>
  <dcterms:created xsi:type="dcterms:W3CDTF">2016-12-30T15:12:29Z</dcterms:created>
  <dcterms:modified xsi:type="dcterms:W3CDTF">2023-04-19T16:58:39Z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4fa30c-d330-47af-b38e-4594b6de31c6_Enabled">
    <vt:lpwstr>True</vt:lpwstr>
  </property>
  <property fmtid="{D5CDD505-2E9C-101B-9397-08002B2CF9AE}" pid="3" name="MSIP_Label_834fa30c-d330-47af-b38e-4594b6de31c6_SiteId">
    <vt:lpwstr>71ad2f62-61e2-44fc-9e85-86c2827f6de9</vt:lpwstr>
  </property>
  <property fmtid="{D5CDD505-2E9C-101B-9397-08002B2CF9AE}" pid="4" name="MSIP_Label_834fa30c-d330-47af-b38e-4594b6de31c6_Owner">
    <vt:lpwstr>john.nazareth@refinitiv.com</vt:lpwstr>
  </property>
  <property fmtid="{D5CDD505-2E9C-101B-9397-08002B2CF9AE}" pid="5" name="MSIP_Label_834fa30c-d330-47af-b38e-4594b6de31c6_SetDate">
    <vt:lpwstr>2020-01-31T20:09:33.7215262Z</vt:lpwstr>
  </property>
  <property fmtid="{D5CDD505-2E9C-101B-9397-08002B2CF9AE}" pid="6" name="MSIP_Label_834fa30c-d330-47af-b38e-4594b6de31c6_Name">
    <vt:lpwstr>Confidential</vt:lpwstr>
  </property>
  <property fmtid="{D5CDD505-2E9C-101B-9397-08002B2CF9AE}" pid="7" name="MSIP_Label_834fa30c-d330-47af-b38e-4594b6de31c6_Application">
    <vt:lpwstr>Microsoft Azure Information Protection</vt:lpwstr>
  </property>
  <property fmtid="{D5CDD505-2E9C-101B-9397-08002B2CF9AE}" pid="8" name="MSIP_Label_834fa30c-d330-47af-b38e-4594b6de31c6_Extended_MSFT_Method">
    <vt:lpwstr>Automatic</vt:lpwstr>
  </property>
  <property fmtid="{D5CDD505-2E9C-101B-9397-08002B2CF9AE}" pid="9" name="MSIP_Label_160cf5d0-3195-495b-8e47-6fd80127629b_Enabled">
    <vt:lpwstr>True</vt:lpwstr>
  </property>
  <property fmtid="{D5CDD505-2E9C-101B-9397-08002B2CF9AE}" pid="10" name="MSIP_Label_160cf5d0-3195-495b-8e47-6fd80127629b_SiteId">
    <vt:lpwstr>62ccb864-6a1a-4b5d-8e1c-397dec1a8258</vt:lpwstr>
  </property>
  <property fmtid="{D5CDD505-2E9C-101B-9397-08002B2CF9AE}" pid="11" name="MSIP_Label_160cf5d0-3195-495b-8e47-6fd80127629b_Owner">
    <vt:lpwstr>john.nazareth@thomsonreuters.com</vt:lpwstr>
  </property>
  <property fmtid="{D5CDD505-2E9C-101B-9397-08002B2CF9AE}" pid="12" name="MSIP_Label_160cf5d0-3195-495b-8e47-6fd80127629b_SetDate">
    <vt:lpwstr>2020-01-18T16:20:36.0592293Z</vt:lpwstr>
  </property>
  <property fmtid="{D5CDD505-2E9C-101B-9397-08002B2CF9AE}" pid="13" name="MSIP_Label_160cf5d0-3195-495b-8e47-6fd80127629b_Name">
    <vt:lpwstr>Confidential</vt:lpwstr>
  </property>
  <property fmtid="{D5CDD505-2E9C-101B-9397-08002B2CF9AE}" pid="14" name="MSIP_Label_160cf5d0-3195-495b-8e47-6fd80127629b_Application">
    <vt:lpwstr>Microsoft Azure Information Protection</vt:lpwstr>
  </property>
  <property fmtid="{D5CDD505-2E9C-101B-9397-08002B2CF9AE}" pid="15" name="MSIP_Label_160cf5d0-3195-495b-8e47-6fd80127629b_Extended_MSFT_Method">
    <vt:lpwstr>Automatic</vt:lpwstr>
  </property>
  <property fmtid="{D5CDD505-2E9C-101B-9397-08002B2CF9AE}" pid="16" name="Sensitivity">
    <vt:lpwstr>Confidential Confidential</vt:lpwstr>
  </property>
</Properties>
</file>