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icolas/Desktop/Classwork_Bootcamp/"/>
    </mc:Choice>
  </mc:AlternateContent>
  <xr:revisionPtr revIDLastSave="0" documentId="13_ncr:1_{31F57891-BAE0-E548-83A4-E975836EB6D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date" sheetId="6" r:id="rId4"/>
    <sheet name="Edinburg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  <sheet name="Theatre Outcomes by Launch Date" sheetId="12" r:id="rId10"/>
    <sheet name="Outcomes Based On Goals" sheetId="13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Goals'!$F$1</definedName>
    <definedName name="_xlchart.v1.17" hidden="1">'Outcomes Based On Goals'!$F$2:$F$13</definedName>
    <definedName name="_xlchart.v1.18" hidden="1">'Outcomes Based On Goals'!$G$1</definedName>
    <definedName name="_xlchart.v1.19" hidden="1">'Outcomes Based On Goals'!$G$2:$G$13</definedName>
    <definedName name="_xlchart.v1.2" hidden="1">Kickstarter!$E$1</definedName>
    <definedName name="_xlchart.v1.20" hidden="1">'Outcomes Based On Goals'!$H$1</definedName>
    <definedName name="_xlchart.v1.21" hidden="1">'Outcomes Based On Goals'!$H$2:$H$13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'Outcomes Based On Goals'!$A$2:$A$13</definedName>
    <definedName name="_xlchart.v1.9" hidden="1">'Outcomes Based On Goals'!$F$1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D2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C11" i="10"/>
  <c r="C6" i="10"/>
  <c r="C5" i="10"/>
  <c r="C4" i="10"/>
  <c r="B4" i="10"/>
  <c r="B13" i="10"/>
  <c r="B12" i="10"/>
  <c r="B11" i="10"/>
  <c r="B7" i="10"/>
  <c r="B6" i="10"/>
  <c r="B5" i="10"/>
  <c r="C10" i="10"/>
  <c r="C9" i="10"/>
  <c r="B10" i="10"/>
  <c r="B9" i="10"/>
  <c r="C2" i="10"/>
  <c r="C3" i="10"/>
  <c r="B3" i="10"/>
  <c r="B2" i="10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C7" i="10"/>
  <c r="B14" i="10"/>
</calcChain>
</file>

<file path=xl/sharedStrings.xml><?xml version="1.0" encoding="utf-8"?>
<sst xmlns="http://schemas.openxmlformats.org/spreadsheetml/2006/main" count="39709" uniqueCount="9153">
  <si>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</si>
  <si>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</si>
  <si>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</si>
  <si>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</si>
  <si>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</si>
  <si>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</si>
  <si>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</si>
  <si>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</si>
  <si>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</si>
  <si>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</si>
  <si>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</si>
  <si>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</si>
  <si>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</si>
  <si>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</si>
  <si>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</si>
  <si>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</si>
  <si>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</si>
  <si>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</si>
  <si>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</si>
  <si>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</si>
  <si>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</si>
  <si>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</si>
  <si>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</si>
  <si>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</si>
  <si>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</si>
  <si>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</si>
  <si>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</si>
  <si>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</si>
  <si>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</si>
  <si>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</si>
  <si>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</si>
  <si>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</si>
  <si>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</si>
  <si>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</si>
  <si>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</si>
  <si>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</si>
  <si>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</si>
  <si>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</si>
  <si>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</si>
  <si>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</si>
  <si>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</si>
  <si>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</si>
  <si>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</si>
  <si>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</si>
  <si>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</si>
  <si>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</si>
  <si>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</si>
  <si>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</si>
  <si>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</si>
  <si>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</si>
  <si>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</si>
  <si>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</si>
  <si>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</si>
  <si>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</si>
  <si>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</si>
  <si>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</si>
  <si>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</si>
  <si>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</si>
  <si>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</si>
  <si>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</si>
  <si>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</si>
  <si>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</si>
  <si>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</si>
  <si>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</si>
  <si>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</si>
  <si>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</si>
  <si>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</si>
  <si>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</si>
  <si>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</si>
  <si>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</si>
  <si>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</si>
  <si>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</si>
  <si>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</si>
  <si>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</si>
  <si>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</si>
  <si>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</si>
  <si>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</si>
  <si>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</si>
  <si>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</si>
  <si>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</si>
  <si>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</si>
  <si>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</si>
  <si>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</si>
  <si>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</si>
  <si>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</si>
  <si>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</si>
  <si>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</si>
  <si>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</si>
  <si>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</si>
  <si>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</si>
  <si>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</si>
  <si>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</si>
  <si>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</si>
  <si>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</si>
  <si>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</si>
  <si>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</si>
  <si>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</si>
  <si>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</si>
  <si>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</si>
  <si>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</si>
  <si>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</si>
  <si>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</si>
  <si>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</si>
  <si>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</si>
  <si>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</si>
  <si>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</si>
  <si>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</si>
  <si>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</si>
  <si>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</si>
  <si>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</si>
  <si>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</si>
  <si>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</si>
  <si>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</si>
  <si>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</si>
  <si>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</si>
  <si>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</si>
  <si>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</si>
  <si>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</si>
  <si>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</si>
  <si>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</si>
  <si>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</si>
  <si>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</si>
  <si>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</si>
  <si>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</si>
  <si>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</si>
  <si>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</si>
  <si>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</si>
  <si>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</si>
  <si>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</si>
  <si>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</si>
  <si>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</si>
  <si>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</si>
  <si>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</si>
  <si>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</si>
  <si>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</si>
  <si>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</si>
  <si>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</si>
  <si>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</si>
  <si>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</si>
  <si>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</si>
  <si>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</si>
  <si>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</si>
  <si>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</si>
  <si>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</si>
  <si>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</si>
  <si>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</si>
  <si>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</si>
  <si>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</si>
  <si>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</si>
  <si>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</si>
  <si>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</si>
  <si>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</si>
  <si>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</si>
  <si>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</si>
  <si>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</si>
  <si>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</si>
  <si>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</si>
  <si>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</si>
  <si>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</si>
  <si>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</si>
  <si>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</si>
  <si>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</si>
  <si>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</si>
  <si>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</si>
  <si>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</si>
  <si>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</si>
  <si>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</si>
  <si>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</si>
  <si>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</si>
  <si>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</si>
  <si>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</si>
  <si>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</si>
  <si>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</si>
  <si>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</si>
  <si>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</si>
  <si>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</si>
  <si>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</si>
  <si>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</si>
  <si>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</si>
  <si>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</si>
  <si>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</si>
  <si>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</si>
  <si>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</si>
  <si>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</si>
  <si>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</si>
  <si>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</si>
  <si>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</si>
  <si>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</si>
  <si>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</si>
  <si>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</si>
  <si>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</si>
  <si>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</si>
  <si>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</si>
  <si>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</si>
  <si>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</si>
  <si>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</si>
  <si>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</si>
  <si>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</si>
  <si>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</si>
  <si>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</si>
  <si>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</si>
  <si>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</si>
  <si>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</si>
  <si>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</si>
  <si>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</si>
  <si>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</si>
  <si>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</si>
  <si>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</si>
  <si>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</si>
  <si>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</si>
  <si>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</si>
  <si>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</si>
  <si>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</si>
  <si>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</si>
  <si>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</si>
  <si>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</si>
  <si>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</si>
  <si>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</si>
  <si>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</si>
  <si>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</si>
  <si>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</si>
  <si>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</si>
  <si>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</si>
  <si>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</si>
  <si>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</si>
  <si>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</si>
  <si>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</si>
  <si>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</si>
  <si>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</si>
  <si>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</si>
  <si>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</si>
  <si>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</si>
  <si>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</si>
  <si>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</si>
  <si>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</si>
  <si>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</si>
  <si>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</si>
  <si>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</si>
  <si>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</si>
  <si>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</si>
  <si>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</si>
  <si>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</si>
  <si>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</si>
  <si>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</si>
  <si>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</si>
  <si>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</si>
  <si>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</si>
  <si>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</si>
  <si>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</si>
  <si>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</si>
  <si>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</si>
  <si>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</si>
  <si>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</si>
  <si>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</si>
  <si>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</si>
  <si>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</si>
  <si>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</si>
  <si>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</si>
  <si>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</si>
  <si>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</si>
  <si>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</si>
  <si>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</si>
  <si>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</si>
  <si>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</si>
  <si>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</si>
  <si>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</si>
  <si>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</si>
  <si>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</si>
  <si>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</si>
  <si>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</si>
  <si>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</si>
  <si>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</si>
  <si>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</si>
  <si>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</si>
  <si>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</si>
  <si>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</si>
  <si>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</si>
  <si>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</si>
  <si>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</si>
  <si>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</si>
  <si>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</si>
  <si>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</si>
  <si>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</si>
  <si>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</si>
  <si>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</si>
  <si>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</si>
  <si>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</si>
  <si>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</si>
  <si>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</si>
  <si>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</si>
  <si>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</si>
  <si>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</si>
  <si>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</si>
  <si>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</si>
  <si>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</si>
  <si>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</si>
  <si>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</si>
  <si>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</si>
  <si>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</si>
  <si>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</si>
  <si>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</si>
  <si>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</si>
  <si>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</si>
  <si>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</si>
  <si>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</si>
  <si>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</si>
  <si>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</si>
  <si>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</si>
  <si>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</si>
  <si>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</si>
  <si>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</si>
  <si>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</si>
  <si>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</si>
  <si>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</si>
  <si>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</si>
  <si>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</si>
  <si>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</si>
  <si>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</si>
  <si>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</si>
  <si>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</si>
  <si>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</si>
  <si>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</si>
  <si>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</si>
  <si>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</si>
  <si>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</si>
  <si>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</si>
  <si>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</si>
  <si>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</si>
  <si>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</si>
  <si>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</si>
  <si>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</si>
  <si>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</si>
  <si>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</si>
  <si>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</si>
  <si>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</si>
  <si>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</si>
  <si>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</si>
  <si>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</si>
  <si>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</si>
  <si>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</si>
  <si>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</si>
  <si>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</si>
  <si>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</si>
  <si>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</si>
  <si>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</si>
  <si>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</si>
  <si>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</si>
  <si>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</si>
  <si>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</si>
  <si>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</si>
  <si>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</si>
  <si>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</si>
  <si>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</si>
  <si>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</si>
  <si>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</si>
  <si>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</si>
  <si>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</si>
  <si>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</si>
  <si>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</si>
  <si>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</si>
  <si>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</si>
  <si>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</si>
  <si>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</si>
  <si>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</si>
  <si>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</si>
  <si>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</si>
  <si>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</si>
  <si>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</si>
  <si>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</si>
  <si>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</si>
  <si>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</si>
  <si>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</si>
  <si>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</si>
  <si>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</si>
  <si>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</si>
  <si>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</si>
  <si>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</si>
  <si>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</si>
  <si>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</si>
  <si>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</si>
  <si>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</si>
  <si>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</si>
  <si>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</si>
  <si>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</si>
  <si>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</si>
  <si>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</si>
  <si>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</si>
  <si>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</si>
  <si>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</si>
  <si>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</si>
  <si>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</si>
  <si>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</si>
  <si>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</si>
  <si>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</si>
  <si>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</si>
  <si>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</si>
  <si>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</si>
  <si>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</si>
  <si>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</si>
  <si>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</si>
  <si>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</si>
  <si>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</si>
  <si>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</si>
  <si>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</si>
  <si>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</si>
  <si>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</si>
  <si>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</si>
  <si>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</si>
  <si>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</si>
  <si>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</si>
  <si>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</si>
  <si>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</si>
  <si>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</si>
  <si>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</si>
  <si>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</si>
  <si>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</si>
  <si>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</si>
  <si>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</si>
  <si>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</si>
  <si>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</si>
  <si>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</si>
  <si>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</si>
  <si>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</si>
  <si>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</si>
  <si>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</si>
  <si>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</si>
  <si>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</si>
  <si>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</si>
  <si>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</si>
  <si>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</si>
  <si>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</si>
  <si>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</si>
  <si>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</si>
  <si>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</si>
  <si>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</si>
  <si>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</si>
  <si>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</si>
  <si>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</si>
  <si>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</si>
  <si>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</si>
  <si>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</si>
  <si>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</si>
  <si>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</si>
  <si>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</si>
  <si>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</si>
  <si>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</si>
  <si>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</si>
  <si>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</si>
  <si>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</si>
  <si>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</si>
  <si>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</si>
  <si>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</si>
  <si>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</si>
  <si>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</si>
  <si>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</si>
  <si>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</si>
  <si>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</si>
  <si>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</si>
  <si>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</si>
  <si>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</si>
  <si>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</si>
  <si>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</si>
  <si>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</si>
  <si>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</si>
  <si>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</si>
  <si>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</si>
  <si>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</si>
  <si>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</si>
  <si>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</si>
  <si>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</si>
  <si>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</si>
  <si>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</si>
  <si>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</si>
  <si>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</si>
  <si>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</si>
  <si>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</si>
  <si>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</si>
  <si>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</si>
  <si>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</si>
  <si>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</si>
  <si>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</si>
  <si>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</si>
  <si>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</si>
  <si>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</si>
  <si>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</si>
  <si>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</si>
  <si>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</si>
  <si>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</si>
  <si>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</si>
  <si>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</si>
  <si>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</si>
  <si>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</si>
  <si>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</si>
  <si>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</si>
  <si>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</si>
  <si>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</si>
  <si>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</si>
  <si>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</si>
  <si>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</si>
  <si>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</si>
  <si>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</si>
  <si>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</si>
  <si>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</si>
  <si>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</si>
  <si>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</si>
  <si>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</si>
  <si>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</si>
  <si>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</si>
  <si>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</si>
  <si>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</si>
  <si>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</si>
  <si>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</si>
  <si>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</si>
  <si>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</si>
  <si>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</si>
  <si>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</si>
  <si>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</si>
  <si>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</si>
  <si>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</si>
  <si>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</si>
  <si>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</si>
  <si>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</si>
  <si>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</si>
  <si>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</si>
  <si>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</si>
  <si>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</si>
  <si>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</si>
  <si>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</si>
  <si>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</si>
  <si>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</si>
  <si>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</si>
  <si>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</si>
  <si>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</si>
  <si>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</si>
  <si>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</si>
  <si>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</si>
  <si>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</si>
  <si>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</si>
  <si>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</si>
  <si>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</si>
  <si>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</si>
  <si>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</si>
  <si>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</si>
  <si>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</si>
  <si>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</si>
  <si>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</si>
  <si>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</si>
  <si>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</si>
  <si>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</si>
  <si>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</si>
  <si>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</si>
  <si>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</si>
  <si>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</si>
  <si>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</si>
  <si>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</si>
  <si>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</si>
  <si>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</si>
  <si>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</si>
  <si>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</si>
  <si>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</si>
  <si>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</si>
  <si>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</si>
  <si>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</si>
  <si>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</si>
  <si>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</si>
  <si>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</si>
  <si>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</si>
  <si>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</si>
  <si>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</si>
  <si>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</si>
  <si>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</si>
  <si>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</si>
  <si>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</si>
  <si>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</si>
  <si>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</si>
  <si>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</si>
  <si>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</si>
  <si>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</si>
  <si>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</si>
  <si>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</si>
  <si>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</si>
  <si>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</si>
  <si>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</si>
  <si>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</si>
  <si>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</si>
  <si>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</si>
  <si>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</si>
  <si>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</si>
  <si>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</si>
  <si>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</si>
  <si>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</si>
  <si>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</si>
  <si>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</si>
  <si>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</si>
  <si>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</si>
  <si>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</si>
  <si>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</si>
  <si>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</si>
  <si>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</si>
  <si>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</si>
  <si>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</si>
  <si>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</si>
  <si>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</si>
  <si>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</si>
  <si>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</si>
  <si>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</si>
  <si>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</si>
  <si>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</si>
  <si>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</si>
  <si>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</si>
  <si>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</si>
  <si>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</si>
  <si>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</si>
  <si>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</si>
  <si>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</si>
  <si>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</si>
  <si>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</si>
  <si>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</si>
  <si>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</si>
  <si>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</si>
  <si>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</si>
  <si>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</si>
  <si>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</si>
  <si>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</si>
  <si>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</si>
  <si>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</si>
  <si>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</si>
  <si>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</si>
  <si>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</si>
  <si>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</si>
  <si>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</si>
  <si>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</si>
  <si>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</si>
  <si>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</si>
  <si>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</si>
  <si>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</si>
  <si>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</si>
  <si>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</si>
  <si>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</si>
  <si>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</si>
  <si>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</si>
  <si>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</si>
  <si>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</si>
  <si>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</si>
  <si>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</si>
  <si>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</si>
  <si>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</si>
  <si>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</si>
  <si>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</si>
  <si>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</si>
  <si>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</si>
  <si>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</si>
  <si>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</si>
  <si>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</si>
  <si>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</si>
  <si>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</si>
  <si>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</si>
  <si>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</si>
  <si>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</si>
  <si>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</si>
  <si>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</si>
  <si>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</si>
  <si>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</si>
  <si>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</si>
  <si>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</si>
  <si>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</si>
  <si>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</si>
  <si>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</si>
  <si>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</si>
  <si>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</si>
  <si>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</si>
  <si>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</si>
  <si>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</si>
  <si>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</si>
  <si>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</si>
  <si>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</si>
  <si>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</si>
  <si>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</si>
  <si>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</si>
  <si>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</si>
  <si>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</si>
  <si>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</si>
  <si>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</si>
  <si>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</si>
  <si>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</si>
  <si>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</si>
  <si>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</si>
  <si>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</si>
  <si>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</si>
  <si>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</si>
  <si>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</si>
  <si>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</si>
  <si>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</si>
  <si>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</si>
  <si>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</si>
  <si>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</si>
  <si>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</si>
  <si>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</si>
  <si>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</si>
  <si>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</si>
  <si>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</si>
  <si>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</si>
  <si>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</si>
  <si>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</si>
  <si>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</si>
  <si>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</si>
  <si>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</si>
  <si>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</si>
  <si>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</si>
  <si>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</si>
  <si>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</si>
  <si>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</si>
  <si>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</si>
  <si>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</si>
  <si>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</si>
  <si>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</si>
  <si>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</si>
  <si>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</si>
  <si>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</si>
  <si>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</si>
  <si>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</si>
  <si>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</si>
  <si>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</si>
  <si>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</si>
  <si>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</si>
  <si>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</si>
  <si>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</si>
  <si>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</si>
  <si>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</si>
  <si>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</si>
  <si>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</si>
  <si>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</si>
  <si>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</si>
  <si>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</si>
  <si>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</si>
  <si>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</si>
  <si>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</si>
  <si>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</si>
  <si>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</si>
  <si>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</si>
  <si>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</si>
  <si>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</si>
  <si>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</si>
  <si>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</si>
  <si>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</si>
  <si>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</si>
  <si>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</si>
  <si>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</si>
  <si>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</si>
  <si>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</si>
  <si>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</si>
  <si>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</si>
  <si>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</si>
  <si>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</si>
  <si>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</si>
  <si>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</si>
  <si>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</si>
  <si>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</si>
  <si>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</si>
  <si>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</si>
  <si>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</si>
  <si>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</si>
  <si>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</si>
  <si>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</si>
  <si>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</si>
  <si>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</si>
  <si>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</si>
  <si>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</si>
  <si>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</si>
  <si>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</si>
  <si>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</si>
  <si>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</si>
  <si>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</si>
  <si>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</si>
  <si>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</si>
  <si>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</si>
  <si>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</si>
  <si>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</si>
  <si>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</si>
  <si>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</si>
  <si>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</si>
  <si>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</si>
  <si>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</si>
  <si>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</si>
  <si>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</si>
  <si>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</si>
  <si>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</si>
  <si>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</si>
  <si>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</si>
  <si>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</si>
  <si>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</si>
  <si>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</si>
  <si>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</si>
  <si>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</si>
  <si>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</si>
  <si>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</si>
  <si>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</si>
  <si>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</si>
  <si>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</si>
  <si>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</si>
  <si>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</si>
  <si>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</si>
  <si>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</si>
  <si>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</si>
  <si>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</si>
  <si>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</si>
  <si>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</si>
  <si>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</si>
  <si>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</si>
  <si>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</si>
  <si>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</si>
  <si>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</si>
  <si>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</si>
  <si>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</si>
  <si>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</si>
  <si>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</si>
  <si>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</si>
  <si>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</si>
  <si>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</si>
  <si>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</si>
  <si>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</si>
  <si>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</si>
  <si>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</si>
  <si>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</si>
  <si>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</si>
  <si>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</si>
  <si>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</si>
  <si>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</si>
  <si>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</si>
  <si>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</si>
  <si>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</si>
  <si>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</si>
  <si>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</si>
  <si>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</si>
  <si>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</si>
  <si>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</si>
  <si>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</si>
  <si>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</si>
  <si>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</si>
  <si>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</si>
  <si>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</si>
  <si>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</si>
  <si>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</si>
  <si>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</si>
  <si>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</si>
  <si>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</si>
  <si>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</si>
  <si>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</si>
  <si>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</si>
  <si>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</si>
  <si>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</si>
  <si>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</si>
  <si>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</si>
  <si>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</si>
  <si>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</si>
  <si>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</si>
  <si>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</si>
  <si>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</si>
  <si>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</si>
  <si>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</si>
  <si>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</si>
  <si>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</si>
  <si>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</si>
  <si>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</si>
  <si>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</si>
  <si>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</si>
  <si>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</si>
  <si>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</si>
  <si>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</si>
  <si>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</si>
  <si>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</si>
  <si>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</si>
  <si>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</si>
  <si>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</si>
  <si>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</si>
  <si>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</si>
  <si>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</si>
  <si>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</si>
  <si>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</si>
  <si>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</si>
  <si>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</si>
  <si>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</si>
  <si>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</si>
  <si>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</si>
  <si>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</si>
  <si>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</si>
  <si>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</si>
  <si>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</si>
  <si>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</si>
  <si>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</si>
  <si>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</si>
  <si>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</si>
  <si>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</si>
  <si>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</si>
  <si>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</si>
  <si>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</si>
  <si>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</si>
  <si>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</si>
  <si>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</si>
  <si>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</si>
  <si>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</si>
  <si>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</si>
  <si>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</si>
  <si>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</si>
  <si>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</si>
  <si>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</si>
  <si>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</si>
  <si>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</si>
  <si>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</si>
  <si>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</si>
  <si>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</si>
  <si>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</si>
  <si>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</si>
  <si>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</si>
  <si>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</si>
  <si>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</si>
  <si>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</si>
  <si>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</si>
  <si>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</si>
  <si>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</si>
  <si>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</si>
  <si>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</si>
  <si>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</si>
  <si>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</si>
  <si>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</si>
  <si>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</si>
  <si>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</si>
  <si>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</si>
  <si>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</si>
  <si>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</si>
  <si>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</si>
  <si>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</si>
  <si>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</si>
  <si>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</si>
  <si>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</si>
  <si>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</si>
  <si>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</si>
  <si>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</si>
  <si>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</si>
  <si>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</si>
  <si>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</si>
  <si>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</si>
  <si>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</si>
  <si>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</si>
  <si>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</si>
  <si>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</si>
  <si>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</si>
  <si>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</si>
  <si>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</si>
  <si>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</si>
  <si>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</si>
  <si>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</si>
  <si>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</si>
  <si>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</si>
  <si>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</si>
  <si>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</si>
  <si>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</si>
  <si>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</si>
  <si>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</si>
  <si>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</si>
  <si>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</si>
  <si>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</si>
  <si>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</si>
  <si>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</si>
  <si>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</si>
  <si>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</si>
  <si>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</si>
  <si>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</si>
  <si>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</si>
  <si>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</si>
  <si>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</si>
  <si>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</si>
  <si>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</si>
  <si>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</si>
  <si>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</si>
  <si>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</si>
  <si>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</si>
  <si>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</si>
  <si>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</si>
  <si>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</si>
  <si>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</si>
  <si>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</si>
  <si>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</si>
  <si>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</si>
  <si>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</si>
  <si>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</si>
  <si>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</si>
  <si>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</si>
  <si>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</si>
  <si>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</si>
  <si>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</si>
  <si>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</si>
  <si>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</si>
  <si>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</si>
  <si>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</si>
  <si>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</si>
  <si>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</si>
  <si>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</si>
  <si>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</si>
  <si>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</si>
  <si>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</si>
  <si>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</si>
  <si>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</si>
  <si>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</si>
  <si>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</si>
  <si>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</si>
  <si>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</si>
  <si>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</si>
  <si>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</si>
  <si>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</si>
  <si>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</si>
  <si>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</si>
  <si>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</si>
  <si>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</si>
  <si>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</si>
  <si>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</si>
  <si>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</si>
  <si>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</si>
  <si>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</si>
  <si>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</si>
  <si>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</si>
  <si>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</si>
  <si>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</si>
  <si>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</si>
  <si>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</si>
  <si>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</si>
  <si>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</si>
  <si>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</si>
  <si>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</si>
  <si>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</si>
  <si>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</si>
  <si>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</si>
  <si>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</si>
  <si>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</si>
  <si>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</si>
  <si>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</si>
  <si>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</si>
  <si>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</si>
  <si>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</si>
  <si>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</si>
  <si>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</si>
  <si>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</si>
  <si>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</si>
  <si>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</si>
  <si>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</si>
  <si>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</si>
  <si>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</si>
  <si>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</si>
  <si>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</si>
  <si>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</si>
  <si>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</si>
  <si>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</si>
  <si>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</si>
  <si>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</si>
  <si>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</si>
  <si>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</si>
  <si>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</si>
  <si>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</si>
  <si>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</si>
  <si>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</si>
  <si>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</si>
  <si>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</si>
  <si>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</si>
  <si>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</si>
  <si>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</si>
  <si>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</si>
  <si>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</si>
  <si>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</si>
  <si>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</si>
  <si>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</si>
  <si>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</si>
  <si>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</si>
  <si>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</si>
  <si>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</si>
  <si>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</si>
  <si>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</si>
  <si>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</si>
  <si>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</si>
  <si>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</si>
  <si>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</si>
  <si>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</si>
  <si>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</si>
  <si>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</si>
  <si>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</si>
  <si>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</si>
  <si>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</si>
  <si>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</si>
  <si>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</si>
  <si>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</si>
  <si>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</si>
  <si>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</si>
  <si>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</si>
  <si>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</si>
  <si>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</si>
  <si>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</si>
  <si>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</si>
  <si>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</si>
  <si>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</si>
  <si>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</si>
  <si>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</si>
  <si>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</si>
  <si>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</si>
  <si>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</si>
  <si>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</si>
  <si>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</si>
  <si>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</si>
  <si>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</si>
  <si>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</si>
  <si>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</si>
  <si>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</si>
  <si>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</si>
  <si>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</si>
  <si>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</si>
  <si>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</si>
  <si>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</si>
  <si>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</si>
  <si>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</si>
  <si>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</si>
  <si>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</si>
  <si>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</si>
  <si>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</si>
  <si>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</si>
  <si>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</si>
  <si>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</si>
  <si>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</si>
  <si>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</si>
  <si>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</si>
  <si>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</si>
  <si>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</si>
  <si>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</si>
  <si>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</si>
  <si>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</si>
  <si>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</si>
  <si>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</si>
  <si>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</si>
  <si>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</si>
  <si>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</si>
  <si>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</si>
  <si>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</si>
  <si>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</si>
  <si>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</si>
  <si>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</si>
  <si>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</si>
  <si>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</si>
  <si>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</si>
  <si>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</si>
  <si>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</si>
  <si>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</si>
  <si>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</si>
  <si>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</si>
  <si>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</si>
  <si>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</si>
  <si>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</si>
  <si>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</si>
  <si>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</si>
  <si>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</si>
  <si>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</si>
  <si>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</si>
  <si>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</si>
  <si>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</si>
  <si>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</si>
  <si>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</si>
  <si>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</si>
  <si>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</si>
  <si>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</si>
  <si>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</si>
  <si>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</si>
  <si>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</si>
  <si>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</si>
  <si>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</si>
  <si>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</si>
  <si>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</si>
  <si>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</si>
  <si>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</si>
  <si>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</si>
  <si>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</si>
  <si>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</si>
  <si>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</si>
  <si>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</si>
  <si>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</si>
  <si>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</si>
  <si>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</si>
  <si>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</si>
  <si>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</si>
  <si>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</si>
  <si>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</si>
  <si>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</si>
  <si>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</si>
  <si>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</si>
  <si>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</si>
  <si>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</si>
  <si>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</si>
  <si>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</si>
  <si>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</si>
  <si>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</si>
  <si>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</si>
  <si>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</si>
  <si>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</si>
  <si>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</si>
  <si>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</si>
  <si>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</si>
  <si>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</si>
  <si>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</si>
  <si>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</si>
  <si>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</si>
  <si>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</si>
  <si>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</si>
  <si>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</si>
  <si>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</si>
  <si>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</si>
  <si>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</si>
  <si>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</si>
  <si>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</si>
  <si>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</si>
  <si>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</si>
  <si>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</si>
  <si>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</si>
  <si>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</si>
  <si>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</si>
  <si>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</si>
  <si>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</si>
  <si>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</si>
  <si>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</si>
  <si>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</si>
  <si>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</si>
  <si>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</si>
  <si>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</si>
  <si>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</si>
  <si>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</si>
  <si>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</si>
  <si>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</si>
  <si>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</si>
  <si>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</si>
  <si>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</si>
  <si>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</si>
  <si>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</si>
  <si>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</si>
  <si>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</si>
  <si>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</si>
  <si>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</si>
  <si>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</si>
  <si>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</si>
  <si>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</si>
  <si>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</si>
  <si>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</si>
  <si>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</si>
  <si>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</si>
  <si>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</si>
  <si>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</si>
  <si>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</si>
  <si>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</si>
  <si>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</si>
  <si>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</si>
  <si>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</si>
  <si>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</si>
  <si>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</si>
  <si>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</si>
  <si>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</si>
  <si>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</si>
  <si>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</si>
  <si>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</si>
  <si>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</si>
  <si>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</si>
  <si>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</si>
  <si>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</si>
  <si>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</si>
  <si>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</si>
  <si>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</si>
  <si>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</si>
  <si>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</si>
  <si>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</si>
  <si>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</si>
  <si>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</si>
  <si>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</si>
  <si>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</si>
  <si>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</si>
  <si>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</si>
  <si>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</si>
  <si>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</si>
  <si>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</si>
  <si>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</si>
  <si>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</si>
  <si>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</si>
  <si>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</si>
  <si>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</si>
  <si>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</si>
  <si>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</si>
  <si>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</si>
  <si>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</si>
  <si>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</si>
  <si>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</si>
  <si>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</si>
  <si>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</si>
  <si>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</si>
  <si>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</si>
  <si>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</si>
  <si>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</si>
  <si>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</si>
  <si>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</si>
  <si>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</si>
  <si>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</si>
  <si>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</si>
  <si>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</si>
  <si>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</si>
  <si>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</si>
  <si>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</si>
  <si>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</si>
  <si>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</si>
  <si>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</si>
  <si>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</si>
  <si>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</si>
  <si>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</si>
  <si>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</si>
  <si>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</si>
  <si>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</si>
  <si>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</si>
  <si>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</si>
  <si>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</si>
  <si>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</si>
  <si>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</si>
  <si>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</si>
  <si>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</si>
  <si>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</si>
  <si>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</si>
  <si>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</si>
  <si>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</si>
  <si>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</si>
  <si>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</si>
  <si>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</si>
  <si>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</si>
  <si>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</si>
  <si>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</si>
  <si>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</si>
  <si>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</si>
  <si>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</si>
  <si>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</si>
  <si>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</si>
  <si>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</si>
  <si>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</si>
  <si>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</si>
  <si>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</si>
  <si>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</si>
  <si>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</si>
  <si>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</si>
  <si>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</si>
  <si>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</si>
  <si>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</si>
  <si>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</si>
  <si>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</si>
  <si>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</si>
  <si>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</si>
  <si>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</si>
  <si>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</si>
  <si>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</si>
  <si>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</si>
  <si>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</si>
  <si>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</si>
  <si>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</si>
  <si>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</si>
  <si>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</si>
  <si>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</si>
  <si>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</si>
  <si>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</si>
  <si>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</si>
  <si>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</si>
  <si>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</si>
  <si>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</si>
  <si>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</si>
  <si>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</si>
  <si>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</si>
  <si>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</si>
  <si>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</si>
  <si>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</si>
  <si>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</si>
  <si>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</si>
  <si>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</si>
  <si>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</si>
  <si>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</si>
  <si>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</si>
  <si>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</si>
  <si>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</si>
  <si>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</si>
  <si>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</si>
  <si>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</si>
  <si>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</si>
  <si>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</si>
  <si>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</si>
  <si>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</si>
  <si>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</si>
  <si>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</si>
  <si>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</si>
  <si>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</si>
  <si>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</si>
  <si>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</si>
  <si>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</si>
  <si>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</si>
  <si>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</si>
  <si>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</si>
  <si>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</si>
  <si>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</si>
  <si>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</si>
  <si>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</si>
  <si>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</si>
  <si>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</si>
  <si>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</si>
  <si>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</si>
  <si>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</si>
  <si>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</si>
  <si>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</si>
  <si>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</si>
  <si>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</si>
  <si>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</si>
  <si>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</si>
  <si>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</si>
  <si>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</si>
  <si>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</si>
  <si>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</si>
  <si>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</si>
  <si>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</si>
  <si>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</si>
  <si>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</si>
  <si>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</si>
  <si>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</si>
  <si>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</si>
  <si>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</si>
  <si>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</si>
  <si>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</si>
  <si>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</si>
  <si>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</si>
  <si>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</si>
  <si>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</si>
  <si>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</si>
  <si>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</si>
  <si>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</si>
  <si>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</si>
  <si>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</si>
  <si>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</si>
  <si>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</si>
  <si>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</si>
  <si>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</si>
  <si>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</si>
  <si>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</si>
  <si>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</si>
  <si>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</si>
  <si>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</si>
  <si>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</si>
  <si>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</si>
  <si>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</si>
  <si>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</si>
  <si>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</si>
  <si>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</si>
  <si>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</si>
  <si>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</si>
  <si>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</si>
  <si>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</si>
  <si>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</si>
  <si>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</si>
  <si>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</si>
  <si>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</si>
  <si>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</si>
  <si>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</si>
  <si>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</si>
  <si>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</si>
  <si>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</si>
  <si>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</si>
  <si>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</si>
  <si>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</si>
  <si>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</si>
  <si>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</si>
  <si>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</si>
  <si>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</si>
  <si>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</si>
  <si>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</si>
  <si>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</si>
  <si>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</si>
  <si>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</si>
  <si>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</si>
  <si>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</si>
  <si>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</si>
  <si>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</si>
  <si>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</si>
  <si>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</si>
  <si>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</si>
  <si>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</si>
  <si>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</si>
  <si>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</si>
  <si>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</si>
  <si>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</si>
  <si>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</si>
  <si>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</si>
  <si>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</si>
  <si>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</si>
  <si>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</si>
  <si>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</si>
  <si>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</si>
  <si>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</si>
  <si>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</si>
  <si>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</si>
  <si>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</si>
  <si>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</si>
  <si>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</si>
  <si>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</si>
  <si>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</si>
  <si>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</si>
  <si>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</si>
  <si>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</si>
  <si>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</si>
  <si>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</si>
  <si>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</si>
  <si>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</si>
  <si>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</si>
  <si>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</si>
  <si>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</si>
  <si>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</si>
  <si>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</si>
  <si>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</si>
  <si>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</si>
  <si>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</si>
  <si>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</si>
  <si>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</si>
  <si>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</si>
  <si>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</si>
  <si>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</si>
  <si>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</si>
  <si>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</si>
  <si>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</si>
  <si>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</si>
  <si>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</si>
  <si>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</si>
  <si>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</si>
  <si>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</si>
  <si>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</si>
  <si>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</si>
  <si>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</si>
  <si>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</si>
  <si>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</si>
  <si>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</si>
  <si>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</si>
  <si>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</si>
  <si>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</si>
  <si>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</si>
  <si>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</si>
  <si>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</si>
  <si>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</si>
  <si>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</si>
  <si>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</si>
  <si>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</si>
  <si>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</si>
  <si>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</si>
  <si>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</si>
  <si>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</si>
  <si>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</si>
  <si>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</si>
  <si>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</si>
  <si>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</si>
  <si>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</si>
  <si>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</si>
  <si>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</si>
  <si>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</si>
  <si>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</si>
  <si>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</si>
  <si>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</si>
  <si>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</si>
  <si>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</si>
  <si>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</si>
  <si>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</si>
  <si>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</si>
  <si>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</si>
  <si>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</si>
  <si>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</si>
  <si>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</si>
  <si>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</si>
  <si>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</si>
  <si>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</si>
  <si>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</si>
  <si>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</si>
  <si>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</si>
  <si>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</si>
  <si>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</si>
  <si>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</si>
  <si>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</si>
  <si>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</si>
  <si>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</si>
  <si>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</si>
  <si>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</si>
  <si>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</si>
  <si>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</si>
  <si>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</si>
  <si>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</si>
  <si>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</si>
  <si>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</si>
  <si>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</si>
  <si>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</si>
  <si>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</si>
  <si>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</si>
  <si>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</si>
  <si>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</si>
  <si>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</si>
  <si>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</si>
  <si>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</si>
  <si>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</si>
  <si>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</si>
  <si>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</si>
  <si>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</si>
  <si>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</si>
  <si>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</si>
  <si>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</si>
  <si>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</si>
  <si>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</si>
  <si>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</si>
  <si>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</si>
  <si>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</si>
  <si>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</si>
  <si>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</si>
  <si>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</si>
  <si>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</si>
  <si>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</si>
  <si>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</si>
  <si>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</si>
  <si>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</si>
  <si>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</si>
  <si>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</si>
  <si>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</si>
  <si>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</si>
  <si>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</si>
  <si>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</si>
  <si>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</si>
  <si>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</si>
  <si>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</si>
  <si>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</si>
  <si>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</si>
  <si>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</si>
  <si>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</si>
  <si>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</si>
  <si>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</si>
  <si>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</si>
  <si>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</si>
  <si>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</si>
  <si>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</si>
  <si>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</si>
  <si>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</si>
  <si>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</si>
  <si>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</si>
  <si>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</si>
  <si>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</si>
  <si>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</si>
  <si>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</si>
  <si>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</si>
  <si>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</si>
  <si>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</si>
  <si>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</si>
  <si>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</si>
  <si>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</si>
  <si>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</si>
  <si>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</si>
  <si>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</si>
  <si>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</si>
  <si>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</si>
  <si>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</si>
  <si>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</si>
  <si>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</si>
  <si>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</si>
  <si>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</si>
  <si>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</si>
  <si>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</si>
  <si>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</si>
  <si>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</si>
  <si>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</si>
  <si>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</si>
  <si>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</si>
  <si>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</si>
  <si>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</si>
  <si>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</si>
  <si>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</si>
  <si>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</si>
  <si>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</si>
  <si>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</si>
  <si>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</si>
  <si>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</si>
  <si>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</si>
  <si>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</si>
  <si>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</si>
  <si>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</si>
  <si>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</si>
  <si>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</si>
  <si>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</si>
  <si>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</si>
  <si>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</si>
  <si>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</si>
  <si>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</si>
  <si>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</si>
  <si>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</si>
  <si>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</si>
  <si>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</si>
  <si>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</si>
  <si>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</si>
  <si>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</si>
  <si>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</si>
  <si>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</si>
  <si>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</si>
  <si>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</si>
  <si>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</si>
  <si>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</si>
  <si>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</si>
  <si>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</si>
  <si>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</si>
  <si>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</si>
  <si>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</si>
  <si>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</si>
  <si>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</si>
  <si>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</si>
  <si>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</si>
  <si>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</si>
  <si>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</si>
  <si>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</si>
  <si>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</si>
  <si>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</si>
  <si>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</si>
  <si>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</si>
  <si>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</si>
  <si>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</si>
  <si>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</si>
  <si>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</si>
  <si>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</si>
  <si>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</si>
  <si>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</si>
  <si>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</si>
  <si>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</si>
  <si>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</si>
  <si>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</si>
  <si>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</si>
  <si>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</si>
  <si>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</si>
  <si>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</si>
  <si>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</si>
  <si>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</si>
  <si>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</si>
  <si>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</si>
  <si>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</si>
  <si>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</si>
  <si>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</si>
  <si>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</si>
  <si>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</si>
  <si>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</si>
  <si>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</si>
  <si>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</si>
  <si>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</si>
  <si>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</si>
  <si>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</si>
  <si>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</si>
  <si>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</si>
  <si>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</si>
  <si>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</si>
  <si>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</si>
  <si>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</si>
  <si>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</si>
  <si>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</si>
  <si>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</si>
  <si>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</si>
  <si>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</si>
  <si>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</si>
  <si>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</si>
  <si>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</si>
  <si>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</si>
  <si>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</si>
  <si>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</si>
  <si>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</si>
  <si>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</si>
  <si>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</si>
  <si>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</si>
  <si>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</si>
  <si>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</si>
  <si>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</si>
  <si>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</si>
  <si>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</si>
  <si>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</si>
  <si>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</si>
  <si>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</si>
  <si>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</si>
  <si>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</si>
  <si>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</si>
  <si>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</si>
  <si>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</si>
  <si>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</si>
  <si>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</si>
  <si>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</si>
  <si>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</si>
  <si>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</si>
  <si>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</si>
  <si>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</si>
  <si>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</si>
  <si>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</si>
  <si>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</si>
  <si>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</si>
  <si>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</si>
  <si>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</si>
  <si>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</si>
  <si>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</si>
  <si>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</si>
  <si>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</si>
  <si>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</si>
  <si>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</si>
  <si>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</si>
  <si>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</si>
  <si>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</si>
  <si>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</si>
  <si>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</si>
  <si>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</si>
  <si>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</si>
  <si>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</si>
  <si>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</si>
  <si>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</si>
  <si>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</si>
  <si>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</si>
  <si>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</si>
  <si>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</si>
  <si>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</si>
  <si>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</si>
  <si>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</si>
  <si>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</si>
  <si>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</si>
  <si>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</si>
  <si>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</si>
  <si>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</si>
  <si>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</si>
  <si>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</si>
  <si>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</si>
  <si>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</si>
  <si>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</si>
  <si>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</si>
  <si>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</si>
  <si>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</si>
  <si>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</si>
  <si>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</si>
  <si>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</si>
  <si>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</si>
  <si>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</si>
  <si>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</si>
  <si>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</si>
  <si>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</si>
  <si>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</si>
  <si>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</si>
  <si>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</si>
  <si>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</si>
  <si>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</si>
  <si>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</si>
  <si>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</si>
  <si>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</si>
  <si>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</si>
  <si>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</si>
  <si>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</si>
  <si>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</si>
  <si>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</si>
  <si>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</si>
  <si>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</si>
  <si>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</si>
  <si>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</si>
  <si>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</si>
  <si>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</si>
  <si>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</si>
  <si>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</si>
  <si>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</si>
  <si>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</si>
  <si>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</si>
  <si>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</si>
  <si>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</si>
  <si>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</si>
  <si>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</si>
  <si>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</si>
  <si>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</si>
  <si>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</si>
  <si>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</si>
  <si>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</si>
  <si>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</si>
  <si>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</si>
  <si>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</si>
  <si>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</si>
  <si>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</si>
  <si>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</si>
  <si>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</si>
  <si>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</si>
  <si>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</si>
  <si>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</si>
  <si>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</si>
  <si>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</si>
  <si>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</si>
  <si>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</si>
  <si>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</si>
  <si>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</si>
  <si>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</si>
  <si>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</si>
  <si>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</si>
  <si>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</si>
  <si>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</si>
  <si>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</si>
  <si>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</si>
  <si>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</si>
  <si>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</si>
  <si>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</si>
  <si>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</si>
  <si>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</si>
  <si>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</si>
  <si>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</si>
  <si>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</si>
  <si>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</si>
  <si>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</si>
  <si>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</si>
  <si>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</si>
  <si>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</si>
  <si>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</si>
  <si>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</si>
  <si>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</si>
  <si>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</si>
  <si>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</si>
  <si>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</si>
  <si>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</si>
  <si>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</si>
  <si>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</si>
  <si>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</si>
  <si>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</si>
  <si>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</si>
  <si>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</si>
  <si>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</si>
  <si>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</si>
  <si>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</si>
  <si>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</si>
  <si>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</si>
  <si>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</si>
  <si>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</si>
  <si>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</si>
  <si>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</si>
  <si>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</si>
  <si>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</si>
  <si>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</si>
  <si>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</si>
  <si>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</si>
  <si>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</si>
  <si>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</si>
  <si>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</si>
  <si>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</si>
  <si>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</si>
  <si>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</si>
  <si>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</si>
  <si>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</si>
  <si>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</si>
  <si>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</si>
  <si>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</si>
  <si>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</si>
  <si>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</si>
  <si>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</si>
  <si>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</si>
  <si>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</si>
  <si>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</si>
  <si>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</si>
  <si>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</si>
  <si>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</si>
  <si>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</si>
  <si>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</si>
  <si>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</si>
  <si>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</si>
  <si>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</si>
  <si>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</si>
  <si>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</si>
  <si>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</si>
  <si>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</si>
  <si>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</si>
  <si>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</si>
  <si>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</si>
  <si>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</si>
  <si>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</si>
  <si>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</si>
  <si>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</si>
  <si>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</si>
  <si>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</si>
  <si>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</si>
  <si>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</si>
  <si>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</si>
  <si>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</si>
  <si>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</si>
  <si>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</si>
  <si>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</si>
  <si>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</si>
  <si>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</si>
  <si>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</si>
  <si>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</si>
  <si>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</si>
  <si>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</si>
  <si>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</si>
  <si>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</si>
  <si>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</si>
  <si>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</si>
  <si>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</si>
  <si>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</si>
  <si>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</si>
  <si>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</si>
  <si>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</si>
  <si>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</si>
  <si>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</si>
  <si>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</si>
  <si>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</si>
  <si>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</si>
  <si>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</si>
  <si>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</si>
  <si>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</si>
  <si>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</si>
  <si>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</si>
  <si>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</si>
  <si>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</si>
  <si>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</si>
  <si>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</si>
  <si>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</si>
  <si>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</si>
  <si>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</si>
  <si>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</si>
  <si>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</si>
  <si>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</si>
  <si>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</si>
  <si>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</si>
  <si>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</si>
  <si>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</si>
  <si>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</si>
  <si>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</si>
  <si>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</si>
  <si>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</si>
  <si>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</si>
  <si>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</si>
  <si>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</si>
  <si>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</si>
  <si>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</si>
  <si>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</si>
  <si>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</si>
  <si>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</si>
  <si>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</si>
  <si>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</si>
  <si>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</si>
  <si>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</si>
  <si>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</si>
  <si>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</si>
  <si>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</si>
  <si>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</si>
  <si>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</si>
  <si>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</si>
  <si>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</si>
  <si>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</si>
  <si>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</si>
  <si>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</si>
  <si>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</si>
  <si>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</si>
  <si>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</si>
  <si>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</si>
  <si>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</si>
  <si>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</si>
  <si>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</si>
  <si>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</si>
  <si>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</si>
  <si>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</si>
  <si>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</si>
  <si>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</si>
  <si>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</si>
  <si>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</si>
  <si>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</si>
  <si>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</si>
  <si>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</si>
  <si>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</si>
  <si>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</si>
  <si>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</si>
  <si>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</si>
  <si>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</si>
  <si>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</si>
  <si>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</si>
  <si>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</si>
  <si>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</si>
  <si>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</si>
  <si>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</si>
  <si>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</si>
  <si>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</si>
  <si>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</si>
  <si>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</si>
  <si>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</si>
  <si>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</si>
  <si>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</si>
  <si>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</si>
  <si>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</si>
  <si>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</si>
  <si>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</si>
  <si>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</si>
  <si>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</si>
  <si>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</si>
  <si>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</si>
  <si>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</si>
  <si>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</si>
  <si>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</si>
  <si>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</si>
  <si>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</si>
  <si>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</si>
  <si>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</si>
  <si>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</si>
  <si>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</si>
  <si>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</si>
  <si>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</si>
  <si>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</si>
  <si>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</si>
  <si>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</si>
  <si>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</si>
  <si>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</si>
  <si>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</si>
  <si>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</si>
  <si>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</si>
  <si>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</si>
  <si>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</si>
  <si>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</si>
  <si>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</si>
  <si>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</si>
  <si>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</si>
  <si>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</si>
  <si>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</si>
  <si>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</si>
  <si>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</si>
  <si>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</si>
  <si>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</si>
  <si>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</si>
  <si>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</si>
  <si>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</si>
  <si>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</si>
  <si>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</si>
  <si>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</si>
  <si>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</si>
  <si>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</si>
  <si>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</si>
  <si>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</si>
  <si>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</si>
  <si>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</si>
  <si>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</si>
  <si>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</si>
  <si>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</si>
  <si>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</si>
  <si>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</si>
  <si>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</si>
  <si>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</si>
  <si>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</si>
  <si>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</si>
  <si>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</si>
  <si>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</si>
  <si>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</si>
  <si>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</si>
  <si>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</si>
  <si>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</si>
  <si>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</si>
  <si>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</si>
  <si>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</si>
  <si>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</si>
  <si>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</si>
  <si>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</si>
  <si>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</si>
  <si>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</si>
  <si>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</si>
  <si>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</si>
  <si>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</si>
  <si>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</si>
  <si>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</si>
  <si>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</si>
  <si>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</si>
  <si>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</si>
  <si>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</si>
  <si>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</si>
  <si>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</si>
  <si>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</si>
  <si>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</si>
  <si>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</si>
  <si>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</si>
  <si>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</si>
  <si>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</si>
  <si>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</si>
  <si>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</si>
  <si>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</si>
  <si>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</si>
  <si>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</si>
  <si>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</si>
  <si>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</si>
  <si>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</si>
  <si>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</si>
  <si>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</si>
  <si>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</si>
  <si>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</si>
  <si>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</si>
  <si>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</si>
  <si>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</si>
  <si>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</si>
  <si>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</si>
  <si>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</si>
  <si>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</si>
  <si>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</si>
  <si>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</si>
  <si>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</si>
  <si>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</si>
  <si>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</si>
  <si>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</si>
  <si>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</si>
  <si>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</si>
  <si>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</si>
  <si>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</si>
  <si>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</si>
  <si>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</si>
  <si>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</si>
  <si>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</si>
  <si>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</si>
  <si>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</si>
  <si>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</si>
  <si>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</si>
  <si>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</si>
  <si>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</si>
  <si>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</si>
  <si>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</si>
  <si>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</si>
  <si>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</si>
  <si>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</si>
  <si>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</si>
  <si>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</si>
  <si>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</si>
  <si>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</si>
  <si>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</si>
  <si>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</si>
  <si>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</si>
  <si>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</si>
  <si>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</si>
  <si>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</si>
  <si>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</si>
  <si>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</si>
  <si>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</si>
  <si>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</si>
  <si>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</si>
  <si>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</si>
  <si>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</si>
  <si>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</si>
  <si>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</si>
  <si>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</si>
  <si>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</si>
  <si>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</si>
  <si>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</si>
  <si>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</si>
  <si>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</si>
  <si>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</si>
  <si>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</si>
  <si>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</si>
  <si>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</si>
  <si>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</si>
  <si>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</si>
  <si>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</si>
  <si>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</si>
  <si>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</si>
  <si>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</si>
  <si>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</si>
  <si>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</si>
  <si>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</si>
  <si>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</si>
  <si>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</si>
  <si>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</si>
  <si>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</si>
  <si>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</si>
  <si>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</si>
  <si>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</si>
  <si>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</si>
  <si>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</si>
  <si>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</si>
  <si>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</si>
  <si>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</si>
  <si>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</si>
  <si>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</si>
  <si>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</si>
  <si>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</si>
  <si>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</si>
  <si>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</si>
  <si>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</si>
  <si>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</si>
  <si>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</si>
  <si>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</si>
  <si>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</si>
  <si>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</si>
  <si>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</si>
  <si>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</si>
  <si>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</si>
  <si>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</si>
  <si>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</si>
  <si>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</si>
  <si>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</si>
  <si>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</si>
  <si>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</si>
  <si>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</si>
  <si>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</si>
  <si>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</si>
  <si>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</si>
  <si>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</si>
  <si>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</si>
  <si>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</si>
  <si>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</si>
  <si>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</si>
  <si>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</si>
  <si>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</si>
  <si>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</si>
  <si>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</si>
  <si>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</si>
  <si>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</si>
  <si>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</si>
  <si>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</si>
  <si>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</si>
  <si>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</si>
  <si>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</si>
  <si>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</si>
  <si>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</si>
  <si>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</si>
  <si>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</si>
  <si>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</si>
  <si>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</si>
  <si>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</si>
  <si>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</si>
  <si>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</si>
  <si>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</si>
  <si>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</si>
  <si>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</si>
  <si>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</si>
  <si>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</si>
  <si>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</si>
  <si>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</si>
  <si>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</si>
  <si>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</si>
  <si>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</si>
  <si>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</si>
  <si>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</si>
  <si>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</si>
  <si>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</si>
  <si>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</si>
  <si>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</si>
  <si>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</si>
  <si>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</si>
  <si>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</si>
  <si>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</si>
  <si>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</si>
  <si>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</si>
  <si>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</si>
  <si>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</si>
  <si>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</si>
  <si>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</si>
  <si>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</si>
  <si>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</si>
  <si>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</si>
  <si>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</si>
  <si>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</si>
  <si>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</si>
  <si>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</si>
  <si>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</si>
  <si>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</si>
  <si>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</si>
  <si>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</si>
  <si>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</si>
  <si>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</si>
  <si>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</si>
  <si>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</si>
  <si>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</si>
  <si>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</si>
  <si>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</si>
  <si>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</si>
  <si>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</si>
  <si>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</si>
  <si>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</si>
  <si>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</si>
  <si>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</si>
  <si>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</si>
  <si>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</si>
  <si>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</si>
  <si>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</si>
  <si>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</si>
  <si>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</si>
  <si>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</si>
  <si>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</si>
  <si>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</si>
  <si>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</si>
  <si>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</si>
  <si>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</si>
  <si>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</si>
  <si>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</si>
  <si>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</si>
  <si>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</si>
  <si>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</si>
  <si>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</si>
  <si>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</si>
  <si>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</si>
  <si>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</si>
  <si>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</si>
  <si>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</si>
  <si>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</si>
  <si>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</si>
  <si>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</si>
  <si>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</si>
  <si>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</si>
  <si>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</si>
  <si>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</si>
  <si>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</si>
  <si>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</si>
  <si>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</si>
  <si>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</si>
  <si>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</si>
  <si>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</si>
  <si>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</si>
  <si>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</si>
  <si>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</si>
  <si>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</si>
  <si>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</si>
  <si>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</si>
  <si>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</si>
  <si>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</si>
  <si>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</si>
  <si>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</si>
  <si>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</si>
  <si>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</si>
  <si>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</si>
  <si>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</si>
  <si>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</si>
  <si>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</si>
  <si>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</si>
  <si>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</si>
  <si>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</si>
  <si>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</si>
  <si>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</si>
  <si>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</si>
  <si>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</si>
  <si>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</si>
  <si>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</si>
  <si>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</si>
  <si>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</si>
  <si>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</si>
  <si>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</si>
  <si>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</si>
  <si>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</si>
  <si>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</si>
  <si>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</si>
  <si>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</si>
  <si>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</si>
  <si>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</si>
  <si>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</si>
  <si>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</si>
  <si>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</si>
  <si>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</si>
  <si>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</si>
  <si>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</si>
  <si>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</si>
  <si>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</si>
  <si>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</si>
  <si>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</si>
  <si>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</si>
  <si>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</si>
  <si>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</si>
  <si>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</si>
  <si>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</si>
  <si>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</si>
  <si>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</si>
  <si>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</si>
  <si>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</si>
  <si>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</si>
  <si>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</si>
  <si>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</si>
  <si>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</si>
  <si>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</si>
  <si>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</si>
  <si>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</si>
  <si>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</si>
  <si>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</si>
  <si>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</si>
  <si>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</si>
  <si>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</si>
  <si>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</si>
  <si>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</si>
  <si>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</si>
  <si>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</si>
  <si>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</si>
  <si>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</si>
  <si>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</si>
  <si>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</si>
  <si>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</si>
  <si>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</si>
  <si>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</si>
  <si>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</si>
  <si>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</si>
  <si>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</si>
  <si>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</si>
  <si>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</si>
  <si>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</si>
  <si>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</si>
  <si>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</si>
  <si>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</si>
  <si>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</si>
  <si>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</si>
  <si>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</si>
  <si>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</si>
  <si>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</si>
  <si>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</si>
  <si>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</si>
  <si>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</si>
  <si>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</si>
  <si>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</si>
  <si>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</si>
  <si>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</si>
  <si>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</si>
  <si>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</si>
  <si>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</si>
  <si>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</si>
  <si>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</si>
  <si>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</si>
  <si>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</si>
  <si>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</si>
  <si>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</si>
  <si>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</si>
  <si>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</si>
  <si>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</si>
  <si>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</si>
  <si>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</si>
  <si>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</si>
  <si>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</si>
  <si>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</si>
  <si>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</si>
  <si>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</si>
  <si>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</si>
  <si>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</si>
  <si>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</si>
  <si>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</si>
  <si>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</si>
  <si>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</si>
  <si>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</si>
  <si>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</si>
  <si>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</si>
  <si>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</si>
  <si>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</si>
  <si>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</si>
  <si>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</si>
  <si>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</si>
  <si>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</si>
  <si>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</si>
  <si>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</si>
  <si>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</si>
  <si>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</si>
  <si>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</si>
  <si>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</si>
  <si>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</si>
  <si>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</si>
  <si>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</si>
  <si>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</si>
  <si>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</si>
  <si>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</si>
  <si>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</si>
  <si>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</si>
  <si>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</si>
  <si>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</si>
  <si>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</si>
  <si>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</si>
  <si>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</si>
  <si>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</si>
  <si>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</si>
  <si>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</si>
  <si>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</si>
  <si>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</si>
  <si>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</si>
  <si>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</si>
  <si>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</si>
  <si>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</si>
  <si>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</si>
  <si>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</si>
  <si>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</si>
  <si>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</si>
  <si>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</si>
  <si>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</si>
  <si>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</si>
  <si>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</si>
  <si>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</si>
  <si>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</si>
  <si>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</si>
  <si>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</si>
  <si>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</si>
  <si>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</si>
  <si>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</si>
  <si>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</si>
  <si>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</si>
  <si>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</si>
  <si>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</si>
  <si>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</si>
  <si>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</si>
  <si>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</si>
  <si>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</si>
  <si>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</si>
  <si>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</si>
  <si>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</si>
  <si>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</si>
  <si>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</si>
  <si>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</si>
  <si>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</si>
  <si>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</si>
  <si>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</si>
  <si>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</si>
  <si>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</si>
  <si>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</si>
  <si>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</si>
  <si>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</si>
  <si>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</si>
  <si>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</si>
  <si>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</si>
  <si>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</si>
  <si>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</si>
  <si>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</si>
  <si>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</si>
  <si>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</si>
  <si>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</si>
  <si>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</si>
  <si>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</si>
  <si>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</si>
  <si>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</si>
  <si>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</si>
  <si>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</si>
  <si>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</si>
  <si>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</si>
  <si>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</si>
  <si>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</si>
  <si>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</si>
  <si>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</si>
  <si>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</si>
  <si>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</si>
  <si>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</si>
  <si>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</si>
  <si>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</si>
  <si>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</si>
  <si>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</si>
  <si>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</si>
  <si>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</si>
  <si>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</si>
  <si>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</si>
  <si>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</si>
  <si>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</si>
  <si>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</si>
  <si>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</si>
  <si>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</si>
  <si>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</si>
  <si>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</si>
  <si>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</si>
  <si>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</si>
  <si>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</si>
  <si>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</si>
  <si>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</si>
  <si>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</si>
  <si>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</si>
  <si>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</si>
  <si>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</si>
  <si>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</si>
  <si>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</si>
  <si>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</si>
  <si>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</si>
  <si>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</si>
  <si>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</si>
  <si>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</si>
  <si>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</si>
  <si>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</si>
  <si>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</si>
  <si>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</si>
  <si>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</si>
  <si>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</si>
  <si>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</si>
  <si>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</si>
  <si>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</si>
  <si>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</si>
  <si>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</si>
  <si>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</si>
  <si>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</si>
  <si>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</si>
  <si>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</si>
  <si>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</si>
  <si>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</si>
  <si>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</si>
  <si>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</si>
  <si>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</si>
  <si>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</si>
  <si>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</si>
  <si>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</si>
  <si>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</si>
  <si>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</si>
  <si>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</si>
  <si>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</si>
  <si>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</si>
  <si>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</si>
  <si>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</si>
  <si>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</si>
  <si>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</si>
  <si>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</si>
  <si>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</si>
  <si>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</si>
  <si>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</si>
  <si>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</si>
  <si>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</si>
  <si>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</si>
  <si>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</si>
  <si>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</si>
  <si>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</si>
  <si>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</si>
  <si>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</si>
  <si>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</si>
  <si>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</si>
  <si>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</si>
  <si>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</si>
  <si>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</si>
  <si>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</si>
  <si>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</si>
  <si>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</si>
  <si>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</si>
  <si>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</si>
  <si>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</si>
  <si>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</si>
  <si>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</si>
  <si>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</si>
  <si>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</si>
  <si>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</si>
  <si>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</si>
  <si>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</si>
  <si>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</si>
  <si>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</si>
  <si>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</si>
  <si>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</si>
  <si>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</si>
  <si>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</si>
  <si>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</si>
  <si>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</si>
  <si>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</si>
  <si>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</si>
  <si>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</si>
  <si>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</si>
  <si>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</si>
  <si>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</si>
  <si>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</si>
  <si>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</si>
  <si>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</si>
  <si>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</si>
  <si>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</si>
  <si>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</si>
  <si>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</si>
  <si>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</si>
  <si>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</si>
  <si>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</si>
  <si>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</si>
  <si>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</si>
  <si>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</si>
  <si>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</si>
  <si>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</si>
  <si>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</si>
  <si>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</si>
  <si>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</si>
  <si>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</si>
  <si>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</si>
  <si>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</si>
  <si>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</si>
  <si>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</si>
  <si>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</si>
  <si>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</si>
  <si>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</si>
  <si>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</si>
  <si>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</si>
  <si>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</si>
  <si>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</si>
  <si>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</si>
  <si>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</si>
  <si>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</si>
  <si>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</si>
  <si>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</si>
  <si>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</si>
  <si>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</si>
  <si>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</si>
  <si>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</si>
  <si>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</si>
  <si>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</si>
  <si>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</si>
  <si>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</si>
  <si>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</si>
  <si>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</si>
  <si>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</si>
  <si>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</si>
  <si>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</si>
  <si>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</si>
  <si>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</si>
  <si>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</si>
  <si>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</si>
  <si>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</si>
  <si>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</si>
  <si>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</si>
  <si>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</si>
  <si>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</si>
  <si>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</si>
  <si>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</si>
  <si>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</si>
  <si>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</si>
  <si>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</si>
  <si>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</si>
  <si>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</si>
  <si>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</si>
  <si>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</si>
  <si>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</si>
  <si>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</si>
  <si>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</si>
  <si>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</si>
  <si>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</si>
  <si>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</si>
  <si>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</si>
  <si>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</si>
  <si>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</si>
  <si>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</si>
  <si>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</si>
  <si>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</si>
  <si>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</si>
  <si>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</si>
  <si>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</si>
  <si>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</si>
  <si>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</si>
  <si>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</si>
  <si>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</si>
  <si>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</si>
  <si>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</si>
  <si>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</si>
  <si>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</si>
  <si>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</si>
  <si>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</si>
  <si>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</si>
  <si>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</si>
  <si>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</si>
  <si>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</si>
  <si>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</si>
  <si>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</si>
  <si>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</si>
  <si>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</si>
  <si>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</si>
  <si>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</si>
  <si>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</si>
  <si>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</si>
  <si>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</si>
  <si>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</si>
  <si>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</si>
  <si>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</si>
  <si>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</si>
  <si>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</si>
  <si>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</si>
  <si>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</si>
  <si>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</si>
  <si>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</si>
  <si>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</si>
  <si>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</si>
  <si>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</si>
  <si>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</si>
  <si>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</si>
  <si>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</si>
  <si>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</si>
  <si>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</si>
  <si>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</si>
  <si>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</si>
  <si>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</si>
  <si>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</si>
  <si>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</si>
  <si>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</si>
  <si>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</si>
  <si>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</si>
  <si>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</si>
  <si>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</si>
  <si>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</si>
  <si>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</si>
  <si>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</si>
  <si>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</si>
  <si>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</si>
  <si>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</si>
  <si>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</si>
  <si>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</si>
  <si>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</si>
  <si>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</si>
  <si>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</si>
  <si>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</si>
  <si>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</si>
  <si>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</si>
  <si>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</si>
  <si>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</si>
  <si>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</si>
  <si>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</si>
  <si>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</si>
  <si>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</si>
  <si>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</si>
  <si>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</si>
  <si>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</si>
  <si>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</si>
  <si>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</si>
  <si>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</si>
  <si>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</si>
  <si>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</si>
  <si>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</si>
  <si>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</si>
  <si>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</si>
  <si>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</si>
  <si>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</si>
  <si>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</si>
  <si>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</si>
  <si>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</si>
  <si>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</si>
  <si>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</si>
  <si>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</si>
  <si>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</si>
  <si>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</si>
  <si>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</si>
  <si>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</si>
  <si>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</si>
  <si>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</si>
  <si>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</si>
  <si>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</si>
  <si>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</si>
  <si>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</si>
  <si>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</si>
  <si>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</si>
  <si>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</si>
  <si>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</si>
  <si>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</si>
  <si>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</si>
  <si>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</si>
  <si>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</si>
  <si>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</si>
  <si>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</si>
  <si>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</si>
  <si>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</si>
  <si>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</si>
  <si>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</si>
  <si>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</si>
  <si>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</si>
  <si>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</si>
  <si>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</si>
  <si>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</si>
  <si>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</si>
  <si>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</si>
  <si>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</si>
  <si>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</si>
  <si>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</si>
  <si>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</si>
  <si>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</si>
  <si>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</si>
  <si>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</si>
  <si>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</si>
  <si>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</si>
  <si>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</si>
  <si>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</si>
  <si>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</si>
  <si>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</si>
  <si>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</si>
  <si>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</si>
  <si>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</si>
  <si>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</si>
  <si>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</si>
  <si>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</si>
  <si>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</si>
  <si>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</si>
  <si>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</si>
  <si>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</si>
  <si>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</si>
  <si>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</si>
  <si>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</si>
  <si>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</si>
  <si>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</si>
  <si>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</si>
  <si>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</si>
  <si>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</si>
  <si>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</si>
  <si>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</si>
  <si>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</si>
  <si>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</si>
  <si>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</si>
  <si>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</si>
  <si>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</si>
  <si>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</si>
  <si>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</si>
  <si>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</si>
  <si>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</si>
  <si>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</si>
  <si>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</si>
  <si>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</si>
  <si>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</si>
  <si>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</si>
  <si>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</si>
  <si>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</si>
  <si>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</si>
  <si>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</si>
  <si>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</si>
  <si>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</si>
  <si>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</si>
  <si>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</si>
  <si>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</si>
  <si>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</si>
  <si>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</si>
  <si>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</si>
  <si>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</si>
  <si>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</si>
  <si>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</si>
  <si>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</si>
  <si>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</si>
  <si>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</si>
  <si>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</si>
  <si>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</si>
  <si>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</si>
  <si>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</si>
  <si>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</si>
  <si>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</si>
  <si>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</si>
  <si>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</si>
  <si>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</si>
  <si>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</si>
  <si>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</si>
  <si>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</si>
  <si>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</si>
  <si>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</si>
  <si>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</si>
  <si>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</si>
  <si>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</si>
  <si>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</si>
  <si>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</si>
  <si>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</si>
  <si>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</si>
  <si>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</si>
  <si>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</si>
  <si>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</si>
  <si>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</si>
  <si>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</si>
  <si>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</si>
  <si>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</si>
  <si>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</si>
  <si>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</si>
  <si>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</si>
  <si>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</si>
  <si>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</si>
  <si>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</si>
  <si>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</si>
  <si>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</si>
  <si>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</si>
  <si>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</si>
  <si>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</si>
  <si>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</si>
  <si>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</si>
  <si>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</si>
  <si>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</si>
  <si>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</si>
  <si>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</si>
  <si>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</si>
  <si>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</si>
  <si>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</si>
  <si>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</si>
  <si>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</si>
  <si>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</si>
  <si>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</si>
  <si>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</si>
  <si>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</si>
  <si>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</si>
  <si>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</si>
  <si>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</si>
  <si>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</si>
  <si>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</si>
  <si>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</si>
  <si>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</si>
  <si>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</si>
  <si>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</si>
  <si>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</si>
  <si>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</si>
  <si>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</si>
  <si>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</si>
  <si>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</si>
  <si>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</si>
  <si>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</si>
  <si>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</si>
  <si>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</si>
  <si>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</si>
  <si>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</si>
  <si>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</si>
  <si>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</si>
  <si>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</si>
  <si>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</si>
  <si>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</si>
  <si>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</si>
  <si>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</si>
  <si>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</si>
  <si>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</si>
  <si>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</si>
  <si>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</si>
  <si>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</si>
  <si>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</si>
  <si>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</si>
  <si>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</si>
  <si>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</si>
  <si>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</si>
  <si>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</si>
  <si>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</si>
  <si>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</si>
  <si>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</si>
  <si>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</si>
  <si>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</si>
  <si>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</si>
  <si>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</si>
  <si>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</si>
  <si>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</si>
  <si>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</si>
  <si>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</si>
  <si>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</si>
  <si>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</si>
  <si>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</si>
  <si>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</si>
  <si>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</si>
  <si>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</si>
  <si>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</si>
  <si>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</si>
  <si>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</si>
  <si>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</si>
  <si>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</si>
  <si>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</si>
  <si>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</si>
  <si>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</si>
  <si>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</si>
  <si>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</si>
  <si>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</si>
  <si>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</si>
  <si>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</si>
  <si>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</si>
  <si>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</si>
  <si>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</si>
  <si>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</si>
  <si>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</si>
  <si>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</si>
  <si>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</si>
  <si>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</si>
  <si>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</si>
  <si>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</si>
  <si>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</si>
  <si>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</si>
  <si>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</si>
  <si>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</si>
  <si>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</si>
  <si>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</si>
  <si>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</si>
  <si>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</si>
  <si>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</si>
  <si>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</si>
  <si>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</si>
  <si>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</si>
  <si>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</si>
  <si>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</si>
  <si>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</si>
  <si>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</si>
  <si>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</si>
  <si>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</si>
  <si>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</si>
  <si>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</si>
  <si>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</si>
  <si>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</si>
  <si>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</si>
  <si>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</si>
  <si>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</si>
  <si>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</si>
  <si>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</si>
  <si>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</si>
  <si>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</si>
  <si>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</si>
  <si>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</si>
  <si>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</si>
  <si>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</si>
  <si>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</si>
  <si>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</si>
  <si>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</si>
  <si>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</si>
  <si>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</si>
  <si>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</si>
  <si>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</si>
  <si>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</si>
  <si>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</si>
  <si>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</si>
  <si>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</si>
  <si>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</si>
  <si>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</si>
  <si>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</si>
  <si>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</si>
  <si>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</si>
  <si>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</si>
  <si>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</si>
  <si>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</si>
  <si>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</si>
  <si>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</si>
  <si>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</si>
  <si>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</si>
  <si>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</si>
  <si>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</si>
  <si>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</si>
  <si>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</si>
  <si>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</si>
  <si>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</si>
  <si>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</si>
  <si>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</si>
  <si>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</si>
  <si>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</si>
  <si>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</si>
  <si>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</si>
  <si>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</si>
  <si>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</si>
  <si>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</si>
  <si>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</si>
  <si>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</si>
  <si>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</si>
  <si>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</si>
  <si>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</si>
  <si>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</si>
  <si>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</si>
  <si>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</si>
  <si>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</si>
  <si>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</si>
  <si>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</si>
  <si>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</si>
  <si>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</si>
  <si>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</si>
  <si>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</si>
  <si>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</si>
  <si>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</si>
  <si>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</si>
  <si>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</si>
  <si>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</si>
  <si>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</si>
  <si>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</si>
  <si>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</si>
  <si>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</si>
  <si>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</si>
  <si>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</si>
  <si>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</si>
  <si>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</si>
  <si>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</si>
  <si>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</si>
  <si>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</si>
  <si>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</si>
  <si>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</si>
  <si>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</si>
  <si>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</si>
  <si>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</si>
  <si>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</si>
  <si>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</si>
  <si>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</si>
  <si>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</si>
  <si>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</si>
  <si>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</si>
  <si>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</si>
  <si>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</si>
  <si>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</si>
  <si>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</si>
  <si>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</si>
  <si>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</si>
  <si>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</si>
  <si>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</si>
  <si>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</si>
  <si>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</si>
  <si>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</si>
  <si>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</si>
  <si>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</si>
  <si>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</si>
  <si>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</si>
  <si>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</si>
  <si>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</si>
  <si>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</si>
  <si>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</si>
  <si>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</si>
  <si>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</si>
  <si>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</si>
  <si>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</si>
  <si>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</si>
  <si>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</si>
  <si>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</si>
  <si>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</si>
  <si>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</si>
  <si>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</si>
  <si>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</si>
  <si>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</si>
  <si>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</si>
  <si>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</si>
  <si>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</si>
  <si>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</si>
  <si>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</si>
  <si>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</si>
  <si>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</si>
  <si>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</si>
  <si>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</si>
  <si>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</si>
  <si>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</si>
  <si>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</si>
  <si>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</si>
  <si>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</si>
  <si>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</si>
  <si>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</si>
  <si>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</si>
  <si>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</si>
  <si>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</si>
  <si>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</si>
  <si>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</si>
  <si>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</si>
  <si>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</si>
  <si>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</si>
  <si>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</si>
  <si>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</si>
  <si>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</si>
  <si>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</si>
  <si>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</si>
  <si>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</si>
  <si>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</si>
  <si>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</si>
  <si>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</si>
  <si>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</si>
  <si>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</si>
  <si>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</si>
  <si>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</si>
  <si>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</si>
  <si>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</si>
  <si>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</si>
  <si>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</si>
  <si>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</si>
  <si>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</si>
  <si>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</si>
  <si>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</si>
  <si>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</si>
  <si>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</si>
  <si>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</si>
  <si>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</si>
  <si>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</si>
  <si>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</si>
  <si>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</si>
  <si>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</si>
  <si>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</si>
  <si>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</si>
  <si>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</si>
  <si>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</si>
  <si>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</si>
  <si>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</si>
  <si>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</si>
  <si>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</si>
  <si>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</si>
  <si>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</si>
  <si>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</si>
  <si>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</si>
  <si>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</si>
  <si>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</si>
  <si>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</si>
  <si>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</si>
  <si>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</si>
  <si>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</si>
  <si>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</si>
  <si>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</si>
  <si>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</si>
  <si>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</si>
  <si>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</si>
  <si>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</si>
  <si>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</si>
  <si>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</si>
  <si>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</si>
  <si>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</si>
  <si>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</si>
  <si>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</si>
  <si>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</si>
  <si>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</si>
  <si>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</si>
  <si>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</si>
  <si>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</si>
  <si>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</si>
  <si>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</si>
  <si>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</si>
  <si>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</si>
  <si>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</si>
  <si>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</si>
  <si>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</si>
  <si>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</si>
  <si>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</si>
  <si>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</si>
  <si>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</si>
  <si>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</si>
  <si>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</si>
  <si>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</si>
  <si>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</si>
  <si>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</si>
  <si>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</si>
  <si>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</si>
  <si>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</si>
  <si>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</si>
  <si>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</si>
  <si>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</si>
  <si>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</si>
  <si>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</si>
  <si>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</si>
  <si>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</si>
  <si>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</si>
  <si>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</si>
  <si>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</si>
  <si>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</si>
  <si>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</si>
  <si>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</si>
  <si>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</si>
  <si>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</si>
  <si>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</si>
  <si>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</si>
  <si>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</si>
  <si>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</si>
  <si>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</si>
  <si>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</si>
  <si>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</si>
  <si>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</si>
  <si>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</si>
  <si>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</si>
  <si>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</si>
  <si>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</si>
  <si>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</si>
  <si>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</si>
  <si>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</si>
  <si>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</si>
  <si>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</si>
  <si>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</si>
  <si>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</si>
  <si>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</si>
  <si>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</si>
  <si>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</si>
  <si>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</si>
  <si>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</si>
  <si>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</si>
  <si>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</si>
  <si>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</si>
  <si>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</si>
  <si>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</si>
  <si>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</si>
  <si>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</si>
  <si>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</si>
  <si>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</si>
  <si>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</si>
  <si>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</si>
  <si>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</si>
  <si>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</si>
  <si>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</si>
  <si>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</si>
  <si>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</si>
  <si>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</si>
  <si>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</si>
  <si>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</si>
  <si>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</si>
  <si>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</si>
  <si>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</si>
  <si>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</si>
  <si>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</si>
  <si>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</si>
  <si>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</si>
  <si>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</si>
  <si>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</si>
  <si>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</si>
  <si>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</si>
  <si>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</si>
  <si>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</si>
  <si>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</si>
  <si>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</si>
  <si>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</si>
  <si>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</si>
  <si>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</si>
  <si>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</si>
  <si>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</si>
  <si>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</si>
  <si>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</si>
  <si>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</si>
  <si>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</si>
  <si>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</si>
  <si>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</si>
  <si>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</si>
  <si>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</si>
  <si>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</si>
  <si>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</si>
  <si>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</si>
  <si>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</si>
  <si>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</si>
  <si>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</si>
  <si>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</si>
  <si>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</si>
  <si>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</si>
  <si>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</si>
  <si>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</si>
  <si>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</si>
  <si>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</si>
  <si>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</si>
  <si>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</si>
  <si>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</si>
  <si>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</si>
  <si>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</si>
  <si>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</si>
  <si>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</si>
  <si>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</si>
  <si>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</si>
  <si>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</si>
  <si>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</si>
  <si>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</si>
  <si>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</si>
  <si>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</si>
  <si>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</si>
  <si>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</si>
  <si>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</si>
  <si>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</si>
  <si>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</si>
  <si>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</si>
  <si>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</si>
  <si>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</si>
  <si>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</si>
  <si>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</si>
  <si>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</si>
  <si>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</si>
  <si>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</si>
  <si>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</si>
  <si>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</si>
  <si>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</si>
  <si>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</si>
  <si>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</si>
  <si>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</si>
  <si>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</si>
  <si>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</si>
  <si>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</si>
  <si>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</si>
  <si>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</si>
  <si>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</si>
  <si>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</si>
  <si>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</si>
  <si>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</si>
  <si>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</si>
  <si>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</si>
  <si>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</si>
  <si>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</si>
  <si>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</si>
  <si>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</si>
  <si>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</si>
  <si>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</si>
  <si>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</si>
  <si>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</si>
  <si>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</si>
  <si>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</si>
  <si>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</si>
  <si>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</si>
  <si>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</si>
  <si>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</si>
  <si>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</si>
  <si>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</si>
  <si>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</si>
  <si>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</si>
  <si>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</si>
  <si>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</si>
  <si>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</si>
  <si>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</si>
  <si>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</si>
  <si>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</si>
  <si>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</si>
  <si>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</si>
  <si>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</si>
  <si>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</si>
  <si>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</si>
  <si>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</si>
  <si>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</si>
  <si>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</si>
  <si>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</si>
  <si>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</si>
  <si>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</si>
  <si>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</si>
  <si>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</si>
  <si>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</si>
  <si>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</si>
  <si>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</si>
  <si>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</si>
  <si>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</si>
  <si>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</si>
  <si>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</si>
  <si>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</si>
  <si>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</si>
  <si>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</si>
  <si>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</si>
  <si>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</si>
  <si>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</si>
  <si>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</si>
  <si>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</si>
  <si>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</si>
  <si>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</si>
  <si>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</si>
  <si>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</si>
  <si>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</si>
  <si>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</si>
  <si>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</si>
  <si>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</si>
  <si>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</si>
  <si>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</si>
  <si>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</si>
  <si>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</si>
  <si>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</si>
  <si>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</si>
  <si>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</si>
  <si>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</si>
  <si>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</si>
  <si>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</si>
  <si>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</si>
  <si>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</si>
  <si>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</si>
  <si>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</si>
  <si>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</si>
  <si>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</si>
  <si>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</si>
  <si>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</si>
  <si>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</si>
  <si>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</si>
  <si>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</si>
  <si>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</si>
  <si>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</si>
  <si>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</si>
  <si>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</si>
  <si>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</si>
  <si>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</si>
  <si>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</si>
  <si>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</si>
  <si>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</si>
  <si>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</si>
  <si>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</si>
  <si>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</si>
  <si>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</si>
  <si>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</si>
  <si>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</si>
  <si>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</si>
  <si>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</si>
  <si>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</si>
  <si>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</si>
  <si>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</si>
  <si>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</si>
  <si>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</si>
  <si>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</si>
  <si>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</si>
  <si>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</si>
  <si>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</si>
  <si>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</si>
  <si>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</si>
  <si>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</si>
  <si>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</si>
  <si>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</si>
  <si>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</si>
  <si>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</si>
  <si>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</si>
  <si>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</si>
  <si>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</si>
  <si>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</si>
  <si>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</si>
  <si>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</si>
  <si>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</si>
  <si>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</si>
  <si>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</si>
  <si>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</si>
  <si>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</si>
  <si>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</si>
  <si>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</si>
  <si>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</si>
  <si>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</si>
  <si>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</si>
  <si>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</si>
  <si>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</si>
  <si>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</si>
  <si>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</si>
  <si>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</si>
  <si>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</si>
  <si>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</si>
  <si>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</si>
  <si>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</si>
  <si>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</si>
  <si>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</si>
  <si>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</si>
  <si>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</si>
  <si>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</si>
  <si>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</si>
  <si>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</si>
  <si>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</si>
  <si>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</si>
  <si>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</si>
  <si>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</si>
  <si>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</si>
  <si>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</si>
  <si>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</si>
  <si>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</si>
  <si>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</si>
  <si>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</si>
  <si>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</si>
  <si>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</si>
  <si>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</si>
  <si>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</si>
  <si>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</si>
  <si>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</si>
  <si>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</si>
  <si>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</si>
  <si>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</si>
  <si>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</si>
  <si>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</si>
  <si>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</si>
  <si>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</si>
  <si>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</si>
  <si>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</si>
  <si>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</si>
  <si>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</si>
  <si>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</si>
  <si>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</si>
  <si>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</si>
  <si>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</si>
  <si>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</si>
  <si>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</si>
  <si>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</si>
  <si>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</si>
  <si>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</si>
  <si>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</si>
  <si>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</si>
  <si>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</si>
  <si>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</si>
  <si>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</si>
  <si>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</si>
  <si>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</si>
  <si>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</si>
  <si>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</si>
  <si>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</si>
  <si>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</si>
  <si>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</si>
  <si>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</si>
  <si>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</si>
  <si>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</si>
  <si>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</si>
  <si>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</si>
  <si>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</si>
  <si>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</si>
  <si>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</si>
  <si>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</si>
  <si>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</si>
  <si>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</si>
  <si>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</si>
  <si>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</si>
  <si>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</si>
  <si>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</si>
  <si>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</si>
  <si>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</si>
  <si>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</si>
  <si>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</si>
  <si>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</si>
  <si>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</si>
  <si>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</si>
  <si>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</si>
  <si>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</si>
  <si>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</si>
  <si>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</si>
  <si>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</si>
  <si>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</si>
  <si>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</si>
  <si>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</si>
  <si>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</si>
  <si>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</si>
  <si>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</si>
  <si>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</si>
  <si>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</si>
  <si>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</si>
  <si>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</si>
  <si>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</si>
  <si>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</si>
  <si>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</si>
  <si>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</si>
  <si>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</si>
  <si>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</si>
  <si>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</si>
  <si>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</si>
  <si>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</si>
  <si>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</si>
  <si>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</si>
  <si>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</si>
  <si>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</si>
  <si>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</si>
  <si>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</si>
  <si>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</si>
  <si>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</si>
  <si>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</si>
  <si>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</si>
  <si>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</si>
  <si>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</si>
  <si>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</si>
  <si>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</si>
  <si>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</si>
  <si>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</si>
  <si>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</si>
  <si>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</si>
  <si>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</si>
  <si>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</si>
  <si>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</si>
  <si>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</si>
  <si>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</si>
  <si>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</si>
  <si>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</si>
  <si>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</si>
  <si>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</si>
  <si>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</si>
  <si>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</si>
  <si>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</si>
  <si>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</si>
  <si>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</si>
  <si>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</si>
  <si>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</si>
  <si>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</si>
  <si>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</si>
  <si>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</si>
  <si>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</si>
  <si>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</si>
  <si>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</si>
  <si>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</si>
  <si>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</si>
  <si>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</si>
  <si>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</si>
  <si>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</si>
  <si>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</si>
  <si>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</si>
  <si>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</si>
  <si>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</si>
  <si>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</si>
  <si>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</si>
  <si>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</si>
  <si>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</si>
  <si>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</si>
  <si>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</si>
  <si>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</si>
  <si>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</si>
  <si>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</si>
  <si>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</si>
  <si>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</si>
  <si>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</si>
  <si>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</si>
  <si>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</si>
  <si>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</si>
  <si>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</si>
  <si>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</si>
  <si>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</si>
  <si>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</si>
  <si>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</si>
  <si>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</si>
  <si>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</si>
  <si>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</si>
  <si>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</si>
  <si>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</si>
  <si>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</si>
  <si>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</si>
  <si>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</si>
  <si>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</si>
  <si>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</si>
  <si>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</si>
  <si>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</si>
  <si>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</si>
  <si>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</si>
  <si>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</si>
  <si>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</si>
  <si>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</si>
  <si>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</si>
  <si>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</si>
  <si>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</si>
  <si>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</si>
  <si>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</si>
  <si>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</si>
  <si>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</si>
  <si>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</si>
  <si>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</si>
  <si>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</si>
  <si>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</si>
  <si>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</si>
  <si>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</si>
  <si>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</si>
  <si>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</si>
  <si>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</si>
  <si>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</si>
  <si>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</si>
  <si>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</si>
  <si>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</si>
  <si>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</si>
  <si>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</si>
  <si>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</si>
  <si>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</si>
  <si>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</si>
  <si>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</si>
  <si>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</si>
  <si>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</si>
  <si>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</si>
  <si>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</si>
  <si>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</si>
  <si>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</si>
  <si>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</si>
  <si>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</si>
  <si>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</si>
  <si>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</si>
  <si>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</si>
  <si>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</si>
  <si>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</si>
  <si>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</si>
  <si>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</si>
  <si>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</si>
  <si>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</si>
  <si>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</si>
  <si>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</si>
  <si>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</si>
  <si>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</si>
  <si>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</si>
  <si>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</si>
  <si>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</si>
  <si>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</si>
  <si>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</si>
  <si>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</si>
  <si>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</si>
  <si>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</si>
  <si>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</si>
  <si>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</si>
  <si>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</si>
  <si>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</si>
  <si>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</si>
  <si>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</si>
  <si>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</si>
  <si>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</si>
  <si>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</si>
  <si>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</si>
  <si>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</si>
  <si>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</si>
  <si>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</si>
  <si>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</si>
  <si>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</si>
  <si>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</si>
  <si>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</si>
  <si>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</si>
  <si>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</si>
  <si>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</si>
  <si>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</si>
  <si>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</si>
  <si>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</si>
  <si>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</si>
  <si>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</si>
  <si>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</si>
  <si>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</si>
  <si>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</si>
  <si>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</si>
  <si>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</si>
  <si>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</si>
  <si>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</si>
  <si>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</si>
  <si>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</si>
  <si>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</si>
  <si>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</si>
  <si>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</si>
  <si>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</si>
  <si>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</si>
  <si>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</si>
  <si>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</si>
  <si>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</si>
  <si>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</si>
  <si>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</si>
  <si>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</si>
  <si>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</si>
  <si>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</si>
  <si>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</si>
  <si>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</si>
  <si>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</si>
  <si>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</si>
  <si>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</si>
  <si>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</si>
  <si>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</si>
  <si>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</si>
  <si>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</si>
  <si>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</si>
  <si>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</si>
  <si>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</si>
  <si>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</si>
  <si>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</si>
  <si>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</si>
  <si>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</si>
  <si>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</si>
  <si>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</si>
  <si>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</si>
  <si>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</si>
  <si>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</si>
  <si>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</si>
  <si>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</si>
  <si>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</si>
  <si>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</si>
  <si>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</si>
  <si>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</si>
  <si>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</si>
  <si>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</si>
  <si>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</si>
  <si>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</si>
  <si>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</si>
  <si>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</si>
  <si>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</si>
  <si>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</si>
  <si>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</si>
  <si>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</si>
  <si>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</si>
  <si>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</si>
  <si>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</si>
  <si>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</si>
  <si>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</si>
  <si>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</si>
  <si>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</si>
  <si>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</si>
  <si>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</si>
  <si>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</si>
  <si>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</si>
  <si>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</si>
  <si>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</si>
  <si>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</si>
  <si>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</si>
  <si>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</si>
  <si>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</si>
  <si>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</si>
  <si>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</si>
  <si>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</si>
  <si>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</si>
  <si>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</si>
  <si>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</si>
  <si>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</si>
  <si>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</si>
  <si>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</si>
  <si>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</si>
  <si>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</si>
  <si>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</si>
  <si>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</si>
  <si>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</si>
  <si>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</si>
  <si>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</si>
  <si>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</si>
  <si>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</si>
  <si>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</si>
  <si>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</si>
  <si>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</si>
  <si>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</si>
  <si>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</si>
  <si>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</si>
  <si>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</si>
  <si>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</si>
  <si>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</si>
  <si>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</si>
  <si>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</si>
  <si>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</si>
  <si>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</si>
  <si>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</si>
  <si>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</si>
  <si>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</si>
  <si>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</si>
  <si>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</si>
  <si>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</si>
  <si>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</si>
  <si>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</si>
  <si>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</si>
  <si>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</si>
  <si>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</si>
  <si>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</si>
  <si>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</si>
  <si>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</si>
  <si>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</si>
  <si>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</si>
  <si>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</si>
  <si>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</si>
  <si>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</si>
  <si>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</si>
  <si>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</si>
  <si>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</si>
  <si>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</si>
  <si>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</si>
  <si>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</si>
  <si>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</si>
  <si>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</si>
  <si>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</si>
  <si>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</si>
  <si>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</si>
  <si>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</si>
  <si>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</si>
  <si>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</si>
  <si>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</si>
  <si>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</si>
  <si>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</si>
  <si>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</si>
  <si>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</si>
  <si>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</si>
  <si>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</si>
  <si>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</si>
  <si>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</si>
  <si>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</si>
  <si>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</si>
  <si>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</si>
  <si>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</si>
  <si>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</si>
  <si>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</si>
  <si>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</si>
  <si>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</si>
  <si>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</si>
  <si>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</si>
  <si>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</si>
  <si>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</si>
  <si>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</si>
  <si>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</si>
  <si>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</si>
  <si>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</si>
  <si>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</si>
  <si>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</si>
  <si>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</si>
  <si>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</si>
  <si>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</si>
  <si>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</si>
  <si>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</si>
  <si>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</si>
  <si>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</si>
  <si>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</si>
  <si>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</si>
  <si>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</si>
  <si>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</si>
  <si>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</si>
  <si>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</si>
  <si>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</si>
  <si>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</si>
  <si>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</si>
  <si>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</si>
  <si>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</si>
  <si>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</si>
  <si>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</si>
  <si>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</si>
  <si>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</si>
  <si>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</si>
  <si>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</si>
  <si>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</si>
  <si>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</si>
  <si>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</si>
  <si>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</si>
  <si>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</si>
  <si>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</si>
  <si>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</si>
  <si>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</si>
  <si>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</si>
  <si>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</si>
  <si>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</si>
  <si>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</si>
  <si>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</si>
  <si>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</si>
  <si>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</si>
  <si>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</si>
  <si>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</si>
  <si>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</si>
  <si>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</si>
  <si>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</si>
  <si>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</si>
  <si>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</si>
  <si>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</si>
  <si>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</si>
  <si>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</si>
  <si>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</si>
  <si>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</si>
  <si>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</si>
  <si>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</si>
  <si>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</si>
  <si>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</si>
  <si>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</si>
  <si>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</si>
  <si>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</si>
  <si>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</si>
  <si>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</si>
  <si>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</si>
  <si>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</si>
  <si>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</si>
  <si>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</si>
  <si>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</si>
  <si>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</si>
  <si>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</si>
  <si>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</si>
  <si>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</si>
  <si>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</si>
  <si>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</si>
  <si>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</si>
  <si>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</si>
  <si>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</si>
  <si>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</si>
  <si>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</si>
  <si>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</si>
  <si>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</si>
  <si>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</si>
  <si>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</si>
  <si>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</si>
  <si>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</si>
  <si>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</si>
  <si>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</si>
  <si>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</si>
  <si>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</si>
  <si>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</si>
  <si>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</si>
  <si>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</si>
  <si>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</si>
  <si>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</si>
  <si>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</si>
  <si>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</si>
  <si>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</si>
  <si>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</si>
  <si>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</si>
  <si>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</si>
  <si>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</si>
  <si>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</si>
  <si>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</si>
  <si>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</si>
  <si>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</si>
  <si>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</si>
  <si>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</si>
  <si>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</si>
  <si>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</si>
  <si>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</si>
  <si>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</si>
  <si>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</si>
  <si>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</si>
  <si>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</si>
  <si>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</si>
  <si>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</si>
  <si>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</si>
  <si>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</si>
  <si>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</si>
  <si>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</si>
  <si>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</si>
  <si>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</si>
  <si>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</si>
  <si>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</si>
  <si>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</si>
  <si>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</si>
  <si>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</si>
  <si>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</si>
  <si>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</si>
  <si>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</si>
  <si>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</si>
  <si>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</si>
  <si>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</si>
  <si>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</si>
  <si>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</si>
  <si>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</si>
  <si>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</si>
  <si>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</si>
  <si>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</si>
  <si>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</si>
  <si>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</si>
  <si>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</si>
  <si>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</si>
  <si>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</si>
  <si>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</si>
  <si>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</si>
  <si>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</si>
  <si>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</si>
  <si>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</si>
  <si>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</si>
  <si>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</si>
  <si>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</si>
  <si>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</si>
  <si>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</si>
  <si>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</si>
  <si>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</si>
  <si>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</si>
  <si>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</si>
  <si>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</si>
  <si>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</si>
  <si>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</si>
  <si>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</si>
  <si>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</si>
  <si>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</si>
  <si>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</si>
  <si>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</si>
  <si>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</si>
  <si>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</si>
  <si>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</si>
  <si>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</si>
  <si>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</si>
  <si>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</si>
  <si>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</si>
  <si>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</si>
  <si>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</si>
  <si>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</si>
  <si>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</si>
  <si>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</si>
  <si>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</si>
  <si>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</si>
  <si>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</si>
  <si>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</si>
  <si>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</si>
  <si>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</si>
  <si>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</si>
  <si>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</si>
  <si>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</si>
  <si>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</si>
  <si>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</si>
  <si>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</si>
  <si>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</si>
  <si>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</si>
  <si>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</si>
  <si>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</si>
  <si>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</si>
  <si>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</si>
  <si>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</si>
  <si>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</si>
  <si>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</si>
  <si>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</si>
  <si>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</si>
  <si>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</si>
  <si>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</si>
  <si>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</si>
  <si>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</si>
  <si>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</si>
  <si>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</si>
  <si>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</si>
  <si>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</si>
  <si>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</si>
  <si>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</si>
  <si>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</si>
  <si>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</si>
  <si>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</si>
  <si>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</si>
  <si>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</si>
  <si>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</si>
  <si>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</si>
  <si>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</si>
  <si>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</si>
  <si>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</si>
  <si>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</si>
  <si>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</si>
  <si>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</si>
  <si>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</si>
  <si>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</si>
  <si>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</si>
  <si>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</si>
  <si>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</si>
  <si>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</si>
  <si>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</si>
  <si>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</si>
  <si>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</si>
  <si>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</si>
  <si>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</si>
  <si>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</si>
  <si>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</si>
  <si>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</si>
  <si>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</si>
  <si>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</si>
  <si>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</si>
  <si>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</si>
  <si>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</si>
  <si>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</si>
  <si>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</si>
  <si>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</si>
  <si>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</si>
  <si>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</si>
  <si>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</si>
  <si>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</si>
  <si>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</si>
  <si>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</si>
  <si>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</si>
  <si>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</si>
  <si>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</si>
  <si>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</si>
  <si>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</si>
  <si>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</si>
  <si>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</si>
  <si>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</si>
  <si>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</si>
  <si>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</si>
  <si>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</si>
  <si>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</si>
  <si>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</si>
  <si>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</si>
  <si>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</si>
  <si>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</si>
  <si>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</si>
  <si>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</si>
  <si>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</si>
  <si>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</si>
  <si>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</si>
  <si>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</si>
  <si>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</si>
  <si>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</si>
  <si>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</si>
  <si>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</si>
  <si>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</si>
  <si>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</si>
  <si>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</si>
  <si>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</si>
  <si>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</si>
  <si>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</si>
  <si>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</si>
  <si>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</si>
  <si>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</si>
  <si>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</si>
  <si>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</si>
  <si>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</si>
  <si>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</si>
  <si>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</si>
  <si>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</si>
  <si>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</si>
  <si>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</si>
  <si>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</si>
  <si>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</si>
  <si>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</si>
  <si>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</si>
  <si>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</si>
  <si>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</si>
  <si>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</si>
  <si>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</si>
  <si>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</si>
  <si>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</si>
  <si>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</si>
  <si>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</si>
  <si>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</si>
  <si>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</si>
  <si>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</si>
  <si>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</si>
  <si>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</si>
  <si>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</si>
  <si>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</si>
  <si>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</si>
  <si>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</si>
  <si>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</si>
  <si>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</si>
  <si>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</si>
  <si>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</si>
  <si>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</si>
  <si>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</si>
  <si>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</si>
  <si>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</si>
  <si>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</si>
  <si>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</si>
  <si>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</si>
  <si>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</si>
  <si>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</si>
  <si>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</si>
  <si>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</si>
  <si>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</si>
  <si>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</si>
  <si>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</si>
  <si>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</si>
  <si>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</si>
  <si>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</si>
  <si>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</si>
  <si>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</si>
  <si>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</si>
  <si>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</si>
  <si>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</si>
  <si>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</si>
  <si>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</si>
  <si>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</si>
  <si>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</si>
  <si>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</si>
  <si>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</si>
  <si>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</si>
  <si>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</si>
  <si>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</si>
  <si>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</si>
  <si>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</si>
  <si>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</si>
  <si>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</si>
  <si>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</si>
  <si>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</si>
  <si>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</si>
  <si>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</si>
  <si>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</si>
  <si>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</si>
  <si>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</si>
  <si>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</si>
  <si>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</si>
  <si>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</si>
  <si>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</si>
  <si>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</si>
  <si>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</si>
  <si>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</si>
  <si>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</si>
  <si>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</si>
  <si>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</si>
  <si>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</si>
  <si>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</si>
  <si>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</si>
  <si>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</si>
  <si>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</si>
  <si>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</si>
  <si>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</si>
  <si>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</si>
  <si>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</si>
  <si>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</si>
  <si>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</si>
  <si>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</si>
  <si>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</si>
  <si>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</si>
  <si>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</si>
  <si>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</si>
  <si>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</si>
  <si>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</si>
  <si>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</si>
  <si>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</si>
  <si>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</si>
  <si>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</si>
  <si>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</si>
  <si>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</si>
  <si>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</si>
  <si>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</si>
  <si>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</si>
  <si>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</si>
  <si>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</si>
  <si>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</si>
  <si>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</si>
  <si>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</si>
  <si>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</si>
  <si>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</si>
  <si>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</si>
  <si>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</si>
  <si>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</si>
  <si>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</si>
  <si>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</si>
  <si>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</si>
  <si>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</si>
  <si>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</si>
  <si>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</si>
  <si>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</si>
  <si>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</si>
  <si>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</si>
  <si>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</si>
  <si>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</si>
  <si>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</si>
  <si>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</si>
  <si>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</si>
  <si>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</si>
  <si>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</si>
  <si>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</si>
  <si>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</si>
  <si>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</si>
  <si>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</si>
  <si>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</si>
  <si>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</si>
  <si>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</si>
  <si>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</si>
  <si>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</si>
  <si>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</si>
  <si>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</si>
  <si>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</si>
  <si>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</si>
  <si>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</si>
  <si>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</si>
  <si>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</si>
  <si>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</si>
  <si>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</si>
  <si>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</si>
  <si>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</si>
  <si>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</si>
  <si>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</si>
  <si>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</si>
  <si>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</si>
  <si>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</si>
  <si>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</si>
  <si>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</si>
  <si>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</si>
  <si>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</si>
  <si>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</si>
  <si>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</si>
  <si>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</si>
  <si>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</si>
  <si>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</si>
  <si>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</si>
  <si>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</si>
  <si>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</si>
  <si>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</si>
  <si>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</si>
  <si>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</si>
  <si>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</si>
  <si>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</si>
  <si>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</si>
  <si>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</si>
  <si>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</si>
  <si>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</si>
  <si>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</si>
  <si>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</si>
  <si>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</si>
  <si>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</si>
  <si>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</si>
  <si>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</si>
  <si>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</si>
  <si>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</si>
  <si>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</si>
  <si>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</si>
  <si>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</si>
  <si>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</si>
  <si>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</si>
  <si>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</si>
  <si>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</si>
  <si>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</si>
  <si>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</si>
  <si>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</si>
  <si>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</si>
  <si>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</si>
  <si>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</si>
  <si>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</si>
  <si>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</si>
  <si>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</si>
  <si>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</si>
  <si>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</si>
  <si>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</si>
  <si>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</si>
  <si>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</si>
  <si>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</si>
  <si>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</si>
  <si>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</si>
  <si>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</si>
  <si>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</si>
  <si>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</si>
  <si>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</si>
  <si>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</si>
  <si>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</si>
  <si>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</si>
  <si>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</si>
  <si>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</si>
  <si>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</si>
  <si>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</si>
  <si>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</si>
  <si>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</si>
  <si>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</si>
  <si>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</si>
  <si>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</si>
  <si>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</si>
  <si>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</si>
  <si>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</si>
  <si>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</si>
  <si>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</si>
  <si>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</si>
  <si>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</si>
  <si>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</si>
  <si>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</si>
  <si>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</si>
  <si>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</si>
  <si>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</si>
  <si>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</si>
  <si>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</si>
  <si>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</si>
  <si>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</si>
  <si>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</si>
  <si>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</si>
  <si>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</si>
  <si>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</si>
  <si>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</si>
  <si>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</si>
  <si>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</si>
  <si>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</si>
  <si>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</si>
  <si>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</si>
  <si>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</si>
  <si>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</si>
  <si>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</si>
  <si>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</si>
  <si>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</si>
  <si>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</si>
  <si>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</si>
  <si>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</si>
  <si>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</si>
  <si>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</si>
  <si>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</si>
  <si>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</si>
  <si>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</si>
  <si>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</si>
  <si>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</si>
  <si>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</si>
  <si>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</si>
  <si>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</si>
  <si>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</si>
  <si>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</si>
  <si>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</si>
  <si>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</si>
  <si>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</si>
  <si>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</si>
  <si>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</si>
  <si>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</si>
  <si>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</si>
  <si>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</si>
  <si>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</si>
  <si>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</si>
  <si>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</si>
  <si>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</si>
  <si>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</si>
  <si>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</si>
  <si>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</si>
  <si>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</si>
  <si>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</si>
  <si>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</si>
  <si>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</si>
  <si>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</si>
  <si>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</si>
  <si>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</si>
  <si>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</si>
  <si>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</si>
  <si>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</si>
  <si>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</si>
  <si>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</si>
  <si>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</si>
  <si>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</si>
  <si>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</si>
  <si>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</si>
  <si>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</si>
  <si>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</si>
  <si>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</si>
  <si>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</si>
  <si>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</si>
  <si>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</si>
  <si>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</si>
  <si>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</si>
  <si>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</si>
  <si>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</si>
  <si>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</si>
  <si>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</si>
  <si>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</si>
  <si>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</si>
  <si>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</si>
  <si>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</si>
  <si>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</si>
  <si>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</si>
  <si>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</si>
  <si>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</si>
  <si>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</si>
  <si>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</si>
  <si>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</si>
  <si>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</si>
  <si>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</si>
  <si>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</si>
  <si>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</si>
  <si>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</si>
  <si>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</si>
  <si>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</si>
  <si>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</si>
  <si>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</si>
  <si>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</si>
  <si>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</si>
  <si>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</si>
  <si>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</si>
  <si>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</si>
  <si>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</si>
  <si>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</si>
  <si>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</si>
  <si>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</si>
  <si>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</si>
  <si>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</si>
  <si>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</si>
  <si>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</si>
  <si>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</si>
  <si>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</si>
  <si>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</si>
  <si>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</si>
  <si>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</si>
  <si>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</si>
  <si>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</si>
  <si>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</si>
  <si>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</si>
  <si>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</si>
  <si>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</si>
  <si>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</si>
  <si>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</si>
  <si>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</si>
  <si>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</si>
  <si>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</si>
  <si>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</si>
  <si>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</si>
  <si>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</si>
  <si>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</si>
  <si>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</si>
  <si>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</si>
  <si>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</si>
  <si>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</si>
  <si>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</si>
  <si>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</si>
  <si>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</si>
  <si>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</si>
  <si>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</si>
  <si>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</si>
  <si>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</si>
  <si>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</si>
  <si>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</si>
  <si>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</si>
  <si>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</si>
  <si>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</si>
  <si>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</si>
  <si>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</si>
  <si>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</si>
  <si>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</si>
  <si>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</si>
  <si>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</si>
  <si>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</si>
  <si>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</si>
  <si>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</si>
  <si>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</si>
  <si>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</si>
  <si>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</si>
  <si>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</si>
  <si>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</si>
  <si>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</si>
  <si>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</si>
  <si>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</si>
  <si>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</si>
  <si>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</si>
  <si>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</si>
  <si>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</si>
  <si>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</si>
  <si>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</si>
  <si>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</si>
  <si>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</si>
  <si>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</si>
  <si>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</si>
  <si>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</si>
  <si>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</si>
  <si>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</si>
  <si>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</si>
  <si>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</si>
  <si>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</si>
  <si>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</si>
  <si>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</si>
  <si>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</si>
  <si>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</si>
  <si>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</si>
  <si>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</si>
  <si>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</si>
  <si>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</si>
  <si>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</si>
  <si>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</si>
  <si>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</si>
  <si>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</si>
  <si>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</si>
  <si>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</si>
  <si>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</si>
  <si>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</si>
  <si>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</si>
  <si>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</si>
  <si>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</si>
  <si>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</si>
  <si>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</si>
  <si>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</si>
  <si>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</si>
  <si>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</si>
  <si>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</si>
  <si>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</si>
  <si>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</si>
  <si>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</si>
  <si>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</si>
  <si>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</si>
  <si>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</si>
  <si>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</si>
  <si>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</si>
  <si>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</si>
  <si>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</si>
  <si>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</si>
  <si>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</si>
  <si>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</si>
  <si>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</si>
  <si>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</si>
  <si>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</si>
  <si>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</si>
  <si>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</si>
  <si>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</si>
  <si>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</si>
  <si>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</si>
  <si>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</si>
  <si>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</si>
  <si>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</si>
  <si>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</si>
  <si>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</si>
  <si>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</si>
  <si>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</si>
  <si>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</si>
  <si>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</si>
  <si>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</si>
  <si>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</si>
  <si>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</si>
  <si>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</si>
  <si>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</si>
  <si>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</si>
  <si>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</si>
  <si>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</si>
  <si>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</si>
  <si>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</si>
  <si>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</si>
  <si>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</si>
  <si>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</si>
  <si>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</si>
  <si>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</si>
  <si>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</si>
  <si>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</si>
  <si>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</si>
  <si>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</si>
  <si>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</si>
  <si>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</si>
  <si>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</si>
  <si>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</si>
  <si>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</si>
  <si>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</si>
  <si>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</si>
  <si>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</si>
  <si>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</si>
  <si>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</si>
  <si>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</si>
  <si>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</si>
  <si>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</si>
  <si>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</si>
  <si>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</si>
  <si>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</si>
  <si>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</si>
  <si>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</si>
  <si>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</si>
  <si>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</si>
  <si>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</si>
  <si>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</si>
  <si>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</si>
  <si>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</si>
  <si>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</si>
  <si>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</si>
  <si>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</si>
  <si>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</si>
  <si>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</si>
  <si>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</si>
  <si>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</si>
  <si>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</si>
  <si>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</si>
  <si>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</si>
  <si>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</si>
  <si>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</si>
  <si>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</si>
  <si>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</si>
  <si>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</si>
  <si>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</si>
  <si>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</si>
  <si>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</si>
  <si>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</si>
  <si>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</si>
  <si>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</si>
  <si>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</si>
  <si>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</si>
  <si>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</si>
  <si>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</si>
  <si>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</si>
  <si>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</si>
  <si>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</si>
  <si>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</si>
  <si>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</si>
  <si>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</si>
  <si>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</si>
  <si>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</si>
  <si>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</si>
  <si>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</si>
  <si>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</si>
  <si>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</si>
  <si>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</si>
  <si>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</si>
  <si>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</si>
  <si>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</si>
  <si>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</si>
  <si>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</si>
  <si>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</si>
  <si>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</si>
  <si>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</si>
  <si>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</si>
  <si>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</si>
  <si>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</si>
  <si>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</si>
  <si>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</si>
  <si>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</si>
  <si>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</si>
  <si>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</si>
  <si>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</si>
  <si>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</si>
  <si>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</si>
  <si>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</si>
  <si>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</si>
  <si>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</si>
  <si>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</si>
  <si>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</si>
  <si>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</si>
  <si>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</si>
  <si>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</si>
  <si>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</si>
  <si>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</si>
  <si>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</si>
  <si>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</si>
  <si>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</si>
  <si>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</si>
  <si>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</si>
  <si>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</si>
  <si>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</si>
  <si>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</si>
  <si>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</si>
  <si>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</si>
  <si>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</si>
  <si>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</si>
  <si>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</si>
  <si>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</si>
  <si>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</si>
  <si>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</si>
  <si>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</si>
  <si>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</si>
  <si>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</si>
  <si>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</si>
  <si>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</si>
  <si>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</si>
  <si>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</si>
  <si>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</si>
  <si>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</si>
  <si>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</si>
  <si>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</si>
  <si>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</si>
  <si>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</si>
  <si>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</si>
  <si>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</si>
  <si>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</si>
  <si>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</si>
  <si>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</si>
  <si>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</si>
  <si>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</si>
  <si>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</si>
  <si>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</si>
  <si>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</si>
  <si>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</si>
  <si>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</si>
  <si>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</si>
  <si>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</si>
  <si>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</si>
  <si>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</si>
  <si>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</si>
  <si>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</si>
  <si>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</si>
  <si>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</si>
  <si>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</si>
  <si>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</si>
  <si>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</si>
  <si>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</si>
  <si>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</si>
  <si>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</si>
  <si>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</si>
  <si>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</si>
  <si>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</si>
  <si>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</si>
  <si>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</si>
  <si>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</si>
  <si>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</si>
  <si>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</si>
  <si>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</si>
  <si>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</si>
  <si>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</si>
  <si>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</si>
  <si>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</si>
  <si>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</si>
  <si>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</si>
  <si>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</si>
  <si>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</si>
  <si>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</si>
  <si>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</si>
  <si>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</si>
  <si>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</si>
  <si>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</si>
  <si>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</si>
  <si>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</si>
  <si>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</si>
  <si>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</si>
  <si>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</si>
  <si>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</si>
  <si>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</si>
  <si>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</si>
  <si>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</si>
  <si>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</si>
  <si>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</si>
  <si>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</si>
  <si>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</si>
  <si>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</si>
  <si>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</si>
  <si>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</si>
  <si>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</si>
  <si>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</si>
  <si>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</si>
  <si>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</si>
  <si>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</si>
  <si>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</si>
  <si>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</si>
  <si>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</si>
  <si>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</si>
  <si>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</si>
  <si>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</si>
  <si>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</si>
  <si>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</si>
  <si>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</si>
  <si>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</si>
  <si>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</si>
  <si>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</si>
  <si>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</si>
  <si>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</si>
  <si>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</si>
  <si>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</si>
  <si>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</si>
  <si>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</si>
  <si>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</si>
  <si>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</si>
  <si>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</si>
  <si>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</si>
  <si>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</si>
  <si>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</si>
  <si>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</si>
  <si>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</si>
  <si>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</si>
  <si>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</si>
  <si>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</si>
  <si>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</si>
  <si>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</si>
  <si>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</si>
  <si>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</si>
  <si>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</si>
  <si>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</si>
  <si>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</si>
  <si>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</si>
  <si>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</si>
  <si>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</si>
  <si>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</si>
  <si>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</si>
  <si>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</si>
  <si>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</si>
  <si>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</si>
  <si>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</si>
  <si>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</si>
  <si>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</si>
  <si>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</si>
  <si>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</si>
  <si>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</si>
  <si>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</si>
  <si>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</si>
  <si>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</si>
  <si>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</si>
  <si>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</si>
  <si>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</si>
  <si>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</si>
  <si>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</si>
  <si>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</si>
  <si>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</si>
  <si>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</si>
  <si>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</si>
  <si>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</si>
  <si>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</si>
  <si>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</si>
  <si>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</si>
  <si>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</si>
  <si>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</si>
  <si>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</si>
  <si>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</si>
  <si>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</si>
  <si>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</si>
  <si>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</si>
  <si>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</si>
  <si>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</si>
  <si>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</si>
  <si>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</si>
  <si>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</si>
  <si>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</si>
  <si>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</si>
  <si>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</si>
  <si>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</si>
  <si>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</si>
  <si>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</si>
  <si>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</si>
  <si>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</si>
  <si>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</si>
  <si>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</si>
  <si>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</si>
  <si>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</si>
  <si>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</si>
  <si>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</si>
  <si>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</si>
  <si>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</si>
  <si>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</si>
  <si>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</si>
  <si>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</si>
  <si>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</si>
  <si>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</si>
  <si>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</si>
  <si>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</si>
  <si>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</si>
  <si>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</si>
  <si>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</si>
  <si>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</si>
  <si>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</si>
  <si>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</si>
  <si>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</si>
  <si>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</si>
  <si>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</si>
  <si>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</si>
  <si>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</si>
  <si>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</si>
  <si>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</si>
  <si>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</si>
  <si>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</si>
  <si>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</si>
  <si>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</si>
  <si>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</si>
  <si>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</si>
  <si>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</si>
  <si>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</si>
  <si>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</si>
  <si>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</si>
  <si>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</si>
  <si>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</si>
  <si>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</si>
  <si>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</si>
  <si>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</si>
  <si>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</si>
  <si>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</si>
  <si>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</si>
  <si>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</si>
  <si>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</si>
  <si>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</si>
  <si>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</si>
  <si>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</si>
  <si>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</si>
  <si>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</si>
  <si>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</si>
  <si>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</si>
  <si>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</si>
  <si>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</si>
  <si>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</si>
  <si>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</si>
  <si>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</si>
  <si>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</si>
  <si>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</si>
  <si>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</si>
  <si>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</si>
  <si>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</si>
  <si>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</si>
  <si>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</si>
  <si>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</si>
  <si>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</si>
  <si>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</si>
  <si>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</si>
  <si>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</si>
  <si>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</si>
  <si>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</si>
  <si>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</si>
  <si>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</si>
  <si>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</si>
  <si>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</si>
  <si>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</si>
  <si>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</si>
  <si>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</si>
  <si>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</si>
  <si>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</si>
  <si>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</si>
  <si>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</si>
  <si>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</si>
  <si>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</si>
  <si>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</si>
  <si>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</si>
  <si>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</si>
  <si>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</si>
  <si>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</si>
  <si>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</si>
  <si>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</si>
  <si>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</si>
  <si>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</si>
  <si>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</si>
  <si>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</si>
  <si>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</si>
  <si>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</si>
  <si>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</si>
  <si>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</si>
  <si>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</si>
  <si>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</si>
  <si>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</si>
  <si>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</si>
  <si>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</si>
  <si>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</si>
  <si>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</si>
  <si>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</si>
  <si>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</si>
  <si>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</si>
  <si>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</si>
  <si>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</si>
  <si>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</si>
  <si>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</si>
  <si>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</si>
  <si>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</si>
  <si>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</si>
  <si>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</si>
  <si>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</si>
  <si>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</si>
  <si>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</si>
  <si>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</si>
  <si>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</si>
  <si>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</si>
  <si>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</si>
  <si>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</si>
  <si>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</si>
  <si>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</si>
  <si>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</si>
  <si>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</si>
  <si>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</si>
  <si>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</si>
  <si>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</si>
  <si>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</si>
  <si>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</si>
  <si>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</si>
  <si>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</si>
  <si>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</si>
  <si>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</si>
  <si>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</si>
  <si>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</si>
  <si>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</si>
  <si>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</si>
  <si>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</si>
  <si>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</si>
  <si>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</si>
  <si>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</si>
  <si>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</si>
  <si>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</si>
  <si>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</si>
  <si>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</si>
  <si>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</si>
  <si>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</si>
  <si>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</si>
  <si>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</si>
  <si>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</si>
  <si>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</si>
  <si>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</si>
  <si>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</si>
  <si>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</si>
  <si>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</si>
  <si>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</si>
  <si>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</si>
  <si>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</si>
  <si>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</si>
  <si>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</si>
  <si>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</si>
  <si>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</si>
  <si>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</si>
  <si>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</si>
  <si>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</si>
  <si>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</si>
  <si>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</si>
  <si>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</si>
  <si>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</si>
  <si>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</si>
  <si>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</si>
  <si>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</si>
  <si>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</si>
  <si>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</si>
  <si>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</si>
  <si>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</si>
  <si>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</si>
  <si>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</si>
  <si>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</si>
  <si>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</si>
  <si>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</si>
  <si>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</si>
  <si>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</si>
  <si>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</si>
  <si>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</si>
  <si>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</si>
  <si>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</si>
  <si>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</si>
  <si>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</si>
  <si>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</si>
  <si>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</si>
  <si>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</si>
  <si>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</si>
  <si>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</si>
  <si>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</si>
  <si>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</si>
  <si>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</si>
  <si>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</si>
  <si>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</si>
  <si>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</si>
  <si>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</si>
  <si>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</si>
  <si>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</si>
  <si>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</si>
  <si>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</si>
  <si>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</si>
  <si>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</si>
  <si>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</si>
  <si>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</si>
  <si>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</si>
  <si>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</si>
  <si>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</si>
  <si>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</si>
  <si>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</si>
  <si>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</si>
  <si>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</si>
  <si>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</si>
  <si>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</si>
  <si>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</si>
  <si>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</si>
  <si>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</si>
  <si>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</si>
  <si>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</si>
  <si>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</si>
  <si>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</si>
  <si>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</si>
  <si>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</si>
  <si>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</si>
  <si>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</si>
  <si>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</si>
  <si>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</si>
  <si>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</si>
  <si>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</si>
  <si>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</si>
  <si>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</si>
  <si>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</si>
  <si>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</si>
  <si>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</si>
  <si>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</si>
  <si>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</si>
  <si>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</si>
  <si>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</si>
  <si>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</si>
  <si>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</si>
  <si>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</si>
  <si>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</si>
  <si>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</si>
  <si>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</si>
  <si>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</si>
  <si>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</si>
  <si>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</si>
  <si>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</si>
  <si>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</si>
  <si>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</si>
  <si>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</si>
  <si>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</si>
  <si>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</si>
  <si>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</si>
  <si>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</si>
  <si>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</si>
  <si>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</si>
  <si>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</si>
  <si>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</si>
  <si>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</si>
  <si>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</si>
  <si>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</si>
  <si>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</si>
  <si>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</si>
  <si>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</si>
  <si>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</si>
  <si>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</si>
  <si>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</si>
  <si>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</si>
  <si>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</si>
  <si>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</si>
  <si>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</si>
  <si>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</si>
  <si>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</si>
  <si>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</si>
  <si>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</si>
  <si>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</si>
  <si>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</si>
  <si>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</si>
  <si>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</si>
  <si>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</si>
  <si>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</si>
  <si>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</si>
  <si>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</si>
  <si>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</si>
  <si>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</si>
  <si>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</si>
  <si>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</si>
  <si>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</si>
  <si>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</si>
  <si>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</si>
  <si>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</si>
  <si>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</si>
  <si>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</si>
  <si>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</si>
  <si>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</si>
  <si>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</si>
  <si>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</si>
  <si>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</si>
  <si>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</si>
  <si>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</si>
  <si>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</si>
  <si>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</si>
  <si>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</si>
  <si>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</si>
  <si>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</si>
  <si>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</si>
  <si>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</si>
  <si>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</si>
  <si>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</si>
  <si>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</si>
  <si>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</si>
  <si>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</si>
  <si>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</si>
  <si>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</si>
  <si>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</si>
  <si>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</si>
  <si>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</si>
  <si>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</si>
  <si>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</si>
  <si>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</si>
  <si>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</si>
  <si>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</si>
  <si>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</si>
  <si>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</si>
  <si>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</si>
  <si>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</si>
  <si>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</si>
  <si>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</si>
  <si>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</si>
  <si>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</si>
  <si>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</si>
  <si>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</si>
  <si>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</si>
  <si>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</si>
  <si>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</si>
  <si>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</si>
  <si>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</si>
  <si>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</si>
  <si>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</si>
  <si>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</si>
  <si>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</si>
  <si>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</si>
  <si>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</si>
  <si>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</si>
  <si>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</si>
  <si>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</si>
  <si>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</si>
  <si>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</si>
  <si>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</si>
  <si>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</si>
  <si>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</si>
  <si>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</si>
  <si>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</si>
  <si>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</si>
  <si>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</si>
  <si>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</si>
  <si>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</si>
  <si>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</si>
  <si>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</si>
  <si>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</si>
  <si>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</si>
  <si>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</si>
  <si>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</si>
  <si>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</si>
  <si>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</si>
  <si>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</si>
  <si>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</si>
  <si>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</si>
  <si>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</si>
  <si>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</si>
  <si>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</si>
  <si>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</si>
  <si>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</si>
  <si>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</si>
  <si>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</si>
  <si>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</si>
  <si>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</si>
  <si>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</si>
  <si>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</si>
  <si>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</si>
  <si>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</si>
  <si>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</si>
  <si>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</si>
  <si>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</si>
  <si>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</si>
  <si>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</si>
  <si>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</si>
  <si>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</si>
  <si>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</si>
  <si>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</si>
  <si>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</si>
  <si>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</si>
  <si>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</si>
  <si>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</si>
  <si>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</si>
  <si>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</si>
  <si>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</si>
  <si>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</si>
  <si>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</si>
  <si>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</si>
  <si>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</si>
  <si>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</si>
  <si>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</si>
  <si>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</si>
  <si>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</si>
  <si>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</si>
  <si>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</si>
  <si>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</si>
  <si>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</si>
  <si>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</si>
  <si>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</si>
  <si>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</si>
  <si>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</si>
  <si>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</si>
  <si>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</si>
  <si>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</si>
  <si>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</si>
  <si>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</si>
  <si>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</si>
  <si>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</si>
  <si>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</si>
  <si>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</si>
  <si>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</si>
  <si>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</si>
  <si>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</si>
  <si>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</si>
  <si>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</si>
  <si>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</si>
  <si>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</si>
  <si>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</si>
  <si>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</si>
  <si>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</si>
  <si>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</si>
  <si>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</si>
  <si>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</si>
  <si>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</si>
  <si>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</si>
  <si>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</si>
  <si>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</si>
  <si>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</si>
  <si>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</si>
  <si>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</si>
  <si>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</si>
  <si>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</si>
  <si>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</si>
  <si>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</si>
  <si>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</si>
  <si>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</si>
  <si>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</si>
  <si>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</si>
  <si>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</si>
  <si>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</si>
  <si>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</si>
  <si>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</si>
  <si>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</si>
  <si>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</si>
  <si>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</si>
  <si>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</si>
  <si>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</si>
  <si>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</si>
  <si>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</si>
  <si>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</si>
  <si>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</si>
  <si>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</si>
  <si>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</si>
  <si>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</si>
  <si>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</si>
  <si>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</si>
  <si>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</si>
  <si>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</si>
  <si>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</si>
  <si>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</si>
  <si>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</si>
  <si>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</si>
  <si>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</si>
  <si>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</si>
  <si>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</si>
  <si>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</si>
  <si>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</si>
  <si>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</si>
  <si>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</si>
  <si>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</si>
  <si>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</si>
  <si>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</si>
  <si>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</si>
  <si>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</si>
  <si>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</si>
  <si>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</si>
  <si>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</si>
  <si>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</si>
  <si>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</si>
  <si>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</si>
  <si>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</si>
  <si>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</si>
  <si>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</si>
  <si>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</si>
  <si>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</si>
  <si>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</si>
  <si>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</si>
  <si>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</si>
  <si>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</si>
  <si>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</si>
  <si>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</si>
  <si>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</si>
  <si>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</si>
  <si>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</si>
  <si>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</si>
  <si>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</si>
  <si>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</si>
  <si>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</si>
  <si>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</si>
  <si>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</si>
  <si>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</si>
  <si>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</si>
  <si>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</si>
  <si>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</si>
  <si>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</si>
  <si>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</si>
  <si>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</si>
  <si>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</si>
  <si>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</si>
  <si>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</si>
  <si>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</si>
  <si>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</si>
  <si>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</si>
  <si>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</si>
  <si>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</si>
  <si>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</si>
  <si>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</si>
  <si>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</si>
  <si>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</si>
  <si>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</si>
  <si>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</si>
  <si>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</si>
  <si>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</si>
  <si>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</si>
  <si>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</si>
  <si>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</si>
  <si>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</si>
  <si>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</si>
  <si>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</si>
  <si>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</si>
  <si>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</si>
  <si>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</si>
  <si>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</si>
  <si>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</si>
  <si>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</si>
  <si>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</si>
  <si>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</si>
  <si>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</si>
  <si>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</si>
  <si>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</si>
  <si>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</si>
  <si>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</si>
  <si>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</si>
  <si>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</si>
  <si>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</si>
  <si>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</si>
  <si>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</si>
  <si>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</si>
  <si>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</si>
  <si>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</si>
  <si>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</si>
  <si>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</si>
  <si>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</si>
  <si>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</si>
  <si>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</si>
  <si>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</si>
  <si>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</si>
  <si>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</si>
  <si>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</si>
  <si>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</si>
  <si>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</si>
  <si>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</si>
  <si>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</si>
  <si>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</si>
  <si>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</si>
  <si>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</si>
  <si>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</si>
  <si>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</si>
  <si>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</si>
  <si>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</si>
  <si>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</si>
  <si>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</si>
  <si>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</si>
  <si>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</si>
  <si>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</si>
  <si>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</si>
  <si>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</si>
  <si>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</si>
  <si>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</si>
  <si>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</si>
  <si>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</si>
  <si>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</si>
  <si>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</si>
  <si>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</si>
  <si>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</si>
  <si>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</si>
  <si>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</si>
  <si>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</si>
  <si>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</si>
  <si>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</si>
  <si>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</si>
  <si>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</si>
  <si>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</si>
  <si>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</si>
  <si>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</si>
  <si>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</si>
  <si>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</si>
  <si>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</si>
  <si>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</si>
  <si>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</si>
  <si>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</si>
  <si>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</si>
  <si>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</si>
  <si>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</si>
  <si>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</si>
  <si>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</si>
  <si>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</si>
  <si>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</si>
  <si>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</si>
  <si>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</si>
  <si>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</si>
  <si>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</si>
  <si>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</si>
  <si>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</si>
  <si>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</si>
  <si>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</si>
  <si>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</si>
  <si>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</si>
  <si>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</si>
  <si>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</si>
  <si>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</si>
  <si>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</si>
  <si>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</si>
  <si>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</si>
  <si>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</si>
  <si>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</si>
  <si>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</si>
  <si>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</si>
  <si>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</si>
  <si>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</si>
  <si>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</si>
  <si>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</si>
  <si>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</si>
  <si>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</si>
  <si>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</si>
  <si>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</si>
  <si>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</si>
  <si>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</si>
  <si>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</si>
  <si>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</si>
  <si>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</si>
  <si>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</si>
  <si>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</si>
  <si>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</si>
  <si>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</si>
  <si>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</si>
  <si>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</si>
  <si>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</si>
  <si>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</si>
  <si>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</si>
  <si>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</si>
  <si>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</si>
  <si>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</si>
  <si>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</si>
  <si>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</si>
  <si>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</si>
  <si>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</si>
  <si>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</si>
  <si>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</si>
  <si>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</si>
  <si>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</si>
  <si>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</si>
  <si>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</si>
  <si>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</si>
  <si>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</si>
  <si>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</si>
  <si>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</si>
  <si>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</si>
  <si>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</si>
  <si>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</si>
  <si>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</si>
  <si>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</si>
  <si>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</si>
  <si>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</si>
  <si>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</si>
  <si>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</si>
  <si>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</si>
  <si>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</si>
  <si>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</si>
  <si>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</si>
  <si>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</si>
  <si>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</si>
  <si>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</si>
  <si>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</si>
  <si>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</si>
  <si>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</si>
  <si>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</si>
  <si>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</si>
  <si>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</si>
  <si>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</si>
  <si>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</si>
  <si>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</si>
  <si>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</si>
  <si>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</si>
  <si>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</si>
  <si>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</si>
  <si>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</si>
  <si>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</si>
  <si>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</si>
  <si>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</si>
  <si>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</si>
  <si>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</si>
  <si>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</si>
  <si>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</si>
  <si>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</si>
  <si>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</si>
  <si>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</si>
  <si>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</si>
  <si>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</si>
  <si>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</si>
  <si>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</si>
  <si>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</si>
  <si>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</si>
  <si>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</si>
  <si>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</si>
  <si>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</si>
  <si>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</si>
  <si>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</si>
  <si>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</si>
  <si>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</si>
  <si>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</si>
  <si>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</si>
  <si>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</si>
  <si>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</si>
  <si>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</si>
  <si>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</si>
  <si>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</si>
  <si>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</si>
  <si>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</si>
  <si>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</si>
  <si>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</si>
  <si>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</si>
  <si>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</si>
  <si>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</si>
  <si>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</si>
  <si>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</si>
  <si>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</si>
  <si>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</si>
  <si>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</si>
  <si>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</si>
  <si>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</si>
  <si>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</si>
  <si>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</si>
  <si>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</si>
  <si>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</si>
  <si>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</si>
  <si>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</si>
  <si>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</si>
  <si>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</si>
  <si>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</si>
  <si>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</si>
  <si>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</si>
  <si>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</si>
  <si>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</si>
  <si>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</si>
  <si>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</si>
  <si>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</si>
  <si>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</si>
  <si>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</si>
  <si>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</si>
  <si>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</si>
  <si>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</si>
  <si>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</si>
  <si>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</si>
  <si>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</si>
  <si>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</si>
  <si>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</si>
  <si>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</si>
  <si>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</si>
  <si>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</si>
  <si>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</si>
  <si>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</si>
  <si>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</si>
  <si>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</si>
  <si>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</si>
  <si>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</si>
  <si>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</si>
  <si>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</si>
  <si>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</si>
  <si>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</si>
  <si>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</si>
  <si>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</si>
  <si>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</si>
  <si>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</si>
  <si>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</si>
  <si>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</si>
  <si>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</si>
  <si>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</si>
  <si>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</si>
  <si>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</si>
  <si>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</si>
  <si>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</si>
  <si>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</si>
  <si>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</si>
  <si>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</si>
  <si>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</si>
  <si>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</si>
  <si>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</si>
  <si>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</si>
  <si>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</si>
  <si>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</si>
  <si>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</si>
  <si>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</si>
  <si>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</si>
  <si>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</si>
  <si>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</si>
  <si>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</si>
  <si>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</si>
  <si>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</si>
  <si>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</si>
  <si>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</si>
  <si>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</si>
  <si>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</si>
  <si>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</si>
  <si>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</si>
  <si>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</si>
  <si>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</si>
  <si>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</si>
  <si>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</si>
  <si>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</si>
  <si>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</si>
  <si>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</si>
  <si>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</si>
  <si>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</si>
  <si>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</si>
  <si>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</si>
  <si>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</si>
  <si>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</si>
  <si>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</si>
  <si>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</si>
  <si>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</si>
  <si>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</si>
  <si>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</si>
  <si>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</si>
  <si>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</si>
  <si>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</si>
  <si>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</si>
  <si>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</si>
  <si>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</si>
  <si>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</si>
  <si>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</si>
  <si>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</si>
  <si>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</si>
  <si>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</si>
  <si>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</si>
  <si>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</si>
  <si>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</si>
  <si>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</si>
  <si>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</si>
  <si>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</si>
  <si>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</si>
  <si>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</si>
  <si>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</si>
  <si>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</si>
  <si>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</si>
  <si>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</si>
  <si>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</si>
  <si>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</si>
  <si>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</si>
  <si>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</si>
  <si>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</si>
  <si>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</si>
  <si>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</si>
  <si>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</si>
  <si>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</si>
  <si>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</si>
  <si>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</si>
  <si>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</si>
  <si>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</si>
  <si>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</si>
  <si>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</si>
  <si>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</si>
  <si>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</si>
  <si>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</si>
  <si>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</si>
  <si>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</si>
  <si>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</si>
  <si>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</si>
  <si>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</si>
  <si>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</si>
  <si>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</si>
  <si>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</si>
  <si>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</si>
  <si>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</si>
  <si>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</si>
  <si>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</si>
  <si>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</si>
  <si>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</si>
  <si>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</si>
  <si>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</si>
  <si>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</si>
  <si>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</si>
  <si>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</si>
  <si>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</si>
  <si>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</si>
  <si>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</si>
  <si>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</si>
  <si>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</si>
  <si>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</si>
  <si>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</si>
  <si>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</si>
  <si>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</si>
  <si>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</si>
  <si>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</si>
  <si>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</si>
  <si>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</si>
  <si>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</si>
  <si>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</si>
  <si>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</si>
  <si>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</si>
  <si>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</si>
  <si>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</si>
  <si>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</si>
  <si>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</si>
  <si>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</si>
  <si>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</si>
  <si>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</si>
  <si>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</si>
  <si>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</si>
  <si>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</si>
  <si>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</si>
  <si>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</si>
  <si>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</si>
  <si>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</si>
  <si>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</si>
  <si>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</si>
  <si>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</si>
  <si>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</si>
  <si>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</si>
  <si>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</si>
  <si>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</si>
  <si>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</si>
  <si>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</si>
  <si>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</si>
  <si>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</si>
  <si>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</si>
  <si>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</si>
  <si>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</si>
  <si>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</si>
  <si>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</si>
  <si>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</si>
  <si>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</si>
  <si>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</si>
  <si>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</si>
  <si>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</si>
  <si>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</si>
  <si>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</si>
  <si>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</si>
  <si>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</si>
  <si>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</si>
  <si>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</si>
  <si>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</si>
  <si>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</si>
  <si>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</si>
  <si>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</si>
  <si>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</si>
  <si>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</si>
  <si>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</si>
  <si>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</si>
  <si>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</si>
  <si>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</si>
  <si>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</si>
  <si>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</si>
  <si>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</si>
  <si>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</si>
  <si>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</si>
  <si>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</si>
  <si>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</si>
  <si>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</si>
  <si>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</si>
  <si>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</si>
  <si>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</si>
  <si>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</si>
  <si>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</si>
  <si>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</si>
  <si>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</si>
  <si>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</si>
  <si>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</si>
  <si>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</si>
  <si>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</si>
  <si>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</si>
  <si>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</si>
  <si>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</si>
  <si>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</si>
  <si>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</si>
  <si>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</si>
  <si>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</si>
  <si>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</si>
  <si>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</si>
  <si>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</si>
  <si>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</si>
  <si>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</si>
  <si>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</si>
  <si>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</si>
  <si>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</si>
  <si>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</si>
  <si>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</si>
  <si>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</si>
  <si>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</si>
  <si>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</si>
  <si>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</si>
  <si>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</si>
  <si>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</si>
  <si>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</si>
  <si>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</si>
  <si>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</si>
  <si>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</si>
  <si>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</si>
  <si>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</si>
  <si>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</si>
  <si>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</si>
  <si>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</si>
  <si>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</si>
  <si>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</si>
  <si>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</si>
  <si>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</si>
  <si>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</si>
  <si>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</si>
  <si>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</si>
  <si>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</si>
  <si>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</si>
  <si>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</si>
  <si>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</si>
  <si>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</si>
  <si>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</si>
  <si>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</si>
  <si>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</si>
  <si>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</si>
  <si>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</si>
  <si>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</si>
  <si>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</si>
  <si>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</si>
  <si>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</si>
  <si>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</si>
  <si>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</si>
  <si>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</si>
  <si>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</si>
  <si>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</si>
  <si>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</si>
  <si>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</si>
  <si>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</si>
  <si>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</si>
  <si>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</si>
  <si>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</si>
  <si>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</si>
  <si>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</si>
  <si>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</si>
  <si>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</si>
  <si>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</si>
  <si>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</si>
  <si>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</si>
  <si>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</si>
  <si>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</si>
  <si>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</si>
  <si>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</si>
  <si>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</si>
  <si>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</si>
  <si>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</si>
  <si>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</si>
  <si>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</si>
  <si>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</si>
  <si>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</si>
  <si>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</si>
  <si>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</si>
  <si>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</si>
  <si>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</si>
  <si>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</si>
  <si>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</si>
  <si>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</si>
  <si>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</si>
  <si>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</si>
  <si>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</si>
  <si>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</si>
  <si>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</si>
  <si>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</si>
  <si>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</si>
  <si>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</si>
  <si>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</si>
  <si>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</si>
  <si>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</si>
  <si>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</si>
  <si>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</si>
  <si>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</si>
  <si>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</si>
  <si>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</si>
  <si>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</si>
  <si>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</si>
  <si>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</si>
  <si>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</si>
  <si>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</si>
  <si>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</si>
  <si>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</si>
  <si>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</si>
  <si>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</si>
  <si>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</si>
  <si>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</si>
  <si>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</si>
  <si>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</si>
  <si>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</si>
  <si>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</si>
  <si>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</si>
  <si>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</si>
  <si>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</si>
  <si>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</si>
  <si>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</si>
  <si>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</si>
  <si>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</si>
  <si>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</si>
  <si>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</si>
  <si>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</si>
  <si>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</si>
  <si>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</si>
  <si>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</si>
  <si>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</si>
  <si>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</si>
  <si>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</si>
  <si>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</si>
  <si>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</si>
  <si>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</si>
  <si>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</si>
  <si>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</si>
  <si>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</si>
  <si>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</si>
  <si>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</si>
  <si>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</si>
  <si>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</si>
  <si>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</si>
  <si>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</si>
  <si>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</si>
  <si>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</si>
  <si>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</si>
  <si>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</si>
  <si>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</si>
  <si>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</si>
  <si>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</si>
  <si>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</si>
  <si>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</si>
  <si>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</si>
  <si>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</si>
  <si>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</si>
  <si>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</si>
  <si>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</si>
  <si>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</si>
  <si>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</si>
  <si>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</si>
  <si>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</si>
  <si>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</si>
  <si>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</si>
  <si>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</si>
  <si>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</si>
  <si>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</si>
  <si>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</si>
  <si>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</si>
  <si>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</si>
  <si>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</si>
  <si>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</si>
  <si>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</si>
  <si>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</si>
  <si>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</si>
  <si>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</si>
  <si>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</si>
  <si>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</si>
  <si>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</si>
  <si>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</si>
  <si>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</si>
  <si>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</si>
  <si>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</si>
  <si>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</si>
  <si>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</si>
  <si>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</si>
  <si>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</si>
  <si>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</si>
  <si>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</si>
  <si>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</si>
  <si>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</si>
  <si>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</si>
  <si>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</si>
  <si>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</si>
  <si>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</si>
  <si>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</si>
  <si>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</si>
  <si>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</si>
  <si>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</si>
  <si>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</si>
  <si>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</si>
  <si>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</si>
  <si>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</si>
  <si>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</si>
  <si>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</si>
  <si>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</si>
  <si>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</si>
  <si>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</si>
  <si>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</si>
  <si>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</si>
  <si>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</si>
  <si>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</si>
  <si>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</si>
  <si>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</si>
  <si>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</si>
  <si>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</si>
  <si>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</si>
  <si>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</si>
  <si>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</si>
  <si>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</si>
  <si>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</si>
  <si>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</si>
  <si>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</si>
  <si>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</si>
  <si>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</si>
  <si>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</si>
  <si>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</si>
  <si>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</si>
  <si>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</si>
  <si>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</si>
  <si>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</si>
  <si>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</si>
  <si>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</si>
  <si>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</si>
  <si>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</si>
  <si>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</si>
  <si>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</si>
  <si>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</si>
  <si>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</si>
  <si>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</si>
  <si>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</si>
  <si>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</si>
  <si>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</si>
  <si>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</si>
  <si>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</si>
  <si>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</si>
  <si>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</si>
  <si>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</si>
  <si>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</si>
  <si>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</si>
  <si>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</si>
  <si>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</si>
  <si>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</si>
  <si>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</si>
  <si>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</si>
  <si>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</si>
  <si>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</si>
  <si>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</si>
  <si>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</si>
  <si>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</si>
  <si>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</si>
  <si>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</si>
  <si>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</si>
  <si>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</si>
  <si>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</si>
  <si>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</si>
  <si>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</si>
  <si>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</si>
  <si>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</si>
  <si>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</si>
  <si>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</si>
  <si>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</si>
  <si>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</si>
  <si>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</si>
  <si>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</si>
  <si>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</si>
  <si>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</si>
  <si>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</si>
  <si>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</si>
  <si>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</si>
  <si>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</si>
  <si>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</si>
  <si>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</si>
  <si>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</si>
  <si>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</si>
  <si>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</si>
  <si>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</si>
  <si>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</si>
  <si>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</si>
  <si>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</si>
  <si>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</si>
  <si>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</si>
  <si>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</si>
  <si>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</si>
  <si>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</si>
  <si>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</si>
  <si>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</si>
  <si>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</si>
  <si>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</si>
  <si>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</si>
  <si>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</si>
  <si>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</si>
  <si>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</si>
  <si>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</si>
  <si>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</si>
  <si>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</si>
  <si>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</si>
  <si>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</si>
  <si>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</si>
  <si>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</si>
  <si>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</si>
  <si>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</si>
  <si>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</si>
  <si>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</si>
  <si>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</si>
  <si>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</si>
  <si>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</si>
  <si>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</si>
  <si>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</si>
  <si>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</si>
  <si>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</si>
  <si>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</si>
  <si>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</si>
  <si>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</si>
  <si>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</si>
  <si>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</si>
  <si>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</si>
  <si>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</si>
  <si>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</si>
  <si>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</si>
  <si>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</si>
  <si>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</si>
  <si>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</si>
  <si>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</si>
  <si>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</si>
  <si>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</si>
  <si>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</si>
  <si>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</si>
  <si>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</si>
  <si>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</si>
  <si>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</si>
  <si>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</si>
  <si>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</si>
  <si>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</si>
  <si>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</si>
  <si>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</si>
  <si>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</si>
  <si>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</si>
  <si>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</si>
  <si>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</si>
  <si>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</si>
  <si>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</si>
  <si>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</si>
  <si>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</si>
  <si>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</si>
  <si>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</si>
  <si>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</si>
  <si>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</si>
  <si>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</si>
  <si>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</si>
  <si>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</si>
  <si>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</si>
  <si>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</si>
  <si>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</si>
  <si>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</si>
  <si>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</si>
  <si>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</si>
  <si>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</si>
  <si>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</si>
  <si>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</si>
  <si>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</si>
  <si>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</si>
  <si>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</si>
  <si>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</si>
  <si>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</si>
  <si>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</si>
  <si>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</si>
  <si>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</si>
  <si>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</si>
  <si>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</si>
  <si>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</si>
  <si>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</si>
  <si>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</si>
  <si>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</si>
  <si>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</si>
  <si>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</si>
  <si>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</si>
  <si>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</si>
  <si>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</si>
  <si>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</si>
  <si>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</si>
  <si>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</si>
  <si>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</si>
  <si>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</si>
  <si>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</si>
  <si>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</si>
  <si>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</si>
  <si>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</si>
  <si>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</si>
  <si>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</si>
  <si>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</si>
  <si>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</si>
  <si>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</si>
  <si>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</si>
  <si>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</si>
  <si>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</si>
  <si>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</si>
  <si>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</si>
  <si>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</si>
  <si>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</si>
  <si>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</si>
  <si>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</si>
  <si>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</si>
  <si>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</si>
  <si>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</si>
  <si>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</si>
  <si>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</si>
  <si>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</si>
  <si>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</si>
  <si>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</si>
  <si>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</si>
  <si>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</si>
  <si>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</si>
  <si>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</si>
  <si>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</si>
  <si>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</si>
  <si>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</si>
  <si>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</si>
  <si>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</si>
  <si>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</si>
  <si>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</si>
  <si>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</si>
  <si>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</si>
  <si>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</si>
  <si>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</si>
  <si>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</si>
  <si>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</si>
  <si>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</si>
  <si>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</si>
  <si>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</si>
  <si>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</si>
  <si>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</si>
  <si>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</si>
  <si>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</si>
  <si>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</si>
  <si>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</si>
  <si>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</si>
  <si>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</si>
  <si>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</si>
  <si>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</si>
  <si>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</si>
  <si>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</si>
  <si>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</si>
  <si>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</si>
  <si>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</si>
  <si>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</si>
  <si>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</si>
  <si>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</si>
  <si>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</si>
  <si>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</si>
  <si>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</si>
  <si>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</si>
  <si>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</si>
  <si>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</si>
  <si>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</si>
  <si>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</si>
  <si>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</si>
  <si>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</si>
  <si>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</si>
  <si>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</si>
  <si>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</si>
  <si>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</si>
  <si>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</si>
  <si>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</si>
  <si>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</si>
  <si>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</si>
  <si>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</si>
  <si>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</si>
  <si>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</si>
  <si>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</si>
  <si>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</si>
  <si>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</si>
  <si>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</si>
  <si>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</si>
  <si>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</si>
  <si>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</si>
  <si>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</si>
  <si>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</si>
  <si>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</si>
  <si>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</si>
  <si>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</si>
  <si>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</si>
  <si>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</si>
  <si>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</si>
  <si>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</si>
  <si>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</si>
  <si>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</si>
  <si>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</si>
  <si>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</si>
  <si>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</si>
  <si>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</si>
  <si>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</si>
  <si>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</si>
  <si>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</si>
  <si>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</si>
  <si>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</si>
  <si>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</si>
  <si>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</si>
  <si>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</si>
  <si>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</si>
  <si>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</si>
  <si>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</si>
  <si>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</si>
  <si>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</si>
  <si>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</si>
  <si>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</si>
  <si>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</si>
  <si>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</si>
  <si>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</si>
  <si>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</si>
  <si>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</si>
  <si>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</si>
  <si>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</si>
  <si>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</si>
  <si>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</si>
  <si>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</si>
  <si>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</si>
  <si>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</si>
  <si>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</si>
  <si>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</si>
  <si>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</si>
  <si>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</si>
  <si>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</si>
  <si>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</si>
  <si>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</si>
  <si>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</si>
  <si>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</si>
  <si>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</si>
  <si>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</si>
  <si>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</si>
  <si>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</si>
  <si>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</si>
  <si>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</si>
  <si>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</si>
  <si>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</si>
  <si>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</si>
  <si>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</si>
  <si>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</si>
  <si>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</si>
  <si>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</si>
  <si>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</si>
  <si>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</si>
  <si>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</si>
  <si>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</si>
  <si>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</si>
  <si>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</si>
  <si>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</si>
  <si>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</si>
  <si>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</si>
  <si>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</si>
  <si>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</si>
  <si>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</si>
  <si>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</si>
  <si>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</si>
  <si>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</si>
  <si>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</si>
  <si>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</si>
  <si>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</si>
  <si>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</si>
  <si>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</si>
  <si>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</si>
  <si>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</si>
  <si>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</si>
  <si>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</si>
  <si>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</si>
  <si>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</si>
  <si>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</si>
  <si>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</si>
  <si>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</si>
  <si>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</si>
  <si>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</si>
  <si>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</si>
  <si>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</si>
  <si>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</si>
  <si>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</si>
  <si>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</si>
  <si>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</si>
  <si>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</si>
  <si>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</si>
  <si>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</si>
  <si>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</si>
  <si>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</si>
  <si>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</si>
  <si>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</si>
  <si>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</si>
  <si>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</si>
  <si>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</si>
  <si>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</si>
  <si>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</si>
  <si>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</si>
  <si>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</si>
  <si>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</si>
  <si>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</si>
  <si>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</si>
  <si>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</si>
  <si>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</si>
  <si>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</si>
  <si>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</si>
  <si>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</si>
  <si>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</si>
  <si>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</si>
  <si>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</si>
  <si>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</si>
  <si>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</si>
  <si>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</si>
  <si>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</si>
  <si>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</si>
  <si>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</si>
  <si>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</si>
  <si>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</si>
  <si>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</si>
  <si>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</si>
  <si>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</si>
  <si>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</si>
  <si>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</si>
  <si>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</si>
  <si>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</si>
  <si>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</si>
  <si>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</si>
  <si>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</si>
  <si>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</si>
  <si>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</si>
  <si>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</si>
  <si>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</si>
  <si>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</si>
  <si>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</si>
  <si>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</si>
  <si>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</si>
  <si>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</si>
  <si>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</si>
  <si>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</si>
  <si>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</si>
  <si>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</si>
  <si>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</si>
  <si>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</si>
  <si>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</si>
  <si>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</si>
  <si>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</si>
  <si>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</si>
  <si>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</si>
  <si>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</si>
  <si>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</si>
  <si>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</si>
  <si>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</si>
  <si>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</si>
  <si>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</si>
  <si>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</si>
  <si>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</si>
  <si>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</si>
  <si>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</si>
  <si>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</si>
  <si>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</si>
  <si>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</si>
  <si>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</si>
  <si>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</si>
  <si>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</si>
  <si>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</si>
  <si>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</si>
  <si>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</si>
  <si>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</si>
  <si>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</si>
  <si>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</si>
  <si>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</si>
  <si>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</si>
  <si>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</si>
  <si>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</si>
  <si>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</si>
  <si>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</si>
  <si>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</si>
  <si>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</si>
  <si>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</si>
  <si>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</si>
  <si>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</si>
  <si>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</si>
  <si>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</si>
  <si>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</si>
  <si>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</si>
  <si>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</si>
  <si>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</si>
  <si>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</si>
  <si>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</si>
  <si>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</si>
  <si>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</si>
  <si>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</si>
  <si>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</si>
  <si>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</si>
  <si>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</si>
  <si>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</si>
  <si>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</si>
  <si>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</si>
  <si>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</si>
  <si>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</si>
  <si>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</si>
  <si>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</si>
  <si>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</si>
  <si>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</si>
  <si>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</si>
  <si>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</si>
  <si>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</si>
  <si>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</si>
  <si>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</si>
  <si>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</si>
  <si>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</si>
  <si>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</si>
  <si>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</si>
  <si>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</si>
  <si>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</si>
  <si>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</si>
  <si>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</si>
  <si>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</si>
  <si>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</si>
  <si>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</si>
  <si>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</si>
  <si>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</si>
  <si>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</si>
  <si>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</si>
  <si>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</si>
  <si>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</si>
  <si>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</si>
  <si>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</si>
  <si>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</si>
  <si>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</si>
  <si>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</si>
  <si>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</si>
  <si>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</si>
  <si>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</si>
  <si>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</si>
  <si>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</si>
  <si>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</si>
  <si>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</si>
  <si>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</si>
  <si>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</si>
  <si>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</si>
  <si>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</si>
  <si>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</si>
  <si>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</si>
  <si>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</si>
  <si>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</si>
  <si>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</si>
  <si>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</si>
  <si>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</si>
  <si>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</si>
  <si>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</si>
  <si>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</si>
  <si>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</si>
  <si>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</si>
  <si>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</si>
  <si>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</si>
  <si>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</si>
  <si>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</si>
  <si>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</si>
  <si>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</si>
  <si>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</si>
  <si>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</si>
  <si>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</si>
  <si>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</si>
  <si>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</si>
  <si>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</si>
  <si>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</si>
  <si>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</si>
  <si>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</si>
  <si>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</si>
  <si>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</si>
  <si>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</si>
  <si>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</si>
  <si>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</si>
  <si>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</si>
  <si>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</si>
  <si>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</si>
  <si>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</si>
  <si>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</si>
  <si>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</si>
  <si>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</si>
  <si>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</si>
  <si>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</si>
  <si>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</si>
  <si>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</si>
  <si>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</si>
  <si>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</si>
  <si>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</si>
  <si>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</si>
  <si>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</si>
  <si>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</si>
  <si>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</si>
  <si>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</si>
  <si>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</si>
  <si>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</si>
  <si>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</si>
  <si>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</si>
  <si>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</si>
  <si>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</si>
  <si>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</si>
  <si>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</si>
  <si>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</si>
  <si>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</si>
  <si>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</si>
  <si>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</si>
  <si>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</si>
  <si>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</si>
  <si>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</si>
  <si>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</si>
  <si>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</si>
  <si>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</si>
  <si>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</si>
  <si>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</si>
  <si>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</si>
  <si>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</si>
  <si>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</si>
  <si>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</si>
  <si>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</si>
  <si>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</si>
  <si>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</si>
  <si>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</si>
  <si>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</si>
  <si>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</si>
  <si>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</si>
  <si>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</si>
  <si>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</si>
  <si>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</si>
  <si>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</si>
  <si>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</si>
  <si>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</si>
  <si>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</si>
  <si>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</si>
  <si>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</si>
  <si>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</si>
  <si>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</si>
  <si>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</si>
  <si>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</si>
  <si>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</si>
  <si>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</si>
  <si>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</si>
  <si>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</si>
  <si>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</si>
  <si>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</si>
  <si>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</si>
  <si>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</si>
  <si>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</si>
  <si>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</si>
  <si>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</si>
  <si>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</si>
  <si>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</si>
  <si>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</si>
  <si>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</si>
  <si>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</si>
  <si>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</si>
  <si>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</si>
  <si>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</si>
  <si>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</si>
  <si>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</si>
  <si>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</si>
  <si>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</si>
  <si>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</si>
  <si>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</si>
  <si>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</si>
  <si>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</si>
  <si>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</si>
  <si>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</si>
  <si>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</si>
  <si>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</si>
  <si>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</si>
  <si>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</si>
  <si>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</si>
  <si>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</si>
  <si>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</si>
  <si>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</si>
  <si>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</si>
  <si>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</si>
  <si>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</si>
  <si>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</si>
  <si>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</si>
  <si>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</si>
  <si>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</si>
  <si>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</si>
  <si>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</si>
  <si>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</si>
  <si>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</si>
  <si>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</si>
  <si>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</si>
  <si>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</si>
  <si>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</si>
  <si>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</si>
  <si>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</si>
  <si>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</si>
  <si>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</si>
  <si>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</si>
  <si>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</si>
  <si>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</si>
  <si>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</si>
  <si>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</si>
  <si>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</si>
  <si>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</si>
  <si>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</si>
  <si>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</si>
  <si>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</si>
  <si>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</si>
  <si>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</si>
  <si>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</si>
  <si>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</si>
  <si>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</si>
  <si>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</si>
  <si>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</si>
  <si>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</si>
  <si>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</si>
  <si>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</si>
  <si>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</si>
  <si>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</si>
  <si>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</si>
  <si>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</si>
  <si>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</si>
  <si>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</si>
  <si>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</si>
  <si>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</si>
  <si>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</si>
  <si>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</si>
  <si>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</si>
  <si>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</si>
  <si>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</si>
  <si>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</si>
  <si>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</si>
  <si>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</si>
  <si>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</si>
  <si>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</si>
  <si>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</si>
  <si>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</si>
  <si>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</si>
  <si>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</si>
  <si>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</si>
  <si>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</si>
  <si>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</si>
  <si>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</si>
  <si>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</si>
  <si>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</si>
  <si>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</si>
  <si>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</si>
  <si>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</si>
  <si>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</si>
  <si>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</si>
  <si>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</si>
  <si>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</si>
  <si>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</si>
  <si>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</si>
  <si>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</si>
  <si>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</si>
  <si>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</si>
  <si>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</si>
  <si>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</si>
  <si>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</si>
  <si>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</si>
  <si>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</si>
  <si>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</si>
  <si>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</si>
  <si>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</si>
  <si>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</si>
  <si>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</si>
  <si>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</si>
  <si>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</si>
  <si>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</si>
  <si>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</si>
  <si>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</si>
  <si>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</si>
  <si>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</si>
  <si>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</si>
  <si>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</si>
  <si>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</si>
  <si>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</si>
  <si>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</si>
  <si>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</si>
  <si>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</si>
  <si>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</si>
  <si>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</si>
  <si>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</si>
  <si>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</si>
  <si>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</si>
  <si>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</si>
  <si>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</si>
  <si>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</si>
  <si>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</si>
  <si>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</si>
  <si>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</si>
  <si>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</si>
  <si>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</si>
  <si>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</si>
  <si>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</si>
  <si>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</si>
  <si>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</si>
  <si>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</si>
  <si>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</si>
  <si>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</si>
  <si>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</si>
  <si>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</si>
  <si>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</si>
  <si>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</si>
  <si>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</si>
  <si>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</si>
  <si>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</si>
  <si>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</si>
  <si>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</si>
  <si>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</si>
  <si>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</si>
  <si>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</si>
  <si>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</si>
  <si>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</si>
  <si>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</si>
  <si>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</si>
  <si>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</si>
  <si>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</si>
  <si>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</si>
  <si>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</si>
  <si>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</si>
  <si>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</si>
  <si>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</si>
  <si>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</si>
  <si>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</si>
  <si>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</si>
  <si>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</si>
  <si>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</si>
  <si>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</si>
  <si>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</si>
  <si>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</si>
  <si>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</si>
  <si>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</si>
  <si>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</si>
  <si>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</si>
  <si>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</si>
  <si>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</si>
  <si>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</si>
  <si>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</si>
  <si>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</si>
  <si>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</si>
  <si>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</si>
  <si>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</si>
  <si>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</si>
  <si>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</si>
  <si>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</si>
  <si>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</si>
  <si>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</si>
  <si>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</si>
  <si>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</si>
  <si>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</si>
  <si>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</si>
  <si>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</si>
  <si>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</si>
  <si>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</si>
  <si>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</si>
  <si>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</si>
  <si>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</si>
  <si>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</si>
  <si>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</si>
  <si>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</si>
  <si>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</si>
  <si>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</si>
  <si>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</si>
  <si>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</si>
  <si>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</si>
  <si>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</si>
  <si>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</si>
  <si>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</si>
  <si>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</si>
  <si>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</si>
  <si>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</si>
  <si>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</si>
  <si>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</si>
  <si>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</si>
  <si>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</si>
  <si>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</si>
  <si>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</si>
  <si>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</si>
  <si>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</si>
  <si>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</si>
  <si>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</si>
  <si>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</si>
  <si>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</si>
  <si>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</si>
  <si>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</si>
  <si>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</si>
  <si>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</si>
  <si>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</si>
  <si>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</si>
  <si>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</si>
  <si>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</si>
  <si>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</si>
  <si>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</si>
  <si>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</si>
  <si>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</si>
  <si>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</si>
  <si>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</si>
  <si>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</si>
  <si>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</si>
  <si>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</si>
  <si>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</si>
  <si>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</si>
  <si>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</si>
  <si>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</si>
  <si>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</si>
  <si>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</si>
  <si>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</si>
  <si>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</si>
  <si>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</si>
  <si>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</si>
  <si>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</si>
  <si>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</si>
  <si>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</si>
  <si>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</si>
  <si>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</si>
  <si>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</si>
  <si>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</si>
  <si>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</si>
  <si>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</si>
  <si>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</si>
  <si>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</si>
  <si>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</si>
  <si>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</si>
  <si>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</si>
  <si>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</si>
  <si>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</si>
  <si>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</si>
  <si>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</si>
  <si>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</si>
  <si>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</si>
  <si>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</si>
  <si>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</si>
  <si>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</si>
  <si>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</si>
  <si>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</si>
  <si>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</si>
  <si>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</si>
  <si>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</si>
  <si>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</si>
  <si>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</si>
  <si>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</si>
  <si>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</si>
  <si>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</si>
  <si>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</si>
  <si>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</si>
  <si>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</si>
  <si>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</si>
  <si>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</si>
  <si>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</si>
  <si>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</si>
  <si>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</si>
  <si>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</si>
  <si>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</si>
  <si>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</si>
  <si>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</si>
  <si>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</si>
  <si>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</si>
  <si>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</si>
  <si>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</si>
  <si>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</si>
  <si>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</si>
  <si>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</si>
  <si>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</si>
  <si>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</si>
  <si>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</si>
  <si>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</si>
  <si>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</si>
  <si>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</si>
  <si>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</si>
  <si>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</si>
  <si>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</si>
  <si>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</si>
  <si>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</si>
  <si>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</si>
  <si>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</si>
  <si>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</si>
  <si>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</si>
  <si>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</si>
  <si>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</si>
  <si>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</si>
  <si>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</si>
  <si>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</si>
  <si>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</si>
  <si>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</si>
  <si>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</si>
  <si>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</si>
  <si>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</si>
  <si>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</si>
  <si>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</si>
  <si>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</si>
  <si>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</si>
  <si>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</si>
  <si>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</si>
  <si>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</si>
  <si>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</si>
  <si>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</si>
  <si>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</si>
  <si>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</si>
  <si>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</si>
  <si>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</si>
  <si>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</si>
  <si>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</si>
  <si>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</si>
  <si>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</si>
  <si>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</si>
  <si>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</si>
  <si>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</si>
  <si>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</si>
  <si>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</si>
  <si>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</si>
  <si>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</si>
  <si>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</si>
  <si>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</si>
  <si>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</si>
  <si>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</si>
  <si>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</si>
  <si>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</si>
  <si>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</si>
  <si>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</si>
  <si>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</si>
  <si>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</si>
  <si>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</si>
  <si>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</si>
  <si>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</si>
  <si>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</si>
  <si>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</si>
  <si>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</si>
  <si>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</si>
  <si>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</si>
  <si>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</si>
  <si>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</si>
  <si>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</si>
  <si>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</si>
  <si>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</si>
  <si>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</si>
  <si>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</si>
  <si>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</si>
  <si>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</si>
  <si>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</si>
  <si>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</si>
  <si>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</si>
  <si>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</si>
  <si>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</si>
  <si>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</si>
  <si>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</si>
  <si>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</si>
  <si>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</si>
  <si>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</si>
  <si>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</si>
  <si>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</si>
  <si>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</si>
  <si>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</si>
  <si>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</si>
  <si>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</si>
  <si>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</si>
  <si>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</si>
  <si>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</si>
  <si>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</si>
  <si>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</si>
  <si>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</si>
  <si>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</si>
  <si>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</si>
  <si>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</si>
  <si>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</si>
  <si>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</si>
  <si>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</si>
  <si>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</si>
  <si>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</si>
  <si>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</si>
  <si>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</si>
  <si>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</si>
  <si>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</si>
  <si>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</si>
  <si>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</si>
  <si>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</si>
  <si>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</si>
  <si>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</si>
  <si>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</si>
  <si>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</si>
  <si>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</si>
  <si>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</si>
  <si>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</si>
  <si>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</si>
  <si>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</si>
  <si>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</si>
  <si>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</si>
  <si>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</si>
  <si>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</si>
  <si>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</si>
  <si>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</si>
  <si>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</si>
  <si>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</si>
  <si>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</si>
  <si>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</si>
  <si>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</si>
  <si>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</si>
  <si>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</si>
  <si>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</si>
  <si>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</si>
  <si>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</si>
  <si>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</si>
  <si>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</si>
  <si>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</si>
  <si>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</si>
  <si>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</si>
  <si>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</si>
  <si>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</si>
  <si>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</si>
  <si>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</si>
  <si>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</si>
  <si>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</si>
  <si>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</si>
  <si>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</si>
  <si>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</si>
  <si>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</si>
  <si>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</si>
  <si>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</si>
  <si>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</si>
  <si>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</si>
  <si>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</si>
  <si>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</si>
  <si>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</si>
  <si>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</si>
  <si>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</si>
  <si>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</si>
  <si>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</si>
  <si>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</si>
  <si>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</si>
  <si>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</si>
  <si>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</si>
  <si>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</si>
  <si>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</si>
  <si>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</si>
  <si>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</si>
  <si>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</si>
  <si>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</si>
  <si>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</si>
  <si>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</si>
  <si>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</si>
  <si>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</si>
  <si>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</si>
  <si>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</si>
  <si>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</si>
  <si>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</si>
  <si>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</si>
  <si>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</si>
  <si>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</si>
  <si>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</si>
  <si>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</si>
  <si>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</si>
  <si>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</si>
  <si>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</si>
  <si>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</si>
  <si>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</si>
  <si>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</si>
  <si>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</si>
  <si>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</si>
  <si>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</si>
  <si>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</si>
  <si>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</si>
  <si>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</si>
  <si>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</si>
  <si>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</si>
  <si>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</si>
  <si>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</si>
  <si>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</si>
  <si>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</si>
  <si>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</si>
  <si>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</si>
  <si>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</si>
  <si>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</si>
  <si>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</si>
  <si>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</si>
  <si>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</si>
  <si>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</si>
  <si>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</si>
  <si>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</si>
  <si>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</si>
  <si>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</si>
  <si>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</si>
  <si>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</si>
  <si>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</si>
  <si>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</si>
  <si>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</si>
  <si>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</si>
  <si>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</si>
  <si>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</si>
  <si>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</si>
  <si>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</si>
  <si>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</si>
  <si>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</si>
  <si>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</si>
  <si>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</si>
  <si>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</si>
  <si>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</si>
  <si>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</si>
  <si>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</si>
  <si>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</si>
  <si>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</si>
  <si>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</si>
  <si>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</si>
  <si>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</si>
  <si>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</si>
  <si>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</si>
  <si>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</si>
  <si>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</si>
  <si>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</si>
  <si>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</si>
  <si>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</si>
  <si>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</si>
  <si>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</si>
  <si>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</si>
  <si>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</si>
  <si>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</si>
  <si>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</si>
  <si>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</si>
  <si>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</si>
  <si>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</si>
  <si>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</si>
  <si>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</si>
  <si>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</si>
  <si>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</si>
  <si>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</si>
  <si>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</si>
  <si>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</si>
  <si>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</si>
  <si>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</si>
  <si>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</si>
  <si>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</si>
  <si>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</si>
  <si>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</si>
  <si>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</si>
  <si>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</si>
  <si>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</si>
  <si>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</si>
  <si>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</si>
  <si>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</si>
  <si>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</si>
  <si>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</si>
  <si>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</si>
  <si>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</si>
  <si>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</si>
  <si>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</si>
  <si>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</si>
  <si>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</si>
  <si>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</si>
  <si>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</si>
  <si>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</si>
  <si>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</si>
  <si>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</si>
  <si>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</si>
  <si>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</si>
  <si>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</si>
  <si>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</si>
  <si>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</si>
  <si>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</si>
  <si>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</si>
  <si>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</si>
  <si>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</si>
  <si>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</si>
  <si>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</si>
  <si>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</si>
  <si>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</si>
  <si>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</si>
  <si>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</si>
  <si>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</si>
  <si>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</si>
  <si>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</si>
  <si>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</si>
  <si>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</si>
  <si>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</si>
  <si>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</si>
  <si>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</si>
  <si>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</si>
  <si>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</si>
  <si>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</si>
  <si>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</si>
  <si>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</si>
  <si>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</si>
  <si>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</si>
  <si>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</si>
  <si>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</si>
  <si>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</si>
  <si>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</si>
  <si>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</si>
  <si>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</si>
  <si>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</si>
  <si>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</si>
  <si>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</si>
  <si>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</si>
  <si>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</si>
  <si>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</si>
  <si>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</si>
  <si>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</si>
  <si>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</si>
  <si>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</si>
  <si>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</si>
  <si>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</si>
  <si>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</si>
  <si>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</si>
  <si>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</si>
  <si>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</si>
  <si>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</si>
  <si>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</si>
  <si>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</si>
  <si>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</si>
  <si>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</si>
  <si>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</si>
  <si>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</si>
  <si>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</si>
  <si>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</si>
  <si>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</si>
  <si>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</si>
  <si>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</si>
  <si>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</si>
  <si>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</si>
  <si>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</si>
  <si>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</si>
  <si>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</si>
  <si>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</si>
  <si>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</si>
  <si>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</si>
  <si>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</si>
  <si>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</si>
  <si>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</si>
  <si>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</si>
  <si>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</si>
  <si>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</si>
  <si>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</si>
  <si>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</si>
  <si>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</si>
  <si>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</si>
  <si>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</si>
  <si>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</si>
  <si>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</si>
  <si>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</si>
  <si>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</si>
  <si>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</si>
  <si>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</si>
  <si>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</si>
  <si>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</si>
  <si>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</si>
  <si>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</si>
  <si>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</si>
  <si>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</si>
  <si>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</si>
  <si>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</si>
  <si>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</si>
  <si>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</si>
  <si>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</si>
  <si>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</si>
  <si>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</si>
  <si>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</si>
  <si>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</si>
  <si>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</si>
  <si>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</si>
  <si>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</si>
  <si>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</si>
  <si>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</si>
  <si>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</si>
  <si>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</si>
  <si>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</si>
  <si>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</si>
  <si>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</si>
  <si>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</si>
  <si>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</si>
  <si>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</si>
  <si>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</si>
  <si>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</si>
  <si>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</si>
  <si>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</si>
  <si>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</si>
  <si>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</si>
  <si>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</si>
  <si>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</si>
  <si>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</si>
  <si>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</si>
  <si>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</si>
  <si>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</si>
  <si>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</si>
  <si>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</si>
  <si>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</si>
  <si>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</si>
  <si>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</si>
  <si>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</si>
  <si>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</si>
  <si>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</si>
  <si>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</si>
  <si>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</si>
  <si>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</si>
  <si>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</si>
  <si>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</si>
  <si>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</si>
  <si>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</si>
  <si>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</si>
  <si>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</si>
  <si>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</si>
  <si>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</si>
  <si>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</si>
  <si>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</si>
  <si>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</si>
  <si>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</si>
  <si>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</si>
  <si>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</si>
  <si>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</si>
  <si>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</si>
  <si>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</si>
  <si>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</si>
  <si>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</si>
  <si>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</si>
  <si>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</si>
  <si>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</si>
  <si>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</si>
  <si>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</si>
  <si>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</si>
  <si>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</si>
  <si>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</si>
  <si>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</si>
  <si>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</si>
  <si>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</si>
  <si>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</si>
  <si>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</si>
  <si>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</si>
  <si>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</si>
  <si>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</si>
  <si>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</si>
  <si>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</si>
  <si>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</si>
  <si>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</si>
  <si>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</si>
  <si>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</si>
  <si>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</si>
  <si>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</si>
  <si>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</si>
  <si>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</si>
  <si>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</si>
  <si>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</si>
  <si>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</si>
  <si>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</si>
  <si>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</si>
  <si>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</si>
  <si>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</si>
  <si>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</si>
  <si>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</si>
  <si>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</si>
  <si>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</si>
  <si>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</si>
  <si>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</si>
  <si>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</si>
  <si>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</si>
  <si>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</si>
  <si>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</si>
  <si>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</si>
  <si>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</si>
  <si>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</si>
  <si>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</si>
  <si>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</si>
  <si>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</si>
  <si>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</si>
  <si>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</si>
  <si>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</si>
  <si>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</si>
  <si>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</si>
  <si>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</si>
  <si>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</si>
  <si>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</si>
  <si>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</si>
  <si>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</si>
  <si>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</si>
  <si>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</si>
  <si>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</si>
  <si>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</si>
  <si>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</si>
  <si>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</si>
  <si>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</si>
  <si>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</si>
  <si>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</si>
  <si>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</si>
  <si>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</si>
  <si>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</si>
  <si>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</si>
  <si>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</si>
  <si>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</si>
  <si>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</si>
  <si>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</si>
  <si>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</si>
  <si>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</si>
  <si>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</si>
  <si>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</si>
  <si>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</si>
  <si>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</si>
  <si>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</si>
  <si>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</si>
  <si>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</si>
  <si>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</si>
  <si>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</si>
  <si>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</si>
  <si>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</si>
  <si>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</si>
  <si>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</si>
  <si>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</si>
  <si>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</si>
  <si>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</si>
  <si>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</si>
  <si>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</si>
  <si>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</si>
  <si>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</si>
  <si>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</si>
  <si>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</si>
  <si>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</si>
  <si>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</si>
  <si>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</si>
  <si>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</si>
  <si>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</si>
  <si>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</si>
  <si>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</si>
  <si>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</si>
  <si>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</si>
  <si>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</si>
  <si>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</si>
  <si>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</si>
  <si>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</si>
  <si>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</si>
  <si>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</si>
  <si>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</si>
  <si>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</si>
  <si>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</si>
  <si>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</si>
  <si>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</si>
  <si>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</si>
  <si>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</si>
  <si>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</si>
  <si>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</si>
  <si>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</si>
  <si>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</si>
  <si>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</si>
  <si>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</si>
  <si>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</si>
  <si>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</si>
  <si>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</si>
  <si>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</si>
  <si>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</si>
  <si>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</si>
  <si>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</si>
  <si>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</si>
  <si>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</si>
  <si>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</si>
  <si>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</si>
  <si>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</si>
  <si>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</si>
  <si>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</si>
  <si>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</si>
  <si>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</si>
  <si>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</si>
  <si>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</si>
  <si>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</si>
  <si>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</si>
  <si>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</si>
  <si>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</si>
  <si>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</si>
  <si>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</si>
  <si>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</si>
  <si>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</si>
  <si>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</si>
  <si>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</si>
  <si>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</si>
  <si>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</si>
  <si>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</si>
  <si>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</si>
  <si>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</si>
  <si>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</si>
  <si>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</si>
  <si>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</si>
  <si>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</si>
  <si>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</si>
  <si>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</si>
  <si>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</si>
  <si>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</si>
  <si>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</si>
  <si>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</si>
  <si>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</si>
  <si>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</si>
  <si>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</si>
  <si>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</si>
  <si>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</si>
  <si>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</si>
  <si>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</si>
  <si>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</si>
  <si>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</si>
  <si>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</si>
  <si>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</si>
  <si>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</si>
  <si>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</si>
  <si>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</si>
  <si>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</si>
  <si>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</si>
  <si>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</si>
  <si>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</si>
  <si>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</si>
  <si>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</si>
  <si>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</si>
  <si>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</si>
  <si>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</si>
  <si>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</si>
  <si>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</si>
  <si>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</si>
  <si>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</si>
  <si>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</si>
  <si>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</si>
  <si>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</si>
  <si>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</si>
  <si>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</si>
  <si>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</si>
  <si>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</si>
  <si>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</si>
  <si>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</si>
  <si>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</si>
  <si>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</si>
  <si>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</si>
  <si>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</si>
  <si>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</si>
  <si>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</si>
  <si>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</si>
  <si>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</si>
  <si>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</si>
  <si>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</si>
  <si>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</si>
  <si>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</si>
  <si>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</si>
  <si>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</si>
  <si>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</si>
  <si>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</si>
  <si>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</si>
  <si>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</si>
  <si>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</si>
  <si>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</si>
  <si>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</si>
  <si>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</si>
  <si>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</si>
  <si>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</si>
  <si>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</si>
  <si>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</si>
  <si>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</si>
  <si>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</si>
  <si>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</si>
  <si>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</si>
  <si>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</si>
  <si>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</si>
  <si>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</si>
  <si>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</si>
  <si>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</si>
  <si>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</si>
  <si>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</si>
  <si>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</si>
  <si>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</si>
  <si>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</si>
  <si>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</si>
  <si>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</si>
  <si>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</si>
  <si>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</si>
  <si>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</si>
  <si>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</si>
  <si>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</si>
  <si>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</si>
  <si>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</si>
  <si>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</si>
  <si>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</si>
  <si>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</si>
  <si>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</si>
  <si>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</si>
  <si>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</si>
  <si>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</si>
  <si>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</si>
  <si>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</si>
  <si>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</si>
  <si>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</si>
  <si>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</si>
  <si>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</si>
  <si>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</si>
  <si>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</si>
  <si>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</si>
  <si>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</si>
  <si>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</si>
  <si>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</si>
  <si>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</si>
  <si>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</si>
  <si>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</si>
  <si>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</si>
  <si>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</si>
  <si>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</si>
  <si>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</si>
  <si>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</si>
  <si>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</si>
  <si>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</si>
  <si>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</si>
  <si>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</si>
  <si>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</si>
  <si>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</si>
  <si>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</si>
  <si>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</si>
  <si>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</si>
  <si>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</si>
  <si>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</si>
  <si>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</si>
  <si>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</si>
  <si>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</si>
  <si>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</si>
  <si>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</si>
  <si>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</si>
  <si>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</si>
  <si>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</si>
  <si>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</si>
  <si>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</si>
  <si>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</si>
  <si>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</si>
  <si>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</si>
  <si>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</si>
  <si>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</si>
  <si>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</si>
  <si>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</si>
  <si>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</si>
  <si>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</si>
  <si>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</si>
  <si>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</si>
  <si>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</si>
  <si>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</si>
  <si>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</si>
  <si>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</si>
  <si>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</si>
  <si>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</si>
  <si>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</si>
  <si>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</si>
  <si>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</si>
  <si>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</si>
  <si>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</si>
  <si>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</si>
  <si>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</si>
  <si>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</si>
  <si>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</si>
  <si>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</si>
  <si>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</si>
  <si>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</si>
  <si>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</si>
  <si>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</si>
  <si>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</si>
  <si>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</si>
  <si>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</si>
  <si>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</si>
  <si>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</si>
  <si>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</si>
  <si>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</si>
  <si>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</si>
  <si>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</si>
  <si>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</si>
  <si>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</si>
  <si>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</si>
  <si>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</si>
  <si>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</si>
  <si>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</si>
  <si>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</si>
  <si>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</si>
  <si>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</si>
  <si>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</si>
  <si>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</si>
  <si>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</si>
  <si>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</si>
  <si>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</si>
  <si>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</si>
  <si>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</si>
  <si>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</si>
  <si>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</si>
  <si>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</si>
  <si>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</si>
  <si>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</si>
  <si>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</si>
  <si>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</si>
  <si>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</si>
  <si>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</si>
  <si>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</si>
  <si>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</si>
  <si>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</si>
  <si>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</si>
  <si>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</si>
  <si>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</si>
  <si>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</si>
  <si>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</si>
  <si>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</si>
  <si>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</si>
  <si>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</si>
  <si>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</si>
  <si>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</si>
  <si>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</si>
  <si>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</si>
  <si>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</si>
  <si>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</si>
  <si>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</si>
  <si>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</si>
  <si>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</si>
  <si>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</si>
  <si>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</si>
  <si>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</si>
  <si>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</si>
  <si>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</si>
  <si>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</si>
  <si>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</si>
  <si>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</si>
  <si>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</si>
  <si>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</si>
  <si>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</si>
  <si>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</si>
  <si>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</si>
  <si>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</si>
  <si>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</si>
  <si>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</si>
  <si>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</si>
  <si>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</si>
  <si>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</si>
  <si>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</si>
  <si>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</si>
  <si>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</si>
  <si>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</si>
  <si>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</si>
  <si>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</si>
  <si>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</si>
  <si>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</si>
  <si>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</si>
  <si>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</si>
  <si>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</si>
  <si>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</si>
  <si>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</si>
  <si>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</si>
  <si>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</si>
  <si>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</si>
  <si>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</si>
  <si>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</si>
  <si>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</si>
  <si>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</si>
  <si>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</si>
  <si>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</si>
  <si>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</si>
  <si>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</si>
  <si>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</si>
  <si>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</si>
  <si>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</si>
  <si>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</si>
  <si>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</si>
  <si>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</si>
  <si>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</si>
  <si>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</si>
  <si>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</si>
  <si>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</si>
  <si>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</si>
  <si>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</si>
  <si>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</si>
  <si>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</si>
  <si>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</si>
  <si>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</si>
  <si>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</si>
  <si>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</si>
  <si>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</si>
  <si>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</si>
  <si>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</si>
  <si>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</si>
  <si>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</si>
  <si>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</si>
  <si>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</si>
  <si>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</si>
  <si>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</si>
  <si>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</si>
  <si>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</si>
  <si>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</si>
  <si>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</si>
  <si>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</si>
  <si>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</si>
  <si>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</si>
  <si>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</si>
  <si>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</si>
  <si>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</si>
  <si>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</si>
  <si>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</si>
  <si>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</si>
  <si>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</si>
  <si>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</si>
  <si>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</si>
  <si>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</si>
  <si>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</si>
  <si>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</si>
  <si>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</si>
  <si>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</si>
  <si>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</si>
  <si>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</si>
  <si>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</si>
  <si>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</si>
  <si>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</si>
  <si>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</si>
  <si>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</si>
  <si>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</si>
  <si>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</si>
  <si>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</si>
  <si>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</si>
  <si>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</si>
  <si>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</si>
  <si>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</si>
  <si>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</si>
  <si>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</si>
  <si>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</si>
  <si>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</si>
  <si>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</si>
  <si>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</si>
  <si>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</si>
  <si>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</si>
  <si>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</si>
  <si>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</si>
  <si>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</si>
  <si>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</si>
  <si>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</si>
  <si>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</si>
  <si>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</si>
  <si>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</si>
  <si>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</si>
  <si>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</si>
  <si>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</si>
  <si>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</si>
  <si>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</si>
  <si>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</si>
  <si>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</si>
  <si>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</si>
  <si>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</si>
  <si>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</si>
  <si>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</si>
  <si>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</si>
  <si>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</si>
  <si>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</si>
  <si>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</si>
  <si>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</si>
  <si>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</si>
  <si>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</si>
  <si>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</si>
  <si>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</si>
  <si>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</si>
  <si>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</si>
  <si>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</si>
  <si>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</si>
  <si>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</si>
  <si>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</si>
  <si>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</si>
  <si>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</si>
  <si>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</si>
  <si>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</si>
  <si>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</si>
  <si>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</si>
  <si>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</si>
  <si>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</si>
  <si>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</si>
  <si>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</si>
  <si>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</si>
  <si>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</si>
  <si>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</si>
  <si>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</si>
  <si>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</si>
  <si>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</si>
  <si>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</si>
  <si>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</si>
  <si>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</si>
  <si>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</si>
  <si>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</si>
  <si>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</si>
  <si>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</si>
  <si>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</si>
  <si>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</si>
  <si>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</si>
  <si>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</si>
  <si>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</si>
  <si>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</si>
  <si>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</si>
  <si>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</si>
  <si>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</si>
  <si>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</si>
  <si>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</si>
  <si>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</si>
  <si>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</si>
  <si>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</si>
  <si>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</si>
  <si>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</si>
  <si>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</si>
  <si>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</si>
  <si>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</si>
  <si>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</si>
  <si>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</si>
  <si>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</si>
  <si>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</si>
  <si>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</si>
  <si>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</si>
  <si>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</si>
  <si>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</si>
  <si>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</si>
  <si>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</si>
  <si>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</si>
  <si>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</si>
  <si>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</si>
  <si>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</si>
  <si>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</si>
  <si>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</si>
  <si>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</si>
  <si>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</si>
  <si>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</si>
  <si>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</si>
  <si>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</si>
  <si>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</si>
  <si>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</si>
  <si>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</si>
  <si>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</si>
  <si>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</si>
  <si>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</si>
  <si>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</si>
  <si>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</si>
  <si>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</si>
  <si>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</si>
  <si>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</si>
  <si>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</si>
  <si>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</si>
  <si>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</si>
  <si>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</si>
  <si>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Monday, 3 October 2016</t>
  </si>
  <si>
    <t>Tuesday, 1 November 2016</t>
  </si>
  <si>
    <t>Tuesday, 1 March 2016</t>
  </si>
  <si>
    <t>Sunday, 20 March 2016</t>
  </si>
  <si>
    <t>Saturday, 22 August 2015</t>
  </si>
  <si>
    <t>Monday, 21 September 2015</t>
  </si>
  <si>
    <t>Wednesday, 30 July 2014</t>
  </si>
  <si>
    <t>Saturday, 13 September 2014</t>
  </si>
  <si>
    <t>Wednesday, 18 January 2017</t>
  </si>
  <si>
    <t>Friday, 17 February 2017</t>
  </si>
  <si>
    <t>Sunday, 31 May 2015</t>
  </si>
  <si>
    <t>Sunday, 21 June 2015</t>
  </si>
  <si>
    <t>Tuesday, 2 June 2015</t>
  </si>
  <si>
    <t>Wednesday, 24 June 2015</t>
  </si>
  <si>
    <t>Wednesday, 2 November 2016</t>
  </si>
  <si>
    <t>Saturday, 17 December 2016</t>
  </si>
  <si>
    <t>Wednesday, 13 April 2016</t>
  </si>
  <si>
    <t>Friday, 13 May 2016</t>
  </si>
  <si>
    <t>Monday, 5 October 2015</t>
  </si>
  <si>
    <t>Wednesday, 4 November 2015</t>
  </si>
  <si>
    <t>Thursday, 8 December 2016</t>
  </si>
  <si>
    <t>Saturday, 31 December 2016</t>
  </si>
  <si>
    <t>Sunday, 10 July 2016</t>
  </si>
  <si>
    <t>Wednesday, 10 August 2016</t>
  </si>
  <si>
    <t>Monday, 5 December 2016</t>
  </si>
  <si>
    <t>Wednesday, 4 January 2017</t>
  </si>
  <si>
    <t>Monday, 23 March 2015</t>
  </si>
  <si>
    <t>Thursday, 23 April 2015</t>
  </si>
  <si>
    <t>Sunday, 1 March 2015</t>
  </si>
  <si>
    <t>Tuesday, 7 April 2015</t>
  </si>
  <si>
    <t>Thursday, 15 October 2015</t>
  </si>
  <si>
    <t>Saturday, 14 November 2015</t>
  </si>
  <si>
    <t>Friday, 1 April 2016</t>
  </si>
  <si>
    <t>Sunday, 1 May 2016</t>
  </si>
  <si>
    <t>Sunday, 14 June 2015</t>
  </si>
  <si>
    <t>Tuesday, 14 July 2015</t>
  </si>
  <si>
    <t>Saturday, 23 April 2016</t>
  </si>
  <si>
    <t>Wednesday, 1 June 2016</t>
  </si>
  <si>
    <t>Friday, 10 July 2015</t>
  </si>
  <si>
    <t>Tuesday, 21 July 2015</t>
  </si>
  <si>
    <t>Thursday, 1 December 2016</t>
  </si>
  <si>
    <t>Wednesday, 14 January 2015</t>
  </si>
  <si>
    <t>Thursday, 12 February 2015</t>
  </si>
  <si>
    <t>Thursday, 22 January 2015</t>
  </si>
  <si>
    <t>Tuesday, 17 February 2015</t>
  </si>
  <si>
    <t>Wednesday, 8 October 2014</t>
  </si>
  <si>
    <t>Wednesday, 29 October 2014</t>
  </si>
  <si>
    <t>Thursday, 7 July 2016</t>
  </si>
  <si>
    <t>Friday, 5 August 2016</t>
  </si>
  <si>
    <t>Wednesday, 18 June 2014</t>
  </si>
  <si>
    <t>Friday, 18 July 2014</t>
  </si>
  <si>
    <t>Wednesday, 29 June 2016</t>
  </si>
  <si>
    <t>Friday, 29 July 2016</t>
  </si>
  <si>
    <t>Saturday, 21 February 2015</t>
  </si>
  <si>
    <t>Thursday, 12 March 2015</t>
  </si>
  <si>
    <t>Monday, 12 January 2015</t>
  </si>
  <si>
    <t>Wednesday, 11 February 2015</t>
  </si>
  <si>
    <t>Tuesday, 9 August 2016</t>
  </si>
  <si>
    <t>Friday, 9 September 2016</t>
  </si>
  <si>
    <t>Sunday, 28 June 2015</t>
  </si>
  <si>
    <t>Wednesday, 12 August 2015</t>
  </si>
  <si>
    <t>Wednesday, 21 May 2014</t>
  </si>
  <si>
    <t>Friday, 6 June 2014</t>
  </si>
  <si>
    <t>Wednesday, 3 June 2015</t>
  </si>
  <si>
    <t>Thursday, 16 July 2015</t>
  </si>
  <si>
    <t>Saturday, 30 May 2015</t>
  </si>
  <si>
    <t>Monday, 29 June 2015</t>
  </si>
  <si>
    <t>Thursday, 23 July 2015</t>
  </si>
  <si>
    <t>Tuesday, 22 March 2016</t>
  </si>
  <si>
    <t>Wednesday, 30 March 2016</t>
  </si>
  <si>
    <t>Wednesday, 30 April 2014</t>
  </si>
  <si>
    <t>Sunday, 1 June 2014</t>
  </si>
  <si>
    <t>Saturday, 19 November 2016</t>
  </si>
  <si>
    <t>Wednesday, 14 December 2016</t>
  </si>
  <si>
    <t>Thursday, 3 September 2015</t>
  </si>
  <si>
    <t>Wednesday, 23 September 2015</t>
  </si>
  <si>
    <t>Wednesday, 25 February 2015</t>
  </si>
  <si>
    <t>Friday, 27 March 2015</t>
  </si>
  <si>
    <t>Tuesday, 12 May 2015</t>
  </si>
  <si>
    <t>Saturday, 13 June 2015</t>
  </si>
  <si>
    <t>Tuesday, 16 June 2015</t>
  </si>
  <si>
    <t>Wednesday, 4 May 2016</t>
  </si>
  <si>
    <t>Friday, 3 June 2016</t>
  </si>
  <si>
    <t>Tuesday, 29 April 2014</t>
  </si>
  <si>
    <t>Monday, 12 May 2014</t>
  </si>
  <si>
    <t>Sunday, 11 October 2015</t>
  </si>
  <si>
    <t>Wednesday, 11 January 2017</t>
  </si>
  <si>
    <t>Saturday, 18 February 2017</t>
  </si>
  <si>
    <t>Tuesday, 22 July 2014</t>
  </si>
  <si>
    <t>Wednesday, 13 August 2014</t>
  </si>
  <si>
    <t>Saturday, 2 August 2014</t>
  </si>
  <si>
    <t>Monday, 25 August 2014</t>
  </si>
  <si>
    <t>Thursday, 26 February 2015</t>
  </si>
  <si>
    <t>Thursday, 26 March 2015</t>
  </si>
  <si>
    <t>Sunday, 1 February 2015</t>
  </si>
  <si>
    <t>Thursday, 2 July 2015</t>
  </si>
  <si>
    <t>Monday, 7 July 2014</t>
  </si>
  <si>
    <t>Wednesday, 6 August 2014</t>
  </si>
  <si>
    <t>Sunday, 7 June 2015</t>
  </si>
  <si>
    <t>Tuesday, 7 July 2015</t>
  </si>
  <si>
    <t>Monday, 17 August 2015</t>
  </si>
  <si>
    <t>Wednesday, 16 September 2015</t>
  </si>
  <si>
    <t>Saturday, 7 February 2015</t>
  </si>
  <si>
    <t>Monday, 9 March 2015</t>
  </si>
  <si>
    <t>Wednesday, 3 August 2016</t>
  </si>
  <si>
    <t>Wednesday, 17 August 2016</t>
  </si>
  <si>
    <t>Friday, 1 August 2014</t>
  </si>
  <si>
    <t>Sunday, 31 August 2014</t>
  </si>
  <si>
    <t>Sunday, 20 November 2016</t>
  </si>
  <si>
    <t>Thursday, 3 December 2015</t>
  </si>
  <si>
    <t>Friday, 1 January 2016</t>
  </si>
  <si>
    <t>Friday, 29 August 2014</t>
  </si>
  <si>
    <t>Friday, 26 September 2014</t>
  </si>
  <si>
    <t>Thursday, 27 November 2014</t>
  </si>
  <si>
    <t>Friday, 10 October 2014</t>
  </si>
  <si>
    <t>Monday, 20 October 2014</t>
  </si>
  <si>
    <t>Saturday, 20 December 2014</t>
  </si>
  <si>
    <t>Tuesday, 6 January 2015</t>
  </si>
  <si>
    <t>Monday, 3 August 2015</t>
  </si>
  <si>
    <t>Monday, 24 August 2015</t>
  </si>
  <si>
    <t>Saturday, 27 September 2014</t>
  </si>
  <si>
    <t>Friday, 7 November 2014</t>
  </si>
  <si>
    <t>Tuesday, 9 September 2014</t>
  </si>
  <si>
    <t>Wednesday, 1 October 2014</t>
  </si>
  <si>
    <t>Tuesday, 13 November 2012</t>
  </si>
  <si>
    <t>Friday, 7 December 2012</t>
  </si>
  <si>
    <t>Wednesday, 27 October 2010</t>
  </si>
  <si>
    <t>Tuesday, 25 January 2011</t>
  </si>
  <si>
    <t>Monday, 11 August 2014</t>
  </si>
  <si>
    <t>Wednesday, 10 September 2014</t>
  </si>
  <si>
    <t>Thursday, 31 March 2011</t>
  </si>
  <si>
    <t>Sunday, 1 May 2011</t>
  </si>
  <si>
    <t>Friday, 2 March 2012</t>
  </si>
  <si>
    <t>Sunday, 1 April 2012</t>
  </si>
  <si>
    <t>Friday, 27 April 2012</t>
  </si>
  <si>
    <t>Friday, 1 June 2012</t>
  </si>
  <si>
    <t>Wednesday, 9 July 2014</t>
  </si>
  <si>
    <t>Saturday, 19 July 2014</t>
  </si>
  <si>
    <t>Saturday, 22 June 2013</t>
  </si>
  <si>
    <t>Monday, 22 July 2013</t>
  </si>
  <si>
    <t>Wednesday, 7 December 2011</t>
  </si>
  <si>
    <t>Wednesday, 18 January 2012</t>
  </si>
  <si>
    <t>Monday, 21 July 2014</t>
  </si>
  <si>
    <t>Monday, 9 June 2014</t>
  </si>
  <si>
    <t>Friday, 16 May 2014</t>
  </si>
  <si>
    <t>Sunday, 15 June 2014</t>
  </si>
  <si>
    <t>Wednesday, 7 May 2014</t>
  </si>
  <si>
    <t>Monday, 11 April 2011</t>
  </si>
  <si>
    <t>Tuesday, 3 May 2011</t>
  </si>
  <si>
    <t>Tuesday, 28 October 2014</t>
  </si>
  <si>
    <t>Wednesday, 26 November 2014</t>
  </si>
  <si>
    <t>Tuesday, 13 May 2014</t>
  </si>
  <si>
    <t>Friday, 13 June 2014</t>
  </si>
  <si>
    <t>Wednesday, 13 November 2013</t>
  </si>
  <si>
    <t>Friday, 13 December 2013</t>
  </si>
  <si>
    <t>Friday, 30 May 2014</t>
  </si>
  <si>
    <t>Wednesday, 2 July 2014</t>
  </si>
  <si>
    <t>Sunday, 15 January 2012</t>
  </si>
  <si>
    <t>Tuesday, 14 February 2012</t>
  </si>
  <si>
    <t>Wednesday, 27 August 2014</t>
  </si>
  <si>
    <t>Sunday, 19 December 2010</t>
  </si>
  <si>
    <t>Thursday, 17 February 2011</t>
  </si>
  <si>
    <t>Sunday, 18 August 2013</t>
  </si>
  <si>
    <t>Thursday, 22 May 2014</t>
  </si>
  <si>
    <t>Saturday, 21 June 2014</t>
  </si>
  <si>
    <t>Thursday, 11 April 2013</t>
  </si>
  <si>
    <t>Monday, 6 May 2013</t>
  </si>
  <si>
    <t>Tuesday, 6 December 2011</t>
  </si>
  <si>
    <t>Tuesday, 31 January 2012</t>
  </si>
  <si>
    <t>Monday, 5 August 2013</t>
  </si>
  <si>
    <t>Friday, 23 August 2013</t>
  </si>
  <si>
    <t>Tuesday, 1 July 2014</t>
  </si>
  <si>
    <t>Tuesday, 15 July 2014</t>
  </si>
  <si>
    <t>Monday, 4 August 2014</t>
  </si>
  <si>
    <t>Monday, 28 July 2014</t>
  </si>
  <si>
    <t>Monday, 19 May 2014</t>
  </si>
  <si>
    <t>Friday, 20 June 2014</t>
  </si>
  <si>
    <t>Saturday, 14 April 2012</t>
  </si>
  <si>
    <t>Monday, 14 July 2014</t>
  </si>
  <si>
    <t>Friday, 15 August 2014</t>
  </si>
  <si>
    <t>Friday, 8 August 2014</t>
  </si>
  <si>
    <t>Thursday, 10 September 2015</t>
  </si>
  <si>
    <t>Wednesday, 5 October 2016</t>
  </si>
  <si>
    <t>Friday, 4 November 2016</t>
  </si>
  <si>
    <t>Sunday, 15 February 2015</t>
  </si>
  <si>
    <t>Sunday, 22 March 2015</t>
  </si>
  <si>
    <t>Monday, 6 February 2017</t>
  </si>
  <si>
    <t>Sunday, 12 March 2017</t>
  </si>
  <si>
    <t>Saturday, 24 October 2015</t>
  </si>
  <si>
    <t>Thursday, 20 August 2015</t>
  </si>
  <si>
    <t>Wednesday, 23 November 2016</t>
  </si>
  <si>
    <t>Tuesday, 10 January 2017</t>
  </si>
  <si>
    <t>Sunday, 15 November 2015</t>
  </si>
  <si>
    <t>Thursday, 17 December 2015</t>
  </si>
  <si>
    <t>Tuesday, 21 October 2014</t>
  </si>
  <si>
    <t>Thursday, 20 November 2014</t>
  </si>
  <si>
    <t>Tuesday, 16 September 2014</t>
  </si>
  <si>
    <t>Thursday, 17 March 2016</t>
  </si>
  <si>
    <t>Saturday, 16 April 2016</t>
  </si>
  <si>
    <t>Sunday, 3 April 2016</t>
  </si>
  <si>
    <t>Tuesday, 31 January 2017</t>
  </si>
  <si>
    <t>Thursday, 2 March 2017</t>
  </si>
  <si>
    <t>Friday, 1 July 2016</t>
  </si>
  <si>
    <t>Monday, 28 November 2016</t>
  </si>
  <si>
    <t>Wednesday, 28 December 2016</t>
  </si>
  <si>
    <t>Saturday, 5 September 2015</t>
  </si>
  <si>
    <t>Tuesday, 29 September 2015</t>
  </si>
  <si>
    <t>Thursday, 11 September 2014</t>
  </si>
  <si>
    <t>Tuesday, 14 October 2014</t>
  </si>
  <si>
    <t>Wednesday, 20 August 2014</t>
  </si>
  <si>
    <t>Friday, 19 September 2014</t>
  </si>
  <si>
    <t>Tuesday, 15 September 2015</t>
  </si>
  <si>
    <t>Friday, 9 October 2015</t>
  </si>
  <si>
    <t>Monday, 11 May 2015</t>
  </si>
  <si>
    <t>Friday, 12 June 2015</t>
  </si>
  <si>
    <t>Friday, 14 August 2015</t>
  </si>
  <si>
    <t>Saturday, 12 September 2015</t>
  </si>
  <si>
    <t>Thursday, 5 March 2015</t>
  </si>
  <si>
    <t>Saturday, 4 April 2015</t>
  </si>
  <si>
    <t>Thursday, 21 May 2015</t>
  </si>
  <si>
    <t>Saturday, 20 June 2015</t>
  </si>
  <si>
    <t>Monday, 6 October 2014</t>
  </si>
  <si>
    <t>Wednesday, 5 November 2014</t>
  </si>
  <si>
    <t>Friday, 22 May 2015</t>
  </si>
  <si>
    <t>Saturday, 20 August 2016</t>
  </si>
  <si>
    <t>Thursday, 8 September 2016</t>
  </si>
  <si>
    <t>Wednesday, 20 May 2015</t>
  </si>
  <si>
    <t>Thursday, 11 June 2015</t>
  </si>
  <si>
    <t>Tuesday, 9 December 2014</t>
  </si>
  <si>
    <t>Thursday, 8 January 2015</t>
  </si>
  <si>
    <t>Thursday, 1 September 2016</t>
  </si>
  <si>
    <t>Saturday, 1 October 2016</t>
  </si>
  <si>
    <t>Monday, 26 October 2015</t>
  </si>
  <si>
    <t>Monday, 30 November 2015</t>
  </si>
  <si>
    <t>Friday, 21 November 2014</t>
  </si>
  <si>
    <t>Monday, 22 December 2014</t>
  </si>
  <si>
    <t>Wednesday, 7 October 2015</t>
  </si>
  <si>
    <t>Friday, 30 October 2015</t>
  </si>
  <si>
    <t>Wednesday, 28 January 2015</t>
  </si>
  <si>
    <t>Wednesday, 17 June 2015</t>
  </si>
  <si>
    <t>Friday, 17 July 2015</t>
  </si>
  <si>
    <t>Monday, 8 August 2016</t>
  </si>
  <si>
    <t>Wednesday, 24 August 2016</t>
  </si>
  <si>
    <t>Friday, 6 November 2015</t>
  </si>
  <si>
    <t>Monday, 29 August 2016</t>
  </si>
  <si>
    <t>Wednesday, 14 September 2016</t>
  </si>
  <si>
    <t>Sunday, 31 January 2016</t>
  </si>
  <si>
    <t>Tuesday, 15 March 2016</t>
  </si>
  <si>
    <t>Tuesday, 13 January 2015</t>
  </si>
  <si>
    <t>Monday, 9 February 2015</t>
  </si>
  <si>
    <t>Wednesday, 2 March 2016</t>
  </si>
  <si>
    <t>Monday, 27 April 2015</t>
  </si>
  <si>
    <t>Monday, 1 June 2015</t>
  </si>
  <si>
    <t>Wednesday, 2 September 2015</t>
  </si>
  <si>
    <t>Wednesday, 16 March 2016</t>
  </si>
  <si>
    <t>Friday, 29 April 2016</t>
  </si>
  <si>
    <t>Monday, 11 January 2016</t>
  </si>
  <si>
    <t>Friday, 29 January 2016</t>
  </si>
  <si>
    <t>Friday, 27 January 2017</t>
  </si>
  <si>
    <t>Tuesday, 28 February 2017</t>
  </si>
  <si>
    <t>Saturday, 16 July 2016</t>
  </si>
  <si>
    <t>Monday, 15 August 2016</t>
  </si>
  <si>
    <t>Sunday, 16 August 2015</t>
  </si>
  <si>
    <t>Thursday, 17 September 2015</t>
  </si>
  <si>
    <t>Sunday, 23 August 2015</t>
  </si>
  <si>
    <t>Sunday, 13 September 2015</t>
  </si>
  <si>
    <t>Monday, 14 September 2015</t>
  </si>
  <si>
    <t>Wednesday, 14 October 2015</t>
  </si>
  <si>
    <t>Wednesday, 8 April 2015</t>
  </si>
  <si>
    <t>Wednesday, 29 April 2015</t>
  </si>
  <si>
    <t>Friday, 17 June 2016</t>
  </si>
  <si>
    <t>Monday, 1 August 2016</t>
  </si>
  <si>
    <t>Saturday, 28 March 2015</t>
  </si>
  <si>
    <t>Tuesday, 22 November 2016</t>
  </si>
  <si>
    <t>Thursday, 22 December 2016</t>
  </si>
  <si>
    <t>Wednesday, 1 July 2015</t>
  </si>
  <si>
    <t>Friday, 31 July 2015</t>
  </si>
  <si>
    <t>Tuesday, 3 May 2016</t>
  </si>
  <si>
    <t>Friday, 10 June 2016</t>
  </si>
  <si>
    <t>Friday, 15 April 2016</t>
  </si>
  <si>
    <t>Sunday, 15 May 2016</t>
  </si>
  <si>
    <t>Wednesday, 23 March 2016</t>
  </si>
  <si>
    <t>Sunday, 6 September 2015</t>
  </si>
  <si>
    <t>Tuesday, 6 October 2015</t>
  </si>
  <si>
    <t>Saturday, 17 October 2015</t>
  </si>
  <si>
    <t>Friday, 21 October 2016</t>
  </si>
  <si>
    <t>Friday, 11 November 2016</t>
  </si>
  <si>
    <t>Wednesday, 13 January 2016</t>
  </si>
  <si>
    <t>Wednesday, 27 January 2016</t>
  </si>
  <si>
    <t>Sunday, 6 July 2014</t>
  </si>
  <si>
    <t>Monday, 9 May 2016</t>
  </si>
  <si>
    <t>Wednesday, 8 June 2016</t>
  </si>
  <si>
    <t>Monday, 23 May 2016</t>
  </si>
  <si>
    <t>Wednesday, 22 June 2016</t>
  </si>
  <si>
    <t>Thursday, 2 October 2014</t>
  </si>
  <si>
    <t>Thursday, 16 October 2014</t>
  </si>
  <si>
    <t>Tuesday, 31 May 2016</t>
  </si>
  <si>
    <t>Friday, 6 February 2015</t>
  </si>
  <si>
    <t>Sunday, 8 March 2015</t>
  </si>
  <si>
    <t>Saturday, 5 July 2014</t>
  </si>
  <si>
    <t>Tuesday, 1 September 2015</t>
  </si>
  <si>
    <t>Thursday, 19 June 2014</t>
  </si>
  <si>
    <t>Sunday, 24 May 2015</t>
  </si>
  <si>
    <t>Monday, 15 June 2015</t>
  </si>
  <si>
    <t>Tuesday, 30 June 2015</t>
  </si>
  <si>
    <t>Thursday, 30 July 2015</t>
  </si>
  <si>
    <t>Friday, 3 February 2017</t>
  </si>
  <si>
    <t>Friday, 24 February 2017</t>
  </si>
  <si>
    <t>Tuesday, 28 June 2016</t>
  </si>
  <si>
    <t>Thursday, 28 July 2016</t>
  </si>
  <si>
    <t>Tuesday, 6 December 2016</t>
  </si>
  <si>
    <t>Friday, 27 February 2015</t>
  </si>
  <si>
    <t>Wednesday, 1 April 2015</t>
  </si>
  <si>
    <t>Thursday, 31 July 2014</t>
  </si>
  <si>
    <t>Saturday, 30 August 2014</t>
  </si>
  <si>
    <t>Wednesday, 18 February 2015</t>
  </si>
  <si>
    <t>Saturday, 18 April 2015</t>
  </si>
  <si>
    <t>Thursday, 19 February 2015</t>
  </si>
  <si>
    <t>Wednesday, 6 April 2016</t>
  </si>
  <si>
    <t>Saturday, 30 April 2016</t>
  </si>
  <si>
    <t>Monday, 13 June 2016</t>
  </si>
  <si>
    <t>Thursday, 29 October 2015</t>
  </si>
  <si>
    <t>Wednesday, 19 November 2014</t>
  </si>
  <si>
    <t>Saturday, 25 February 2017</t>
  </si>
  <si>
    <t>Monday, 1 September 2014</t>
  </si>
  <si>
    <t>Saturday, 7 March 2015</t>
  </si>
  <si>
    <t>Tuesday, 19 August 2014</t>
  </si>
  <si>
    <t>Friday, 13 November 2015</t>
  </si>
  <si>
    <t>Sunday, 13 December 2015</t>
  </si>
  <si>
    <t>Monday, 13 April 2015</t>
  </si>
  <si>
    <t>Wednesday, 13 May 2015</t>
  </si>
  <si>
    <t>Thursday, 1 January 2015</t>
  </si>
  <si>
    <t>Wednesday, 16 November 2016</t>
  </si>
  <si>
    <t>Wednesday, 2 December 2015</t>
  </si>
  <si>
    <t>Tuesday, 24 February 2015</t>
  </si>
  <si>
    <t>Saturday, 25 April 2015</t>
  </si>
  <si>
    <t>Saturday, 25 October 2014</t>
  </si>
  <si>
    <t>Saturday, 29 November 2014</t>
  </si>
  <si>
    <t>Wednesday, 11 March 2015</t>
  </si>
  <si>
    <t>Thursday, 23 June 2016</t>
  </si>
  <si>
    <t>Saturday, 21 November 2015</t>
  </si>
  <si>
    <t>Monday, 10 November 2014</t>
  </si>
  <si>
    <t>Wednesday, 10 December 2014</t>
  </si>
  <si>
    <t>Monday, 3 November 2014</t>
  </si>
  <si>
    <t>Wednesday, 3 December 2014</t>
  </si>
  <si>
    <t>Tuesday, 4 November 2014</t>
  </si>
  <si>
    <t>Sunday, 14 December 2014</t>
  </si>
  <si>
    <t>Wednesday, 25 June 2014</t>
  </si>
  <si>
    <t>Thursday, 10 July 2014</t>
  </si>
  <si>
    <t>Saturday, 11 October 2014</t>
  </si>
  <si>
    <t>Thursday, 6 November 2014</t>
  </si>
  <si>
    <t>Monday, 5 May 2014</t>
  </si>
  <si>
    <t>Thursday, 28 August 2014</t>
  </si>
  <si>
    <t>Tuesday, 13 October 2015</t>
  </si>
  <si>
    <t>Thursday, 12 November 2015</t>
  </si>
  <si>
    <t>Thursday, 28 May 2015</t>
  </si>
  <si>
    <t>Wednesday, 16 July 2014</t>
  </si>
  <si>
    <t>Tuesday, 10 May 2016</t>
  </si>
  <si>
    <t>Monday, 6 June 2016</t>
  </si>
  <si>
    <t>Friday, 18 September 2015</t>
  </si>
  <si>
    <t>Thursday, 8 October 2015</t>
  </si>
  <si>
    <t>Saturday, 28 February 2015</t>
  </si>
  <si>
    <t>Thursday, 7 April 2016</t>
  </si>
  <si>
    <t>Sunday, 17 April 2016</t>
  </si>
  <si>
    <t>Friday, 12 September 2014</t>
  </si>
  <si>
    <t>Sunday, 26 October 2014</t>
  </si>
  <si>
    <t>Wednesday, 23 April 2014</t>
  </si>
  <si>
    <t>Friday, 23 May 2014</t>
  </si>
  <si>
    <t>Monday, 2 February 2015</t>
  </si>
  <si>
    <t>Wednesday, 4 March 2015</t>
  </si>
  <si>
    <t>Wednesday, 25 March 2015</t>
  </si>
  <si>
    <t>Friday, 24 April 2015</t>
  </si>
  <si>
    <t>Thursday, 5 February 2015</t>
  </si>
  <si>
    <t>Tuesday, 2 September 2014</t>
  </si>
  <si>
    <t>Saturday, 4 October 2014</t>
  </si>
  <si>
    <t>Sunday, 21 September 2014</t>
  </si>
  <si>
    <t>Monday, 18 August 2014</t>
  </si>
  <si>
    <t>Friday, 5 February 2016</t>
  </si>
  <si>
    <t>Saturday, 17 May 2014</t>
  </si>
  <si>
    <t>Tuesday, 17 June 2014</t>
  </si>
  <si>
    <t>Tuesday, 10 June 2014</t>
  </si>
  <si>
    <t>Thursday, 21 July 2016</t>
  </si>
  <si>
    <t>Sunday, 7 August 2016</t>
  </si>
  <si>
    <t>Thursday, 21 August 2014</t>
  </si>
  <si>
    <t>Monday, 20 July 2015</t>
  </si>
  <si>
    <t>Wednesday, 19 August 2015</t>
  </si>
  <si>
    <t>Tuesday, 5 January 2016</t>
  </si>
  <si>
    <t>Tuesday, 19 January 2016</t>
  </si>
  <si>
    <t>Friday, 11 July 2014</t>
  </si>
  <si>
    <t>Thursday, 30 April 2015</t>
  </si>
  <si>
    <t>Sunday, 10 August 2014</t>
  </si>
  <si>
    <t>Tuesday, 2 February 2016</t>
  </si>
  <si>
    <t>Friday, 18 March 2016</t>
  </si>
  <si>
    <t>Monday, 17 November 2014</t>
  </si>
  <si>
    <t>Wednesday, 17 December 2014</t>
  </si>
  <si>
    <t>Saturday, 11 June 2016</t>
  </si>
  <si>
    <t>Saturday, 9 July 2016</t>
  </si>
  <si>
    <t>Tuesday, 21 April 2015</t>
  </si>
  <si>
    <t>Monday, 30 June 2014</t>
  </si>
  <si>
    <t>Wednesday, 23 July 2014</t>
  </si>
  <si>
    <t>Tuesday, 13 September 2016</t>
  </si>
  <si>
    <t>Thursday, 13 October 2016</t>
  </si>
  <si>
    <t>Wednesday, 7 January 2015</t>
  </si>
  <si>
    <t>Tuesday, 3 February 2015</t>
  </si>
  <si>
    <t>Friday, 30 September 2016</t>
  </si>
  <si>
    <t>Saturday, 29 October 2016</t>
  </si>
  <si>
    <t>Sunday, 24 July 2016</t>
  </si>
  <si>
    <t>Tuesday, 23 August 2016</t>
  </si>
  <si>
    <t>Saturday, 20 February 2016</t>
  </si>
  <si>
    <t>Tuesday, 19 April 2016</t>
  </si>
  <si>
    <t>Friday, 20 March 2015</t>
  </si>
  <si>
    <t>Wednesday, 21 September 2016</t>
  </si>
  <si>
    <t>Tuesday, 29 March 2016</t>
  </si>
  <si>
    <t>Thursday, 28 April 2016</t>
  </si>
  <si>
    <t>Friday, 15 July 2016</t>
  </si>
  <si>
    <t>Thursday, 9 October 2014</t>
  </si>
  <si>
    <t>Monday, 27 October 2014</t>
  </si>
  <si>
    <t>Monday, 4 May 2015</t>
  </si>
  <si>
    <t>Sunday, 17 May 2015</t>
  </si>
  <si>
    <t>Monday, 16 March 2015</t>
  </si>
  <si>
    <t>Tuesday, 3 June 2014</t>
  </si>
  <si>
    <t>Thursday, 3 July 2014</t>
  </si>
  <si>
    <t>Monday, 16 May 2016</t>
  </si>
  <si>
    <t>Wednesday, 15 June 2016</t>
  </si>
  <si>
    <t>Sunday, 3 January 2016</t>
  </si>
  <si>
    <t>Saturday, 2 May 2015</t>
  </si>
  <si>
    <t>Tuesday, 24 March 2015</t>
  </si>
  <si>
    <t>Friday, 17 April 2015</t>
  </si>
  <si>
    <t>Monday, 14 March 2016</t>
  </si>
  <si>
    <t>Monday, 18 May 2015</t>
  </si>
  <si>
    <t>Sunday, 17 August 2014</t>
  </si>
  <si>
    <t>Tuesday, 15 November 2016</t>
  </si>
  <si>
    <t>Saturday, 26 November 2016</t>
  </si>
  <si>
    <t>Tuesday, 2 August 2016</t>
  </si>
  <si>
    <t>Sunday, 11 September 2016</t>
  </si>
  <si>
    <t>Saturday, 21 May 2016</t>
  </si>
  <si>
    <t>Thursday, 2 June 2016</t>
  </si>
  <si>
    <t>Friday, 8 May 2015</t>
  </si>
  <si>
    <t>Friday, 19 February 2016</t>
  </si>
  <si>
    <t>Monday, 7 March 2016</t>
  </si>
  <si>
    <t>Tuesday, 20 October 2015</t>
  </si>
  <si>
    <t>Thursday, 19 November 2015</t>
  </si>
  <si>
    <t>Thursday, 1 May 2014</t>
  </si>
  <si>
    <t>Saturday, 23 August 2014</t>
  </si>
  <si>
    <t>Thursday, 12 June 2014</t>
  </si>
  <si>
    <t>Wednesday, 4 June 2014</t>
  </si>
  <si>
    <t>Friday, 16 January 2015</t>
  </si>
  <si>
    <t>Friday, 1 May 2015</t>
  </si>
  <si>
    <t>Tuesday, 5 August 2014</t>
  </si>
  <si>
    <t>Monday, 8 September 2014</t>
  </si>
  <si>
    <t>Monday, 29 September 2014</t>
  </si>
  <si>
    <t>Wednesday, 29 July 2015</t>
  </si>
  <si>
    <t>Sunday, 9 August 2015</t>
  </si>
  <si>
    <t>Thursday, 31 March 2016</t>
  </si>
  <si>
    <t>Saturday, 11 July 2015</t>
  </si>
  <si>
    <t>Monday, 22 June 2015</t>
  </si>
  <si>
    <t>Monday, 13 July 2015</t>
  </si>
  <si>
    <t>Thursday, 30 June 2016</t>
  </si>
  <si>
    <t>Thursday, 18 September 2014</t>
  </si>
  <si>
    <t>Monday, 12 October 2015</t>
  </si>
  <si>
    <t>Wednesday, 11 November 2015</t>
  </si>
  <si>
    <t>Thursday, 27 August 2015</t>
  </si>
  <si>
    <t>Thursday, 1 October 2015</t>
  </si>
  <si>
    <t>Thursday, 18 August 2016</t>
  </si>
  <si>
    <t>Sunday, 7 September 2014</t>
  </si>
  <si>
    <t>Saturday, 11 April 2015</t>
  </si>
  <si>
    <t>Tuesday, 10 March 2015</t>
  </si>
  <si>
    <t>Wednesday, 20 April 2016</t>
  </si>
  <si>
    <t>Saturday, 14 May 2016</t>
  </si>
  <si>
    <t>Thursday, 11 February 2016</t>
  </si>
  <si>
    <t>Saturday, 5 March 2016</t>
  </si>
  <si>
    <t>Thursday, 24 April 2014</t>
  </si>
  <si>
    <t>Tuesday, 1 April 2014</t>
  </si>
  <si>
    <t>Saturday, 18 July 2015</t>
  </si>
  <si>
    <t>Wednesday, 5 August 2015</t>
  </si>
  <si>
    <t>Monday, 1 December 2014</t>
  </si>
  <si>
    <t>Wednesday, 31 December 2014</t>
  </si>
  <si>
    <t>Wednesday, 17 September 2014</t>
  </si>
  <si>
    <t>Thursday, 13 November 2014</t>
  </si>
  <si>
    <t>Thursday, 11 August 2016</t>
  </si>
  <si>
    <t>Thursday, 6 October 2016</t>
  </si>
  <si>
    <t>Monday, 30 March 2015</t>
  </si>
  <si>
    <t>Sunday, 26 April 2015</t>
  </si>
  <si>
    <t>Tuesday, 5 April 2016</t>
  </si>
  <si>
    <t>Thursday, 18 February 2016</t>
  </si>
  <si>
    <t>Monday, 18 April 2016</t>
  </si>
  <si>
    <t>Sunday, 21 December 2014</t>
  </si>
  <si>
    <t>Monday, 25 July 2016</t>
  </si>
  <si>
    <t>Friday, 23 September 2016</t>
  </si>
  <si>
    <t>Tuesday, 26 May 2015</t>
  </si>
  <si>
    <t>Tuesday, 30 December 2014</t>
  </si>
  <si>
    <t>Saturday, 24 January 2015</t>
  </si>
  <si>
    <t>Monday, 15 December 2014</t>
  </si>
  <si>
    <t>Monday, 5 January 2015</t>
  </si>
  <si>
    <t>Sunday, 4 September 2016</t>
  </si>
  <si>
    <t>Friday, 13 March 2015</t>
  </si>
  <si>
    <t>Wednesday, 17 February 2016</t>
  </si>
  <si>
    <t>Thursday, 3 March 2016</t>
  </si>
  <si>
    <t>Wednesday, 3 September 2014</t>
  </si>
  <si>
    <t>Tuesday, 4 August 2015</t>
  </si>
  <si>
    <t>Sunday, 30 August 2015</t>
  </si>
  <si>
    <t>Thursday, 15 September 2016</t>
  </si>
  <si>
    <t>Tuesday, 17 May 2016</t>
  </si>
  <si>
    <t>Thursday, 5 November 2015</t>
  </si>
  <si>
    <t>Thursday, 29 May 2014</t>
  </si>
  <si>
    <t>Saturday, 28 June 2014</t>
  </si>
  <si>
    <t>Friday, 19 June 2015</t>
  </si>
  <si>
    <t>Tuesday, 18 October 2016</t>
  </si>
  <si>
    <t>Tuesday, 6 September 2016</t>
  </si>
  <si>
    <t>Tuesday, 26 August 2014</t>
  </si>
  <si>
    <t>Sunday, 28 September 2014</t>
  </si>
  <si>
    <t>Tuesday, 8 July 2014</t>
  </si>
  <si>
    <t>Saturday, 26 July 2014</t>
  </si>
  <si>
    <t>Friday, 24 June 2016</t>
  </si>
  <si>
    <t>Friday, 5 September 2014</t>
  </si>
  <si>
    <t>Sunday, 5 October 2014</t>
  </si>
  <si>
    <t>Thursday, 18 June 2015</t>
  </si>
  <si>
    <t>Friday, 20 February 2015</t>
  </si>
  <si>
    <t>Thursday, 19 March 2015</t>
  </si>
  <si>
    <t>Sunday, 10 April 2016</t>
  </si>
  <si>
    <t>Thursday, 16 June 2016</t>
  </si>
  <si>
    <t>Thursday, 24 July 2014</t>
  </si>
  <si>
    <t>Tuesday, 27 May 2014</t>
  </si>
  <si>
    <t>Friday, 15 January 2016</t>
  </si>
  <si>
    <t>Monday, 16 June 2014</t>
  </si>
  <si>
    <t>Tuesday, 20 September 2016</t>
  </si>
  <si>
    <t>Thursday, 20 October 2016</t>
  </si>
  <si>
    <t>Saturday, 29 August 2015</t>
  </si>
  <si>
    <t>Wednesday, 28 May 2014</t>
  </si>
  <si>
    <t>Friday, 27 June 2014</t>
  </si>
  <si>
    <t>Saturday, 23 May 2015</t>
  </si>
  <si>
    <t>Monday, 2 March 2015</t>
  </si>
  <si>
    <t>Sunday, 11 January 2015</t>
  </si>
  <si>
    <t>Monday, 1 February 2016</t>
  </si>
  <si>
    <t>Monday, 15 September 2014</t>
  </si>
  <si>
    <t>Wednesday, 15 October 2014</t>
  </si>
  <si>
    <t>Tuesday, 30 September 2014</t>
  </si>
  <si>
    <t>Tuesday, 5 July 2016</t>
  </si>
  <si>
    <t>Saturday, 13 August 2016</t>
  </si>
  <si>
    <t>Monday, 2 June 2014</t>
  </si>
  <si>
    <t>Monday, 23 June 2014</t>
  </si>
  <si>
    <t>Friday, 22 July 2016</t>
  </si>
  <si>
    <t>Friday, 4 July 2014</t>
  </si>
  <si>
    <t>Friday, 3 April 2015</t>
  </si>
  <si>
    <t>Tuesday, 20 May 2014</t>
  </si>
  <si>
    <t>Sunday, 10 May 2015</t>
  </si>
  <si>
    <t>Saturday, 4 June 2016</t>
  </si>
  <si>
    <t>Tuesday, 22 December 2015</t>
  </si>
  <si>
    <t>Thursday, 21 January 2016</t>
  </si>
  <si>
    <t>Wednesday, 10 June 2015</t>
  </si>
  <si>
    <t>Saturday, 2 April 2016</t>
  </si>
  <si>
    <t>Monday, 19 September 2016</t>
  </si>
  <si>
    <t>Saturday, 21 March 2015</t>
  </si>
  <si>
    <t>Saturday, 7 May 2016</t>
  </si>
  <si>
    <t>Tuesday, 14 June 2016</t>
  </si>
  <si>
    <t>Monday, 23 February 2015</t>
  </si>
  <si>
    <t>Thursday, 17 July 2014</t>
  </si>
  <si>
    <t>Tuesday, 10 February 2015</t>
  </si>
  <si>
    <t>Monday, 4 January 2016</t>
  </si>
  <si>
    <t>Wednesday, 27 May 2015</t>
  </si>
  <si>
    <t>Saturday, 1 November 2014</t>
  </si>
  <si>
    <t>Wednesday, 31 August 2016</t>
  </si>
  <si>
    <t>Friday, 27 May 2016</t>
  </si>
  <si>
    <t>Wednesday, 6 January 2016</t>
  </si>
  <si>
    <t>Saturday, 2 July 2016</t>
  </si>
  <si>
    <t>Monday, 2 May 2016</t>
  </si>
  <si>
    <t>Thursday, 9 April 2015</t>
  </si>
  <si>
    <t>Monday, 8 June 2015</t>
  </si>
  <si>
    <t>Tuesday, 14 April 2015</t>
  </si>
  <si>
    <t>Friday, 29 May 2015</t>
  </si>
  <si>
    <t>Thursday, 24 March 2016</t>
  </si>
  <si>
    <t>Thursday, 7 August 2014</t>
  </si>
  <si>
    <t>Saturday, 6 September 2014</t>
  </si>
  <si>
    <t>Saturday, 8 August 2015</t>
  </si>
  <si>
    <t>Sunday, 19 June 2016</t>
  </si>
  <si>
    <t>Sunday, 25 May 2014</t>
  </si>
  <si>
    <t>Tuesday, 24 June 2014</t>
  </si>
  <si>
    <t>Friday, 14 October 2016</t>
  </si>
  <si>
    <t>Monday, 4 July 2016</t>
  </si>
  <si>
    <t>Monday, 5 September 2016</t>
  </si>
  <si>
    <t>Tuesday, 19 July 2016</t>
  </si>
  <si>
    <t>Thursday, 17 April 2014</t>
  </si>
  <si>
    <t>Monday, 29 December 2014</t>
  </si>
  <si>
    <t>Sunday, 18 December 2016</t>
  </si>
  <si>
    <t>Tuesday, 17 January 2017</t>
  </si>
  <si>
    <t>Thursday, 5 May 2016</t>
  </si>
  <si>
    <t>Wednesday, 30 November 2016</t>
  </si>
  <si>
    <t>Monday, 21 December 2015</t>
  </si>
  <si>
    <t>Wednesday, 20 January 2016</t>
  </si>
  <si>
    <t>Saturday, 6 February 2016</t>
  </si>
  <si>
    <t>Friday, 5 December 2014</t>
  </si>
  <si>
    <t>Saturday, 14 March 2015</t>
  </si>
  <si>
    <t>Saturday, 19 September 2015</t>
  </si>
  <si>
    <t>Friday, 12 December 2014</t>
  </si>
  <si>
    <t>Saturday, 18 October 2014</t>
  </si>
  <si>
    <t>Saturday, 9 August 2014</t>
  </si>
  <si>
    <t>Monday, 15 February 2016</t>
  </si>
  <si>
    <t>Friday, 9 January 2015</t>
  </si>
  <si>
    <t>Sunday, 22 June 2014</t>
  </si>
  <si>
    <t>Sunday, 27 November 2016</t>
  </si>
  <si>
    <t>Monday, 12 December 2016</t>
  </si>
  <si>
    <t>Friday, 11 September 2015</t>
  </si>
  <si>
    <t>Saturday, 31 October 2015</t>
  </si>
  <si>
    <t>Wednesday, 25 May 2016</t>
  </si>
  <si>
    <t>Saturday, 25 July 2015</t>
  </si>
  <si>
    <t>Wednesday, 9 September 2015</t>
  </si>
  <si>
    <t>Wednesday, 7 September 2016</t>
  </si>
  <si>
    <t>Saturday, 1 August 2015</t>
  </si>
  <si>
    <t>Friday, 17 October 2014</t>
  </si>
  <si>
    <t>Tuesday, 25 November 2014</t>
  </si>
  <si>
    <t>Saturday, 27 June 2015</t>
  </si>
  <si>
    <t>Wednesday, 16 December 2015</t>
  </si>
  <si>
    <t>Saturday, 10 January 2015</t>
  </si>
  <si>
    <t>Monday, 25 May 2015</t>
  </si>
  <si>
    <t>Sunday, 13 July 2014</t>
  </si>
  <si>
    <t>Tuesday, 12 August 2014</t>
  </si>
  <si>
    <t>Tuesday, 17 November 2015</t>
  </si>
  <si>
    <t>Saturday, 8 October 2016</t>
  </si>
  <si>
    <t>Sunday, 20 July 2014</t>
  </si>
  <si>
    <t>Thursday, 4 June 2015</t>
  </si>
  <si>
    <t>Sunday, 19 July 2015</t>
  </si>
  <si>
    <t>Sunday, 18 October 2015</t>
  </si>
  <si>
    <t>Tuesday, 2 December 2014</t>
  </si>
  <si>
    <t>Saturday, 9 May 2015</t>
  </si>
  <si>
    <t>Wednesday, 12 November 2014</t>
  </si>
  <si>
    <t>Monday, 12 September 2016</t>
  </si>
  <si>
    <t>Thursday, 19 May 2016</t>
  </si>
  <si>
    <t>Saturday, 18 June 2016</t>
  </si>
  <si>
    <t>Thursday, 4 December 2014</t>
  </si>
  <si>
    <t>Sunday, 4 January 2015</t>
  </si>
  <si>
    <t>Saturday, 15 August 2015</t>
  </si>
  <si>
    <t>Saturday, 16 August 2014</t>
  </si>
  <si>
    <t>Sunday, 24 August 2014</t>
  </si>
  <si>
    <t>Saturday, 5 November 2016</t>
  </si>
  <si>
    <t>Monday, 9 November 2015</t>
  </si>
  <si>
    <t>Saturday, 19 December 2015</t>
  </si>
  <si>
    <t>Wednesday, 15 April 2015</t>
  </si>
  <si>
    <t>Wednesday, 24 September 2014</t>
  </si>
  <si>
    <t>Tuesday, 29 July 2014</t>
  </si>
  <si>
    <t>Monday, 7 September 2015</t>
  </si>
  <si>
    <t>Thursday, 26 June 2014</t>
  </si>
  <si>
    <t>Friday, 16 October 2015</t>
  </si>
  <si>
    <t>Friday, 19 August 2016</t>
  </si>
  <si>
    <t>Sunday, 18 September 2016</t>
  </si>
  <si>
    <t>Sunday, 17 July 2016</t>
  </si>
  <si>
    <t>Monday, 11 July 2016</t>
  </si>
  <si>
    <t>Tuesday, 18 November 2014</t>
  </si>
  <si>
    <t>Friday, 2 January 2015</t>
  </si>
  <si>
    <t>Friday, 2 October 2015</t>
  </si>
  <si>
    <t>Monday, 2 November 2015</t>
  </si>
  <si>
    <t>Tuesday, 28 July 2015</t>
  </si>
  <si>
    <t>Friday, 15 May 2015</t>
  </si>
  <si>
    <t>Tuesday, 27 January 2015</t>
  </si>
  <si>
    <t>Friday, 2 September 2016</t>
  </si>
  <si>
    <t>Sunday, 2 October 2016</t>
  </si>
  <si>
    <t>Thursday, 10 March 2016</t>
  </si>
  <si>
    <t>Friday, 8 April 2016</t>
  </si>
  <si>
    <t>Saturday, 28 November 2015</t>
  </si>
  <si>
    <t>Monday, 28 March 2016</t>
  </si>
  <si>
    <t>Monday, 25 April 2016</t>
  </si>
  <si>
    <t>Friday, 8 July 2016</t>
  </si>
  <si>
    <t>Friday, 4 December 2015</t>
  </si>
  <si>
    <t>Sunday, 19 April 2015</t>
  </si>
  <si>
    <t>Sunday, 14 February 2016</t>
  </si>
  <si>
    <t>Thursday, 14 April 2016</t>
  </si>
  <si>
    <t>Wednesday, 11 June 2014</t>
  </si>
  <si>
    <t>Saturday, 4 February 2017</t>
  </si>
  <si>
    <t>Monday, 6 March 2017</t>
  </si>
  <si>
    <t>Sunday, 22 May 2016</t>
  </si>
  <si>
    <t>Monday, 8 December 2014</t>
  </si>
  <si>
    <t>Saturday, 9 April 2016</t>
  </si>
  <si>
    <t>Wednesday, 13 July 2016</t>
  </si>
  <si>
    <t>Saturday, 31 January 2015</t>
  </si>
  <si>
    <t>Thursday, 5 June 2014</t>
  </si>
  <si>
    <t>Wednesday, 18 May 2016</t>
  </si>
  <si>
    <t>Friday, 18 April 2014</t>
  </si>
  <si>
    <t>The next project on the horizon is renovation of the exterior faÃ§ade of the Spring Garden Mill, which is in need of paint and repair.</t>
  </si>
  <si>
    <t>Saturday, 30 January 2016</t>
  </si>
  <si>
    <t>Sunday, 8 November 2015</t>
  </si>
  <si>
    <t>Friday, 11 December 2015</t>
  </si>
  <si>
    <t>Tuesday, 8 March 2016</t>
  </si>
  <si>
    <t>Friday, 22 January 2016</t>
  </si>
  <si>
    <t>Tuesday, 16 February 2016</t>
  </si>
  <si>
    <t>Saturday, 17 January 2015</t>
  </si>
  <si>
    <t>Monday, 16 February 2015</t>
  </si>
  <si>
    <t>Thursday, 4 September 2014</t>
  </si>
  <si>
    <t>Sunday, 22 February 2015</t>
  </si>
  <si>
    <t>Monday, 8 February 2016</t>
  </si>
  <si>
    <t>Monday, 31 August 2015</t>
  </si>
  <si>
    <t>Thursday, 2 February 2017</t>
  </si>
  <si>
    <t>Thursday, 23 February 2017</t>
  </si>
  <si>
    <t>Tuesday, 6 May 2014</t>
  </si>
  <si>
    <t>Monday, 14 December 2015</t>
  </si>
  <si>
    <t>Wednesday, 3 February 2016</t>
  </si>
  <si>
    <t>Thursday, 18 December 2014</t>
  </si>
  <si>
    <t>Tuesday, 15 December 2015</t>
  </si>
  <si>
    <t>Saturday, 14 June 2014</t>
  </si>
  <si>
    <t>Tuesday, 24 May 2016</t>
  </si>
  <si>
    <t>Wednesday, 28 October 2015</t>
  </si>
  <si>
    <t>Tuesday, 1 December 2015</t>
  </si>
  <si>
    <t>Tuesday, 20 January 2015</t>
  </si>
  <si>
    <t>Friday, 10 April 2015</t>
  </si>
  <si>
    <t>Monday, 22 September 2014</t>
  </si>
  <si>
    <t>Wednesday, 22 October 2014</t>
  </si>
  <si>
    <t>Tuesday, 23 September 2014</t>
  </si>
  <si>
    <t>Thursday, 23 October 2014</t>
  </si>
  <si>
    <t>Friday, 2 May 2014</t>
  </si>
  <si>
    <t>Friday, 9 May 2014</t>
  </si>
  <si>
    <t>Thursday, 14 August 2014</t>
  </si>
  <si>
    <t>Monday, 13 October 2014</t>
  </si>
  <si>
    <t>Sunday, 3 July 2016</t>
  </si>
  <si>
    <t>Sunday, 21 February 2016</t>
  </si>
  <si>
    <t>Thursday, 21 April 2016</t>
  </si>
  <si>
    <t>Monday, 28 September 2015</t>
  </si>
  <si>
    <t>Friday, 13 January 2017</t>
  </si>
  <si>
    <t>Sunday, 15 March 2015</t>
  </si>
  <si>
    <t>Monday, 21 November 2016</t>
  </si>
  <si>
    <t>Wednesday, 21 December 2016</t>
  </si>
  <si>
    <t>Friday, 20 May 2016</t>
  </si>
  <si>
    <t>Thursday, 14 January 2016</t>
  </si>
  <si>
    <t>Tuesday, 27 October 2015</t>
  </si>
  <si>
    <t>Tuesday, 28 April 2015</t>
  </si>
  <si>
    <t>Friday, 24 July 2015</t>
  </si>
  <si>
    <t>Friday, 7 August 2015</t>
  </si>
  <si>
    <t>Wednesday, 4 February 2015</t>
  </si>
  <si>
    <t>Sunday, 5 April 2015</t>
  </si>
  <si>
    <t>Monday, 26 December 2016</t>
  </si>
  <si>
    <t>Wednesday, 25 January 2017</t>
  </si>
  <si>
    <t>Friday, 3 July 2015</t>
  </si>
  <si>
    <t>Wednesday, 26 August 2015</t>
  </si>
  <si>
    <t>Thursday, 2 April 2015</t>
  </si>
  <si>
    <t>Wednesday, 1 February 2017</t>
  </si>
  <si>
    <t>Friday, 3 March 2017</t>
  </si>
  <si>
    <t>Sunday, 25 January 2015</t>
  </si>
  <si>
    <t>Sunday, 20 December 2015</t>
  </si>
  <si>
    <t>Friday, 8 January 2016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</si>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</sst>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8">
    <fill>
      <patternFill patternType="none"/>
    </fill>
    <fill>
      <patternFill patternType="gray125"/>
    </fill>
    <fill>
      <patternFill patternType="solid">
        <fgColor rgb="FF70AD47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B2431"/>
        <bgColor rgb="FF000000"/>
      </patternFill>
    </fill>
    <fill>
      <patternFill patternType="solid">
        <fgColor rgb="FFF90406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AD384D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F4070A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DF161E"/>
        <bgColor rgb="FF000000"/>
      </patternFill>
    </fill>
    <fill>
      <patternFill patternType="solid">
        <fgColor rgb="FFBA2F41"/>
        <bgColor rgb="FF000000"/>
      </patternFill>
    </fill>
    <fill>
      <patternFill patternType="solid">
        <fgColor rgb="FFE71117"/>
        <bgColor rgb="FF000000"/>
      </patternFill>
    </fill>
    <fill>
      <patternFill patternType="solid">
        <fgColor rgb="FFC12B3A"/>
        <bgColor rgb="FF000000"/>
      </patternFill>
    </fill>
    <fill>
      <patternFill patternType="solid">
        <fgColor rgb="FFED0C11"/>
        <bgColor rgb="FF000000"/>
      </patternFill>
    </fill>
    <fill>
      <patternFill patternType="solid">
        <fgColor rgb="FFDA1A23"/>
        <bgColor rgb="FF000000"/>
      </patternFill>
    </fill>
    <fill>
      <patternFill patternType="solid">
        <fgColor rgb="FFC82634"/>
        <bgColor rgb="FF000000"/>
      </patternFill>
    </fill>
    <fill>
      <patternFill patternType="solid">
        <fgColor rgb="FFE0151D"/>
        <bgColor rgb="FF000000"/>
      </patternFill>
    </fill>
    <fill>
      <patternFill patternType="solid">
        <fgColor rgb="FFC92533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10A0D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994660"/>
        <bgColor rgb="FF000000"/>
      </patternFill>
    </fill>
    <fill>
      <patternFill patternType="solid">
        <fgColor rgb="FFE2141B"/>
        <bgColor rgb="FF000000"/>
      </patternFill>
    </fill>
    <fill>
      <patternFill patternType="solid">
        <fgColor rgb="FFC32A39"/>
        <bgColor rgb="FF000000"/>
      </patternFill>
    </fill>
    <fill>
      <patternFill patternType="solid">
        <fgColor rgb="FFE80F15"/>
        <bgColor rgb="FF000000"/>
      </patternFill>
    </fill>
    <fill>
      <patternFill patternType="solid">
        <fgColor rgb="FFDB1822"/>
        <bgColor rgb="FF000000"/>
      </patternFill>
    </fill>
    <fill>
      <patternFill patternType="solid">
        <fgColor rgb="FFD31E29"/>
        <bgColor rgb="FF000000"/>
      </patternFill>
    </fill>
    <fill>
      <patternFill patternType="solid">
        <fgColor rgb="FFEF0B0F"/>
        <bgColor rgb="FF000000"/>
      </patternFill>
    </fill>
    <fill>
      <patternFill patternType="solid">
        <fgColor rgb="FFD11F2B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E51218"/>
        <bgColor rgb="FF000000"/>
      </patternFill>
    </fill>
    <fill>
      <patternFill patternType="solid">
        <fgColor rgb="FFEA0E14"/>
        <bgColor rgb="FF000000"/>
      </patternFill>
    </fill>
    <fill>
      <patternFill patternType="solid">
        <fgColor rgb="FFE4131A"/>
        <bgColor rgb="FF000000"/>
      </patternFill>
    </fill>
    <fill>
      <patternFill patternType="solid">
        <fgColor rgb="FFF2090C"/>
        <bgColor rgb="FF000000"/>
      </patternFill>
    </fill>
    <fill>
      <patternFill patternType="solid">
        <fgColor rgb="FF72618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C42837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7F5878"/>
        <bgColor rgb="FF000000"/>
      </patternFill>
    </fill>
    <fill>
      <patternFill patternType="solid">
        <fgColor rgb="FFB1364A"/>
        <bgColor rgb="FF000000"/>
      </patternFill>
    </fill>
    <fill>
      <patternFill patternType="solid">
        <fgColor rgb="FFC62736"/>
        <bgColor rgb="FF000000"/>
      </patternFill>
    </fill>
    <fill>
      <patternFill patternType="solid">
        <fgColor rgb="FFA24058"/>
        <bgColor rgb="FF000000"/>
      </patternFill>
    </fill>
    <fill>
      <patternFill patternType="solid">
        <fgColor rgb="FF8C4F6C"/>
        <bgColor rgb="FF000000"/>
      </patternFill>
    </fill>
    <fill>
      <patternFill patternType="solid">
        <fgColor rgb="FFB23548"/>
        <bgColor rgb="FF000000"/>
      </patternFill>
    </fill>
    <fill>
      <patternFill patternType="solid">
        <fgColor rgb="FF9D445C"/>
        <bgColor rgb="FF000000"/>
      </patternFill>
    </fill>
    <fill>
      <patternFill patternType="solid">
        <fgColor rgb="FFCC2330"/>
        <bgColor rgb="FF000000"/>
      </patternFill>
    </fill>
    <fill>
      <patternFill patternType="solid">
        <fgColor rgb="FFA83C52"/>
        <bgColor rgb="FF000000"/>
      </patternFill>
    </fill>
    <fill>
      <patternFill patternType="solid">
        <fgColor rgb="FF9B455E"/>
        <bgColor rgb="FF000000"/>
      </patternFill>
    </fill>
    <fill>
      <patternFill patternType="solid">
        <fgColor rgb="FF8B506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6" fontId="2" fillId="0" borderId="0" xfId="0" applyNumberFormat="1" applyFont="1"/>
    <xf numFmtId="0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4" fontId="3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49" fontId="3" fillId="0" borderId="0" xfId="0" applyNumberFormat="1" applyFont="1" applyAlignment="1">
      <alignment horizontal="center"/>
    </xf>
    <xf numFmtId="0" fontId="4" fillId="0" borderId="0" xfId="0" applyFont="1"/>
    <xf numFmtId="166" fontId="4" fillId="0" borderId="0" xfId="0" applyNumberFormat="1" applyFont="1"/>
    <xf numFmtId="0" fontId="4" fillId="0" borderId="0" xfId="0" applyFont="1" applyAlignment="1">
      <alignment wrapText="1"/>
    </xf>
    <xf numFmtId="164" fontId="4" fillId="0" borderId="0" xfId="0" applyNumberFormat="1" applyFont="1"/>
    <xf numFmtId="165" fontId="4" fillId="0" borderId="0" xfId="0" applyNumberFormat="1" applyFont="1"/>
    <xf numFmtId="0" fontId="4" fillId="2" borderId="0" xfId="0" applyFont="1" applyFill="1"/>
    <xf numFmtId="0" fontId="4" fillId="3" borderId="0" xfId="0" applyFont="1" applyFill="1"/>
    <xf numFmtId="49" fontId="4" fillId="0" borderId="0" xfId="0" applyNumberFormat="1" applyFont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4" fillId="11" borderId="0" xfId="0" applyFont="1" applyFill="1"/>
    <xf numFmtId="0" fontId="4" fillId="12" borderId="0" xfId="0" applyFont="1" applyFill="1"/>
    <xf numFmtId="0" fontId="4" fillId="13" borderId="0" xfId="0" applyFont="1" applyFill="1"/>
    <xf numFmtId="0" fontId="4" fillId="14" borderId="0" xfId="0" applyFont="1" applyFill="1"/>
    <xf numFmtId="0" fontId="4" fillId="15" borderId="0" xfId="0" applyFont="1" applyFill="1"/>
    <xf numFmtId="0" fontId="4" fillId="16" borderId="0" xfId="0" applyFont="1" applyFill="1"/>
    <xf numFmtId="0" fontId="4" fillId="17" borderId="0" xfId="0" applyFont="1" applyFill="1"/>
    <xf numFmtId="0" fontId="4" fillId="18" borderId="0" xfId="0" applyFont="1" applyFill="1"/>
    <xf numFmtId="0" fontId="4" fillId="19" borderId="0" xfId="0" applyFont="1" applyFill="1"/>
    <xf numFmtId="0" fontId="4" fillId="20" borderId="0" xfId="0" applyFont="1" applyFill="1"/>
    <xf numFmtId="0" fontId="4" fillId="21" borderId="0" xfId="0" applyFont="1" applyFill="1"/>
    <xf numFmtId="0" fontId="4" fillId="22" borderId="0" xfId="0" applyFont="1" applyFill="1"/>
    <xf numFmtId="0" fontId="4" fillId="23" borderId="0" xfId="0" applyFont="1" applyFill="1"/>
    <xf numFmtId="0" fontId="4" fillId="24" borderId="0" xfId="0" applyFont="1" applyFill="1"/>
    <xf numFmtId="0" fontId="4" fillId="25" borderId="0" xfId="0" applyFont="1" applyFill="1"/>
    <xf numFmtId="0" fontId="4" fillId="26" borderId="0" xfId="0" applyFont="1" applyFill="1"/>
    <xf numFmtId="0" fontId="4" fillId="27" borderId="0" xfId="0" applyFont="1" applyFill="1"/>
    <xf numFmtId="0" fontId="4" fillId="28" borderId="0" xfId="0" applyFont="1" applyFill="1"/>
    <xf numFmtId="0" fontId="4" fillId="29" borderId="0" xfId="0" applyFont="1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4" fillId="36" borderId="0" xfId="0" applyFont="1" applyFill="1"/>
    <xf numFmtId="0" fontId="4" fillId="37" borderId="0" xfId="0" applyFont="1" applyFill="1"/>
    <xf numFmtId="0" fontId="4" fillId="38" borderId="0" xfId="0" applyFont="1" applyFill="1"/>
    <xf numFmtId="0" fontId="4" fillId="39" borderId="0" xfId="0" applyFont="1" applyFill="1"/>
    <xf numFmtId="0" fontId="4" fillId="40" borderId="0" xfId="0" applyFont="1" applyFill="1"/>
    <xf numFmtId="0" fontId="4" fillId="41" borderId="0" xfId="0" applyFont="1" applyFill="1"/>
    <xf numFmtId="0" fontId="4" fillId="42" borderId="0" xfId="0" applyFont="1" applyFill="1"/>
    <xf numFmtId="0" fontId="4" fillId="43" borderId="0" xfId="0" applyFont="1" applyFill="1"/>
    <xf numFmtId="0" fontId="4" fillId="44" borderId="0" xfId="0" applyFont="1" applyFill="1"/>
    <xf numFmtId="0" fontId="4" fillId="45" borderId="0" xfId="0" applyFont="1" applyFill="1"/>
    <xf numFmtId="0" fontId="4" fillId="46" borderId="0" xfId="0" applyFont="1" applyFill="1"/>
    <xf numFmtId="0" fontId="4" fillId="47" borderId="0" xfId="0" applyFont="1" applyFill="1"/>
    <xf numFmtId="0" fontId="4" fillId="48" borderId="0" xfId="0" applyFont="1" applyFill="1"/>
    <xf numFmtId="0" fontId="4" fillId="49" borderId="0" xfId="0" applyFont="1" applyFill="1"/>
    <xf numFmtId="0" fontId="4" fillId="50" borderId="0" xfId="0" applyFont="1" applyFill="1"/>
    <xf numFmtId="0" fontId="4" fillId="51" borderId="0" xfId="0" applyFont="1" applyFill="1"/>
    <xf numFmtId="0" fontId="4" fillId="52" borderId="0" xfId="0" applyFont="1" applyFill="1"/>
    <xf numFmtId="0" fontId="4" fillId="53" borderId="0" xfId="0" applyFont="1" applyFill="1"/>
    <xf numFmtId="0" fontId="4" fillId="54" borderId="0" xfId="0" applyFont="1" applyFill="1"/>
    <xf numFmtId="0" fontId="4" fillId="55" borderId="0" xfId="0" applyFont="1" applyFill="1"/>
    <xf numFmtId="0" fontId="4" fillId="56" borderId="0" xfId="0" applyFont="1" applyFill="1"/>
    <xf numFmtId="0" fontId="4" fillId="57" borderId="0" xfId="0" applyFont="1" applyFill="1"/>
    <xf numFmtId="0" fontId="4" fillId="58" borderId="0" xfId="0" applyFont="1" applyFill="1"/>
    <xf numFmtId="0" fontId="4" fillId="59" borderId="0" xfId="0" applyFont="1" applyFill="1"/>
    <xf numFmtId="0" fontId="4" fillId="60" borderId="0" xfId="0" applyFont="1" applyFill="1"/>
    <xf numFmtId="0" fontId="4" fillId="61" borderId="0" xfId="0" applyFont="1" applyFill="1"/>
    <xf numFmtId="0" fontId="4" fillId="62" borderId="0" xfId="0" applyFont="1" applyFill="1"/>
    <xf numFmtId="0" fontId="4" fillId="63" borderId="0" xfId="0" applyFont="1" applyFill="1"/>
    <xf numFmtId="0" fontId="4" fillId="64" borderId="0" xfId="0" applyFont="1" applyFill="1"/>
    <xf numFmtId="0" fontId="4" fillId="65" borderId="0" xfId="0" applyFont="1" applyFill="1"/>
    <xf numFmtId="0" fontId="4" fillId="66" borderId="0" xfId="0" applyFont="1" applyFill="1"/>
    <xf numFmtId="0" fontId="4" fillId="67" borderId="0" xfId="0" applyFont="1" applyFill="1"/>
    <xf numFmtId="0" fontId="4" fillId="68" borderId="0" xfId="0" applyFont="1" applyFill="1"/>
    <xf numFmtId="0" fontId="4" fillId="69" borderId="0" xfId="0" applyFont="1" applyFill="1"/>
    <xf numFmtId="0" fontId="4" fillId="70" borderId="0" xfId="0" applyFont="1" applyFill="1"/>
    <xf numFmtId="0" fontId="4" fillId="71" borderId="0" xfId="0" applyFont="1" applyFill="1"/>
    <xf numFmtId="0" fontId="4" fillId="72" borderId="0" xfId="0" applyFont="1" applyFill="1"/>
    <xf numFmtId="0" fontId="4" fillId="73" borderId="0" xfId="0" applyFont="1" applyFill="1"/>
    <xf numFmtId="0" fontId="4" fillId="74" borderId="0" xfId="0" applyFont="1" applyFill="1"/>
    <xf numFmtId="0" fontId="4" fillId="75" borderId="0" xfId="0" applyFont="1" applyFill="1"/>
    <xf numFmtId="0" fontId="4" fillId="76" borderId="0" xfId="0" applyFont="1" applyFill="1"/>
    <xf numFmtId="0" fontId="4" fillId="77" borderId="0" xfId="0" applyFont="1" applyFill="1"/>
    <xf numFmtId="0" fontId="4" fillId="78" borderId="0" xfId="0" applyFont="1" applyFill="1"/>
    <xf numFmtId="0" fontId="4" fillId="79" borderId="0" xfId="0" applyFont="1" applyFill="1"/>
    <xf numFmtId="0" fontId="4" fillId="80" borderId="0" xfId="0" applyFont="1" applyFill="1"/>
    <xf numFmtId="0" fontId="4" fillId="81" borderId="0" xfId="0" applyFont="1" applyFill="1"/>
    <xf numFmtId="0" fontId="4" fillId="82" borderId="0" xfId="0" applyFont="1" applyFill="1"/>
    <xf numFmtId="0" fontId="4" fillId="83" borderId="0" xfId="0" applyFont="1" applyFill="1"/>
    <xf numFmtId="0" fontId="4" fillId="84" borderId="0" xfId="0" applyFont="1" applyFill="1"/>
    <xf numFmtId="0" fontId="4" fillId="85" borderId="0" xfId="0" applyFont="1" applyFill="1"/>
    <xf numFmtId="0" fontId="4" fillId="86" borderId="0" xfId="0" applyFont="1" applyFill="1"/>
    <xf numFmtId="0" fontId="4" fillId="87" borderId="0" xfId="0" applyFont="1" applyFill="1"/>
    <xf numFmtId="0" fontId="4" fillId="88" borderId="0" xfId="0" applyFont="1" applyFill="1"/>
    <xf numFmtId="0" fontId="4" fillId="89" borderId="0" xfId="0" applyFont="1" applyFill="1"/>
    <xf numFmtId="0" fontId="4" fillId="90" borderId="0" xfId="0" applyFont="1" applyFill="1"/>
    <xf numFmtId="0" fontId="4" fillId="91" borderId="0" xfId="0" applyFont="1" applyFill="1"/>
    <xf numFmtId="0" fontId="4" fillId="92" borderId="0" xfId="0" applyFont="1" applyFill="1"/>
    <xf numFmtId="0" fontId="4" fillId="93" borderId="0" xfId="0" applyFont="1" applyFill="1"/>
    <xf numFmtId="0" fontId="4" fillId="94" borderId="0" xfId="0" applyFont="1" applyFill="1"/>
    <xf numFmtId="0" fontId="4" fillId="95" borderId="0" xfId="0" applyFont="1" applyFill="1"/>
    <xf numFmtId="0" fontId="4" fillId="96" borderId="0" xfId="0" applyFont="1" applyFill="1"/>
    <xf numFmtId="0" fontId="4" fillId="97" borderId="0" xfId="0" applyFont="1" applyFill="1"/>
    <xf numFmtId="167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2-5B4E-A5DB-60A2FC8A36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82-5B4E-A5DB-60A2FC8A36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82-5B4E-A5DB-60A2FC8A36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82-5B4E-A5DB-60A2FC8A3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8222991"/>
        <c:axId val="1497477663"/>
      </c:barChart>
      <c:catAx>
        <c:axId val="149822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7477663"/>
        <c:crosses val="autoZero"/>
        <c:auto val="1"/>
        <c:lblAlgn val="ctr"/>
        <c:lblOffset val="100"/>
        <c:noMultiLvlLbl val="0"/>
      </c:catAx>
      <c:valAx>
        <c:axId val="149747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9822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2-AF4E-8439-E8DC82922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72-AF4E-8439-E8DC82922F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C72-AF4E-8439-E8DC8292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2107183"/>
        <c:axId val="1459069391"/>
      </c:barChart>
      <c:catAx>
        <c:axId val="152210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459069391"/>
        <c:crosses val="autoZero"/>
        <c:auto val="1"/>
        <c:lblAlgn val="ctr"/>
        <c:lblOffset val="100"/>
        <c:noMultiLvlLbl val="0"/>
      </c:catAx>
      <c:valAx>
        <c:axId val="14590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52210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B-1F4B-899A-CAE2EBCBDCCB}"/>
            </c:ext>
          </c:extLst>
        </c:ser>
        <c:ser>
          <c:idx val="1"/>
          <c:order val="1"/>
          <c:tx>
            <c:strRef>
              <c:f>'Outcomes Based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CB-1F4B-899A-CAE2EBCBDCCB}"/>
            </c:ext>
          </c:extLst>
        </c:ser>
        <c:ser>
          <c:idx val="2"/>
          <c:order val="2"/>
          <c:tx>
            <c:strRef>
              <c:f>'Outcomes Based on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B-1F4B-899A-CAE2EBCBDCCB}"/>
            </c:ext>
          </c:extLst>
        </c:ser>
        <c:ser>
          <c:idx val="3"/>
          <c:order val="3"/>
          <c:tx>
            <c:strRef>
              <c:f>'Outcomes Based on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CB-1F4B-899A-CAE2EBCBD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129423"/>
        <c:axId val="1062131071"/>
      </c:lineChart>
      <c:catAx>
        <c:axId val="10621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31071"/>
        <c:crosses val="autoZero"/>
        <c:auto val="1"/>
        <c:lblAlgn val="ctr"/>
        <c:lblOffset val="100"/>
        <c:noMultiLvlLbl val="0"/>
      </c:catAx>
      <c:valAx>
        <c:axId val="106213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0621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6-E84B-BCA7-6FE36CE87EB9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6-E84B-BCA7-6FE36CE87EB9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66-E84B-BCA7-6FE36CE87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456511"/>
        <c:axId val="947458159"/>
      </c:lineChart>
      <c:catAx>
        <c:axId val="94745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47458159"/>
        <c:crosses val="autoZero"/>
        <c:auto val="1"/>
        <c:lblAlgn val="ctr"/>
        <c:lblOffset val="100"/>
        <c:noMultiLvlLbl val="0"/>
      </c:catAx>
      <c:valAx>
        <c:axId val="9474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474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9-A041-A8E3-40335AAC810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9-A041-A8E3-40335AAC810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9-A041-A8E3-40335AAC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110351"/>
        <c:axId val="477701231"/>
      </c:lineChart>
      <c:catAx>
        <c:axId val="92711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477701231"/>
        <c:crosses val="autoZero"/>
        <c:auto val="1"/>
        <c:lblAlgn val="ctr"/>
        <c:lblOffset val="100"/>
        <c:noMultiLvlLbl val="0"/>
      </c:catAx>
      <c:valAx>
        <c:axId val="47770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92711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FA3035F-883D-8346-96AB-8D343C32054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C7BD731-8BB3-5A47-B70A-1781DE7677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7FC57D-31B5-6D4D-B70C-2D1EC40ED1BE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82550</xdr:rowOff>
    </xdr:from>
    <xdr:to>
      <xdr:col>12</xdr:col>
      <xdr:colOff>400050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A48B7-A1EB-234C-BFE9-EF0D561B0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44450</xdr:rowOff>
    </xdr:from>
    <xdr:to>
      <xdr:col>11</xdr:col>
      <xdr:colOff>692150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DC113-98C6-084C-940D-9494910FE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4</xdr:row>
      <xdr:rowOff>82550</xdr:rowOff>
    </xdr:from>
    <xdr:to>
      <xdr:col>13</xdr:col>
      <xdr:colOff>171450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9A69A-CD3B-0D46-BF23-E24B95A673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685" cy="627865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FDB202-31B7-5544-ABD0-DFEFC6FFF4F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61D4C6-A55A-0D43-AD2D-126823CE0C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685" cy="627865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25400</xdr:rowOff>
    </xdr:from>
    <xdr:to>
      <xdr:col>12</xdr:col>
      <xdr:colOff>31750</xdr:colOff>
      <xdr:row>17</xdr:row>
      <xdr:rowOff>101600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158B0BBA-4725-7C4E-99FF-2019DC1C2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584200</xdr:colOff>
      <xdr:row>6</xdr:row>
      <xdr:rowOff>76200</xdr:rowOff>
    </xdr:from>
    <xdr:to>
      <xdr:col>15</xdr:col>
      <xdr:colOff>203200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EE1B92-FF0B-844E-81CD-21A346B85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12507523151" createdVersion="7" refreshedVersion="7" minRefreshableVersion="3" recordCount="4114" xr:uid="{DFC5E21D-5D9C-1347-9A21-D2ED7903A2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2.836470254631" createdVersion="7" refreshedVersion="7" minRefreshableVersion="3" recordCount="4114" xr:uid="{84BED809-68AE-AB40-83F4-C9272925EB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Currea" refreshedDate="44556.94986886574" createdVersion="7" refreshedVersion="7" minRefreshableVersion="3" recordCount="4114" xr:uid="{9ADE539C-B168-0E49-894B-258F1A3A995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8F23-44AC-5344-A2D3-76E143CE350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DCF37-A301-DF40-A31D-75E4154D14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36033-577E-9B4E-BA5F-48B0103A078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0B6C2-A0BB-2A48-9832-684D3ECF82F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xSplit="3" ySplit="1" topLeftCell="O2" activePane="bottomRight" state="frozen"/>
      <selection pane="topRight" activeCell="D1" sqref="D1"/>
      <selection pane="bottomLeft" activeCell="A2" sqref="A2"/>
      <selection pane="bottomRight" activeCell="AC3887" sqref="AC388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style="13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15.33203125" bestFit="1" customWidth="1"/>
    <col min="17" max="17" width="41.1640625" customWidth="1"/>
    <col min="18" max="18" width="15" bestFit="1" customWidth="1"/>
    <col min="19" max="19" width="31.1640625" style="15" bestFit="1" customWidth="1"/>
    <col min="20" max="20" width="26.832031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8363</v>
      </c>
      <c r="R1" t="s">
        <v>8364</v>
      </c>
      <c r="S1" s="15" t="s">
        <v>8365</v>
      </c>
      <c r="T1" s="15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 2), 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 2), 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 0)</f>
        <v>120</v>
      </c>
      <c r="P3011">
        <f t="shared" ref="P3011:P3074" si="236">IFERROR(ROUND(E3011/L3011, 2), 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 0)</f>
        <v>0</v>
      </c>
      <c r="P3075">
        <f t="shared" ref="P3075:P3138" si="241">IFERROR(ROUND(E3075/L3075, 2), 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 0)</f>
        <v>3</v>
      </c>
      <c r="P3139">
        <f t="shared" ref="P3139:P3202" si="246">IFERROR(ROUND(E3139/L3139, 2), 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 0)</f>
        <v>1</v>
      </c>
      <c r="P3203">
        <f t="shared" ref="P3203:P3266" si="251">IFERROR(ROUND(E3203/L3203, 2), 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 0)</f>
        <v>164</v>
      </c>
      <c r="P3267">
        <f t="shared" ref="P3267:P3330" si="256">IFERROR(ROUND(E3267/L3267, 2), 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 0)</f>
        <v>117</v>
      </c>
      <c r="P3331">
        <f t="shared" ref="P3331:P3394" si="261">IFERROR(ROUND(E3331/L3331, 2), 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 0)</f>
        <v>106</v>
      </c>
      <c r="P3395">
        <f t="shared" ref="P3395:P3458" si="266">IFERROR(ROUND(E3395/L3395, 2), 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 0)</f>
        <v>140</v>
      </c>
      <c r="P3459">
        <f t="shared" ref="P3459:P3522" si="271">IFERROR(ROUND(E3459/L3459, 2), 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 0)</f>
        <v>169</v>
      </c>
      <c r="P3523">
        <f t="shared" ref="P3523:P3586" si="276">IFERROR(ROUND(E3523/L3523, 2), 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 0)</f>
        <v>119</v>
      </c>
      <c r="P3587">
        <f t="shared" ref="P3587:P3650" si="281">IFERROR(ROUND(E3587/L3587, 2), 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 0)</f>
        <v>104</v>
      </c>
      <c r="P3651">
        <f t="shared" ref="P3651:P3714" si="286">IFERROR(ROUND(E3651/L3651, 2), 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 0)</f>
        <v>102</v>
      </c>
      <c r="P3715">
        <f t="shared" ref="P3715:P3778" si="291">IFERROR(ROUND(E3715/L3715, 2), 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 0)</f>
        <v>143</v>
      </c>
      <c r="P3779">
        <f t="shared" ref="P3779:P3842" si="296">IFERROR(ROUND(E3779/L3779, 2), 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 0)</f>
        <v>9</v>
      </c>
      <c r="P3843">
        <f t="shared" ref="P3843:P3906" si="301">IFERROR(ROUND(E3843/L3843, 2), 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 0)</f>
        <v>12</v>
      </c>
      <c r="P3907">
        <f t="shared" ref="P3907:P3970" si="306">IFERROR(ROUND(E3907/L3907, 2), 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 0)</f>
        <v>7</v>
      </c>
      <c r="P3971">
        <f t="shared" ref="P3971:P4034" si="311">IFERROR(ROUND(E3971/L3971, 2), 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 0)</f>
        <v>26</v>
      </c>
      <c r="P4035">
        <f t="shared" ref="P4035:P4098" si="316">IFERROR(ROUND(E4035/L4035, 2), 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 0)</f>
        <v>0</v>
      </c>
      <c r="P4099">
        <f t="shared" ref="P4099:P4115" si="321">IFERROR(ROUND(E4099/L4099, 2), 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112E3-3999-764E-834D-6289E5F60074}">
  <dimension ref="A1:F6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8361</v>
      </c>
      <c r="B3" s="12" t="s">
        <v>8358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E7011-F02A-EF4B-9E5C-32C5EFA3A72A}">
  <dimension ref="A1:E7"/>
  <sheetViews>
    <sheetView workbookViewId="0">
      <selection activeCell="M14" sqref="M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8363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FF3A-01A2-0046-904D-E7BB08434A83}">
  <dimension ref="A1:F18"/>
  <sheetViews>
    <sheetView workbookViewId="0">
      <selection activeCell="D10" sqref="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8363</v>
      </c>
      <c r="B1" t="s">
        <v>8315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8361</v>
      </c>
      <c r="B4" s="12" t="s">
        <v>8358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2586-E0DB-8C4E-A48A-18C8517E79DE}">
  <dimension ref="A1:E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29.6640625" customWidth="1"/>
    <col min="5" max="5" width="14.5" bestFit="1" customWidth="1"/>
  </cols>
  <sheetData>
    <row r="1" spans="1:5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</row>
    <row r="2" spans="1:5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583C-5FAD-3D47-B0D2-D64565F1487D}">
  <dimension ref="A1:T41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8363</v>
      </c>
      <c r="R1" s="25" t="s">
        <v>8364</v>
      </c>
      <c r="S1" s="26" t="s">
        <v>8365</v>
      </c>
      <c r="T1" s="26" t="s">
        <v>8366</v>
      </c>
    </row>
    <row r="2" spans="1:20" ht="224" x14ac:dyDescent="0.2">
      <c r="A2" s="25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1">
        <v>105</v>
      </c>
      <c r="P2" s="25">
        <v>93.43</v>
      </c>
      <c r="Q2" s="32" t="s">
        <v>8315</v>
      </c>
      <c r="R2" s="25" t="s">
        <v>8316</v>
      </c>
      <c r="S2" s="16" t="s">
        <v>8384</v>
      </c>
      <c r="T2" s="26" t="s">
        <v>8385</v>
      </c>
    </row>
    <row r="3" spans="1:20" ht="144" x14ac:dyDescent="0.2">
      <c r="A3" s="25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32" t="s">
        <v>8315</v>
      </c>
      <c r="R3" s="25" t="s">
        <v>8316</v>
      </c>
      <c r="S3" s="16" t="s">
        <v>8386</v>
      </c>
      <c r="T3" s="26" t="s">
        <v>8387</v>
      </c>
    </row>
    <row r="4" spans="1:20" ht="192" x14ac:dyDescent="0.2">
      <c r="A4" s="25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32" t="s">
        <v>8315</v>
      </c>
      <c r="R4" s="25" t="s">
        <v>8316</v>
      </c>
      <c r="S4" s="16" t="s">
        <v>8388</v>
      </c>
      <c r="T4" s="26" t="s">
        <v>8389</v>
      </c>
    </row>
    <row r="5" spans="1:20" ht="192" x14ac:dyDescent="0.2">
      <c r="A5" s="25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32" t="s">
        <v>8315</v>
      </c>
      <c r="R5" s="25" t="s">
        <v>8316</v>
      </c>
      <c r="S5" s="16" t="s">
        <v>8390</v>
      </c>
      <c r="T5" s="26" t="s">
        <v>8391</v>
      </c>
    </row>
    <row r="6" spans="1:20" ht="208" x14ac:dyDescent="0.2">
      <c r="A6" s="25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32" t="s">
        <v>8315</v>
      </c>
      <c r="R6" s="25" t="s">
        <v>8316</v>
      </c>
      <c r="S6" s="16" t="s">
        <v>8392</v>
      </c>
      <c r="T6" s="26" t="s">
        <v>8393</v>
      </c>
    </row>
    <row r="7" spans="1:20" ht="80" x14ac:dyDescent="0.2">
      <c r="A7" s="25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32" t="s">
        <v>8315</v>
      </c>
      <c r="R7" s="25" t="s">
        <v>8316</v>
      </c>
      <c r="S7" s="16" t="s">
        <v>8394</v>
      </c>
      <c r="T7" s="26" t="s">
        <v>8395</v>
      </c>
    </row>
    <row r="8" spans="1:20" ht="224" x14ac:dyDescent="0.2">
      <c r="A8" s="25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32" t="s">
        <v>8315</v>
      </c>
      <c r="R8" s="25" t="s">
        <v>8316</v>
      </c>
      <c r="S8" s="16" t="s">
        <v>8396</v>
      </c>
      <c r="T8" s="26" t="s">
        <v>8397</v>
      </c>
    </row>
    <row r="9" spans="1:20" ht="240" x14ac:dyDescent="0.2">
      <c r="A9" s="25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32" t="s">
        <v>8315</v>
      </c>
      <c r="R9" s="25" t="s">
        <v>8316</v>
      </c>
      <c r="S9" s="16" t="s">
        <v>8398</v>
      </c>
      <c r="T9" s="26" t="s">
        <v>8399</v>
      </c>
    </row>
    <row r="10" spans="1:20" ht="208" x14ac:dyDescent="0.2">
      <c r="A10" s="25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32" t="s">
        <v>8315</v>
      </c>
      <c r="R10" s="25" t="s">
        <v>8316</v>
      </c>
      <c r="S10" s="16" t="s">
        <v>8400</v>
      </c>
      <c r="T10" s="26" t="s">
        <v>8401</v>
      </c>
    </row>
    <row r="11" spans="1:20" ht="192" x14ac:dyDescent="0.2">
      <c r="A11" s="25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32" t="s">
        <v>8315</v>
      </c>
      <c r="R11" s="25" t="s">
        <v>8316</v>
      </c>
      <c r="S11" s="16" t="s">
        <v>8402</v>
      </c>
      <c r="T11" s="26" t="s">
        <v>8403</v>
      </c>
    </row>
    <row r="12" spans="1:20" ht="224" x14ac:dyDescent="0.2">
      <c r="A12" s="25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32" t="s">
        <v>8315</v>
      </c>
      <c r="R12" s="25" t="s">
        <v>8316</v>
      </c>
      <c r="S12" s="16" t="s">
        <v>8400</v>
      </c>
      <c r="T12" s="26" t="s">
        <v>8401</v>
      </c>
    </row>
    <row r="13" spans="1:20" ht="224" x14ac:dyDescent="0.2">
      <c r="A13" s="25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32" t="s">
        <v>8315</v>
      </c>
      <c r="R13" s="25" t="s">
        <v>8316</v>
      </c>
      <c r="S13" s="16" t="s">
        <v>8404</v>
      </c>
      <c r="T13" s="26" t="s">
        <v>8405</v>
      </c>
    </row>
    <row r="14" spans="1:20" ht="208" x14ac:dyDescent="0.2">
      <c r="A14" s="25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32" t="s">
        <v>8315</v>
      </c>
      <c r="R14" s="25" t="s">
        <v>8316</v>
      </c>
      <c r="S14" s="16" t="s">
        <v>8406</v>
      </c>
      <c r="T14" s="26" t="s">
        <v>8407</v>
      </c>
    </row>
    <row r="15" spans="1:20" ht="176" x14ac:dyDescent="0.2">
      <c r="A15" s="25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32" t="s">
        <v>8315</v>
      </c>
      <c r="R15" s="25" t="s">
        <v>8316</v>
      </c>
      <c r="S15" s="16" t="s">
        <v>8408</v>
      </c>
      <c r="T15" s="26" t="s">
        <v>8409</v>
      </c>
    </row>
    <row r="16" spans="1:20" ht="80" x14ac:dyDescent="0.2">
      <c r="A16" s="25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32" t="s">
        <v>8315</v>
      </c>
      <c r="R16" s="25" t="s">
        <v>8316</v>
      </c>
      <c r="S16" s="16" t="s">
        <v>8410</v>
      </c>
      <c r="T16" s="26" t="s">
        <v>8411</v>
      </c>
    </row>
    <row r="17" spans="1:20" ht="208" x14ac:dyDescent="0.2">
      <c r="A17" s="25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32" t="s">
        <v>8315</v>
      </c>
      <c r="R17" s="25" t="s">
        <v>8316</v>
      </c>
      <c r="S17" s="16" t="s">
        <v>8412</v>
      </c>
      <c r="T17" s="26" t="s">
        <v>8413</v>
      </c>
    </row>
    <row r="18" spans="1:20" ht="208" x14ac:dyDescent="0.2">
      <c r="A18" s="25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32" t="s">
        <v>8315</v>
      </c>
      <c r="R18" s="25" t="s">
        <v>8316</v>
      </c>
      <c r="S18" s="16" t="s">
        <v>8414</v>
      </c>
      <c r="T18" s="26" t="s">
        <v>8415</v>
      </c>
    </row>
    <row r="19" spans="1:20" ht="192" x14ac:dyDescent="0.2">
      <c r="A19" s="25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32" t="s">
        <v>8315</v>
      </c>
      <c r="R19" s="25" t="s">
        <v>8316</v>
      </c>
      <c r="S19" s="16" t="s">
        <v>8416</v>
      </c>
      <c r="T19" s="26" t="s">
        <v>8417</v>
      </c>
    </row>
    <row r="20" spans="1:20" ht="160" x14ac:dyDescent="0.2">
      <c r="A20" s="25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32" t="s">
        <v>8315</v>
      </c>
      <c r="R20" s="25" t="s">
        <v>8316</v>
      </c>
      <c r="S20" s="16" t="s">
        <v>8418</v>
      </c>
      <c r="T20" s="26" t="s">
        <v>8419</v>
      </c>
    </row>
    <row r="21" spans="1:20" ht="224" x14ac:dyDescent="0.2">
      <c r="A21" s="25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32" t="s">
        <v>8315</v>
      </c>
      <c r="R21" s="25" t="s">
        <v>8316</v>
      </c>
      <c r="S21" s="16" t="s">
        <v>8420</v>
      </c>
      <c r="T21" s="26" t="s">
        <v>8421</v>
      </c>
    </row>
    <row r="22" spans="1:20" ht="224" x14ac:dyDescent="0.2">
      <c r="A22" s="25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32" t="s">
        <v>8315</v>
      </c>
      <c r="R22" s="25" t="s">
        <v>8316</v>
      </c>
      <c r="S22" s="16" t="s">
        <v>8422</v>
      </c>
      <c r="T22" s="26" t="s">
        <v>8423</v>
      </c>
    </row>
    <row r="23" spans="1:20" ht="144" x14ac:dyDescent="0.2">
      <c r="A23" s="25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32" t="s">
        <v>8315</v>
      </c>
      <c r="R23" s="25" t="s">
        <v>8316</v>
      </c>
      <c r="S23" s="16" t="s">
        <v>8385</v>
      </c>
      <c r="T23" s="26" t="s">
        <v>8424</v>
      </c>
    </row>
    <row r="24" spans="1:20" ht="160" x14ac:dyDescent="0.2">
      <c r="A24" s="25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1">
        <v>105</v>
      </c>
      <c r="P24" s="25">
        <v>47</v>
      </c>
      <c r="Q24" s="32" t="s">
        <v>8315</v>
      </c>
      <c r="R24" s="25" t="s">
        <v>8316</v>
      </c>
      <c r="S24" s="16" t="s">
        <v>8425</v>
      </c>
      <c r="T24" s="26" t="s">
        <v>8426</v>
      </c>
    </row>
    <row r="25" spans="1:20" ht="160" x14ac:dyDescent="0.2">
      <c r="A25" s="25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32" t="s">
        <v>8315</v>
      </c>
      <c r="R25" s="25" t="s">
        <v>8316</v>
      </c>
      <c r="S25" s="16" t="s">
        <v>8427</v>
      </c>
      <c r="T25" s="26" t="s">
        <v>8428</v>
      </c>
    </row>
    <row r="26" spans="1:20" ht="176" x14ac:dyDescent="0.2">
      <c r="A26" s="25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32" t="s">
        <v>8315</v>
      </c>
      <c r="R26" s="25" t="s">
        <v>8316</v>
      </c>
      <c r="S26" s="16" t="s">
        <v>8429</v>
      </c>
      <c r="T26" s="26" t="s">
        <v>8430</v>
      </c>
    </row>
    <row r="27" spans="1:20" ht="160" x14ac:dyDescent="0.2">
      <c r="A27" s="25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1">
        <v>105</v>
      </c>
      <c r="P27" s="25">
        <v>36.86</v>
      </c>
      <c r="Q27" s="32" t="s">
        <v>8315</v>
      </c>
      <c r="R27" s="25" t="s">
        <v>8316</v>
      </c>
      <c r="S27" s="16" t="s">
        <v>8431</v>
      </c>
      <c r="T27" s="26" t="s">
        <v>8432</v>
      </c>
    </row>
    <row r="28" spans="1:20" ht="192" x14ac:dyDescent="0.2">
      <c r="A28" s="25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32" t="s">
        <v>8315</v>
      </c>
      <c r="R28" s="25" t="s">
        <v>8316</v>
      </c>
      <c r="S28" s="16" t="s">
        <v>8433</v>
      </c>
      <c r="T28" s="26" t="s">
        <v>8434</v>
      </c>
    </row>
    <row r="29" spans="1:20" ht="160" x14ac:dyDescent="0.2">
      <c r="A29" s="25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32" t="s">
        <v>8315</v>
      </c>
      <c r="R29" s="25" t="s">
        <v>8316</v>
      </c>
      <c r="S29" s="16" t="s">
        <v>8435</v>
      </c>
      <c r="T29" s="26" t="s">
        <v>8436</v>
      </c>
    </row>
    <row r="30" spans="1:20" ht="96" x14ac:dyDescent="0.2">
      <c r="A30" s="25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32" t="s">
        <v>8315</v>
      </c>
      <c r="R30" s="25" t="s">
        <v>8316</v>
      </c>
      <c r="S30" s="16" t="s">
        <v>8437</v>
      </c>
      <c r="T30" s="26" t="s">
        <v>8438</v>
      </c>
    </row>
    <row r="31" spans="1:20" ht="192" x14ac:dyDescent="0.2">
      <c r="A31" s="25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1">
        <v>105</v>
      </c>
      <c r="P31" s="25">
        <v>47.88</v>
      </c>
      <c r="Q31" s="32" t="s">
        <v>8315</v>
      </c>
      <c r="R31" s="25" t="s">
        <v>8316</v>
      </c>
      <c r="S31" s="16" t="s">
        <v>8439</v>
      </c>
      <c r="T31" s="26" t="s">
        <v>8440</v>
      </c>
    </row>
    <row r="32" spans="1:20" ht="208" x14ac:dyDescent="0.2">
      <c r="A32" s="25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32" t="s">
        <v>8315</v>
      </c>
      <c r="R32" s="25" t="s">
        <v>8316</v>
      </c>
      <c r="S32" s="16" t="s">
        <v>8441</v>
      </c>
      <c r="T32" s="26" t="s">
        <v>8442</v>
      </c>
    </row>
    <row r="33" spans="1:20" ht="192" x14ac:dyDescent="0.2">
      <c r="A33" s="25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32" t="s">
        <v>8315</v>
      </c>
      <c r="R33" s="25" t="s">
        <v>8316</v>
      </c>
      <c r="S33" s="16" t="s">
        <v>8443</v>
      </c>
      <c r="T33" s="26" t="s">
        <v>8444</v>
      </c>
    </row>
    <row r="34" spans="1:20" ht="176" x14ac:dyDescent="0.2">
      <c r="A34" s="25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32" t="s">
        <v>8315</v>
      </c>
      <c r="R34" s="25" t="s">
        <v>8316</v>
      </c>
      <c r="S34" s="16" t="s">
        <v>8445</v>
      </c>
      <c r="T34" s="26" t="s">
        <v>8446</v>
      </c>
    </row>
    <row r="35" spans="1:20" ht="208" x14ac:dyDescent="0.2">
      <c r="A35" s="25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32" t="s">
        <v>8315</v>
      </c>
      <c r="R35" s="25" t="s">
        <v>8316</v>
      </c>
      <c r="S35" s="16" t="s">
        <v>8447</v>
      </c>
      <c r="T35" s="26" t="s">
        <v>8448</v>
      </c>
    </row>
    <row r="36" spans="1:20" ht="64" x14ac:dyDescent="0.2">
      <c r="A36" s="25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32" t="s">
        <v>8315</v>
      </c>
      <c r="R36" s="25" t="s">
        <v>8316</v>
      </c>
      <c r="S36" s="16" t="s">
        <v>8449</v>
      </c>
      <c r="T36" s="26" t="s">
        <v>8450</v>
      </c>
    </row>
    <row r="37" spans="1:20" ht="208" x14ac:dyDescent="0.2">
      <c r="A37" s="25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32" t="s">
        <v>8315</v>
      </c>
      <c r="R37" s="25" t="s">
        <v>8316</v>
      </c>
      <c r="S37" s="16" t="s">
        <v>8451</v>
      </c>
      <c r="T37" s="26" t="s">
        <v>8388</v>
      </c>
    </row>
    <row r="38" spans="1:20" ht="224" x14ac:dyDescent="0.2">
      <c r="A38" s="25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32" t="s">
        <v>8315</v>
      </c>
      <c r="R38" s="25" t="s">
        <v>8316</v>
      </c>
      <c r="S38" s="16" t="s">
        <v>8452</v>
      </c>
      <c r="T38" s="26" t="s">
        <v>8453</v>
      </c>
    </row>
    <row r="39" spans="1:20" ht="208" x14ac:dyDescent="0.2">
      <c r="A39" s="25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32" t="s">
        <v>8315</v>
      </c>
      <c r="R39" s="25" t="s">
        <v>8316</v>
      </c>
      <c r="S39" s="16" t="s">
        <v>8454</v>
      </c>
      <c r="T39" s="26" t="s">
        <v>8455</v>
      </c>
    </row>
    <row r="40" spans="1:20" ht="192" x14ac:dyDescent="0.2">
      <c r="A40" s="25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32" t="s">
        <v>8315</v>
      </c>
      <c r="R40" s="25" t="s">
        <v>8316</v>
      </c>
      <c r="S40" s="16" t="s">
        <v>8456</v>
      </c>
      <c r="T40" s="26" t="s">
        <v>8457</v>
      </c>
    </row>
    <row r="41" spans="1:20" ht="192" x14ac:dyDescent="0.2">
      <c r="A41" s="25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32" t="s">
        <v>8315</v>
      </c>
      <c r="R41" s="25" t="s">
        <v>8316</v>
      </c>
      <c r="S41" s="16" t="s">
        <v>8458</v>
      </c>
      <c r="T41" s="26" t="s">
        <v>8459</v>
      </c>
    </row>
    <row r="42" spans="1:20" ht="224" x14ac:dyDescent="0.2">
      <c r="A42" s="25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32" t="s">
        <v>8315</v>
      </c>
      <c r="R42" s="25" t="s">
        <v>8316</v>
      </c>
      <c r="S42" s="16" t="s">
        <v>8460</v>
      </c>
      <c r="T42" s="26" t="s">
        <v>8461</v>
      </c>
    </row>
    <row r="43" spans="1:20" ht="144" x14ac:dyDescent="0.2">
      <c r="A43" s="25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32" t="s">
        <v>8315</v>
      </c>
      <c r="R43" s="25" t="s">
        <v>8316</v>
      </c>
      <c r="S43" s="16" t="s">
        <v>8462</v>
      </c>
      <c r="T43" s="26" t="s">
        <v>8463</v>
      </c>
    </row>
    <row r="44" spans="1:20" ht="224" x14ac:dyDescent="0.2">
      <c r="A44" s="25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32" t="s">
        <v>8315</v>
      </c>
      <c r="R44" s="25" t="s">
        <v>8316</v>
      </c>
      <c r="S44" s="16" t="s">
        <v>8464</v>
      </c>
      <c r="T44" s="26" t="s">
        <v>8422</v>
      </c>
    </row>
    <row r="45" spans="1:20" ht="224" x14ac:dyDescent="0.2">
      <c r="A45" s="25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32" t="s">
        <v>8315</v>
      </c>
      <c r="R45" s="25" t="s">
        <v>8316</v>
      </c>
      <c r="S45" s="16" t="s">
        <v>8465</v>
      </c>
      <c r="T45" s="26" t="s">
        <v>8466</v>
      </c>
    </row>
    <row r="46" spans="1:20" ht="144" x14ac:dyDescent="0.2">
      <c r="A46" s="25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32" t="s">
        <v>8315</v>
      </c>
      <c r="R46" s="25" t="s">
        <v>8316</v>
      </c>
      <c r="S46" s="16" t="s">
        <v>8467</v>
      </c>
      <c r="T46" s="26" t="s">
        <v>8468</v>
      </c>
    </row>
    <row r="47" spans="1:20" ht="144" x14ac:dyDescent="0.2">
      <c r="A47" s="25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32" t="s">
        <v>8315</v>
      </c>
      <c r="R47" s="25" t="s">
        <v>8316</v>
      </c>
      <c r="S47" s="16" t="s">
        <v>8464</v>
      </c>
      <c r="T47" s="26" t="s">
        <v>8448</v>
      </c>
    </row>
    <row r="48" spans="1:20" ht="64" x14ac:dyDescent="0.2">
      <c r="A48" s="25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32" t="s">
        <v>8315</v>
      </c>
      <c r="R48" s="25" t="s">
        <v>8316</v>
      </c>
      <c r="S48" s="16" t="s">
        <v>8389</v>
      </c>
      <c r="T48" s="26" t="s">
        <v>8469</v>
      </c>
    </row>
    <row r="49" spans="1:20" ht="224" x14ac:dyDescent="0.2">
      <c r="A49" s="25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32" t="s">
        <v>8315</v>
      </c>
      <c r="R49" s="25" t="s">
        <v>8316</v>
      </c>
      <c r="S49" s="16" t="s">
        <v>8470</v>
      </c>
      <c r="T49" s="26" t="s">
        <v>8471</v>
      </c>
    </row>
    <row r="50" spans="1:20" ht="192" x14ac:dyDescent="0.2">
      <c r="A50" s="25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32" t="s">
        <v>8315</v>
      </c>
      <c r="R50" s="25" t="s">
        <v>8316</v>
      </c>
      <c r="S50" s="16" t="s">
        <v>8472</v>
      </c>
      <c r="T50" s="26" t="s">
        <v>8473</v>
      </c>
    </row>
    <row r="51" spans="1:20" ht="208" x14ac:dyDescent="0.2">
      <c r="A51" s="25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32" t="s">
        <v>8315</v>
      </c>
      <c r="R51" s="25" t="s">
        <v>8316</v>
      </c>
      <c r="S51" s="16" t="s">
        <v>8474</v>
      </c>
      <c r="T51" s="26" t="s">
        <v>8475</v>
      </c>
    </row>
    <row r="52" spans="1:20" ht="208" x14ac:dyDescent="0.2">
      <c r="A52" s="25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32" t="s">
        <v>8315</v>
      </c>
      <c r="R52" s="25" t="s">
        <v>8316</v>
      </c>
      <c r="S52" s="16" t="s">
        <v>8476</v>
      </c>
      <c r="T52" s="26" t="s">
        <v>8477</v>
      </c>
    </row>
    <row r="53" spans="1:20" ht="208" x14ac:dyDescent="0.2">
      <c r="A53" s="25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32" t="s">
        <v>8315</v>
      </c>
      <c r="R53" s="25" t="s">
        <v>8316</v>
      </c>
      <c r="S53" s="16" t="s">
        <v>8478</v>
      </c>
      <c r="T53" s="26" t="s">
        <v>8412</v>
      </c>
    </row>
    <row r="54" spans="1:20" ht="208" x14ac:dyDescent="0.2">
      <c r="A54" s="25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32" t="s">
        <v>8315</v>
      </c>
      <c r="R54" s="25" t="s">
        <v>8316</v>
      </c>
      <c r="S54" s="16" t="s">
        <v>8396</v>
      </c>
      <c r="T54" s="26" t="s">
        <v>8479</v>
      </c>
    </row>
    <row r="55" spans="1:20" ht="192" x14ac:dyDescent="0.2">
      <c r="A55" s="25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32" t="s">
        <v>8315</v>
      </c>
      <c r="R55" s="25" t="s">
        <v>8316</v>
      </c>
      <c r="S55" s="16" t="s">
        <v>8480</v>
      </c>
      <c r="T55" s="26" t="s">
        <v>8481</v>
      </c>
    </row>
    <row r="56" spans="1:20" ht="208" x14ac:dyDescent="0.2">
      <c r="A56" s="25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32" t="s">
        <v>8315</v>
      </c>
      <c r="R56" s="25" t="s">
        <v>8316</v>
      </c>
      <c r="S56" s="16" t="s">
        <v>8482</v>
      </c>
      <c r="T56" s="26" t="s">
        <v>8483</v>
      </c>
    </row>
    <row r="57" spans="1:20" ht="208" x14ac:dyDescent="0.2">
      <c r="A57" s="25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32" t="s">
        <v>8315</v>
      </c>
      <c r="R57" s="25" t="s">
        <v>8316</v>
      </c>
      <c r="S57" s="16" t="s">
        <v>8484</v>
      </c>
      <c r="T57" s="26" t="s">
        <v>8485</v>
      </c>
    </row>
    <row r="58" spans="1:20" ht="160" x14ac:dyDescent="0.2">
      <c r="A58" s="25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32" t="s">
        <v>8315</v>
      </c>
      <c r="R58" s="25" t="s">
        <v>8316</v>
      </c>
      <c r="S58" s="16" t="s">
        <v>8486</v>
      </c>
      <c r="T58" s="26" t="s">
        <v>8487</v>
      </c>
    </row>
    <row r="59" spans="1:20" ht="128" x14ac:dyDescent="0.2">
      <c r="A59" s="25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32" t="s">
        <v>8315</v>
      </c>
      <c r="R59" s="25" t="s">
        <v>8316</v>
      </c>
      <c r="S59" s="16" t="s">
        <v>8488</v>
      </c>
      <c r="T59" s="26" t="s">
        <v>8489</v>
      </c>
    </row>
    <row r="60" spans="1:20" ht="192" x14ac:dyDescent="0.2">
      <c r="A60" s="25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32" t="s">
        <v>8315</v>
      </c>
      <c r="R60" s="25" t="s">
        <v>8316</v>
      </c>
      <c r="S60" s="16" t="s">
        <v>8433</v>
      </c>
      <c r="T60" s="26" t="s">
        <v>8434</v>
      </c>
    </row>
    <row r="61" spans="1:20" ht="208" x14ac:dyDescent="0.2">
      <c r="A61" s="25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32" t="s">
        <v>8315</v>
      </c>
      <c r="R61" s="25" t="s">
        <v>8316</v>
      </c>
      <c r="S61" s="16" t="s">
        <v>8490</v>
      </c>
      <c r="T61" s="26" t="s">
        <v>8491</v>
      </c>
    </row>
    <row r="62" spans="1:20" ht="128" x14ac:dyDescent="0.2">
      <c r="A62" s="25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1">
        <v>105</v>
      </c>
      <c r="P62" s="25">
        <v>123.94</v>
      </c>
      <c r="Q62" s="32" t="s">
        <v>8315</v>
      </c>
      <c r="R62" s="25" t="s">
        <v>8316</v>
      </c>
      <c r="S62" s="16" t="s">
        <v>8492</v>
      </c>
      <c r="T62" s="26" t="s">
        <v>8408</v>
      </c>
    </row>
    <row r="63" spans="1:20" ht="192" x14ac:dyDescent="0.2">
      <c r="A63" s="25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32" t="s">
        <v>8315</v>
      </c>
      <c r="R63" s="25" t="s">
        <v>8316</v>
      </c>
      <c r="S63" s="16" t="s">
        <v>8493</v>
      </c>
      <c r="T63" s="26" t="s">
        <v>8494</v>
      </c>
    </row>
    <row r="64" spans="1:20" ht="208" x14ac:dyDescent="0.2">
      <c r="A64" s="25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32" t="s">
        <v>8315</v>
      </c>
      <c r="R64" s="25" t="s">
        <v>8316</v>
      </c>
      <c r="S64" s="16" t="s">
        <v>8495</v>
      </c>
      <c r="T64" s="26" t="s">
        <v>8496</v>
      </c>
    </row>
    <row r="65" spans="1:20" ht="224" x14ac:dyDescent="0.2">
      <c r="A65" s="25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32" t="s">
        <v>8315</v>
      </c>
      <c r="R65" s="25" t="s">
        <v>8316</v>
      </c>
      <c r="S65" s="16" t="s">
        <v>8430</v>
      </c>
      <c r="T65" s="26" t="s">
        <v>8497</v>
      </c>
    </row>
    <row r="66" spans="1:20" ht="272" x14ac:dyDescent="0.2">
      <c r="A66" s="25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32" t="s">
        <v>8315</v>
      </c>
      <c r="R66" s="25" t="s">
        <v>8316</v>
      </c>
      <c r="S66" s="16" t="s">
        <v>8427</v>
      </c>
      <c r="T66" s="26" t="s">
        <v>8410</v>
      </c>
    </row>
    <row r="67" spans="1:20" ht="208" x14ac:dyDescent="0.2">
      <c r="A67" s="25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32" t="s">
        <v>8315</v>
      </c>
      <c r="R67" s="25" t="s">
        <v>8316</v>
      </c>
      <c r="S67" s="16" t="s">
        <v>8498</v>
      </c>
      <c r="T67" s="26" t="s">
        <v>8499</v>
      </c>
    </row>
    <row r="68" spans="1:20" ht="208" x14ac:dyDescent="0.2">
      <c r="A68" s="25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32" t="s">
        <v>8315</v>
      </c>
      <c r="R68" s="25" t="s">
        <v>8316</v>
      </c>
      <c r="S68" s="16" t="s">
        <v>8500</v>
      </c>
      <c r="T68" s="26" t="s">
        <v>8501</v>
      </c>
    </row>
    <row r="69" spans="1:20" ht="160" x14ac:dyDescent="0.2">
      <c r="A69" s="25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32" t="s">
        <v>8315</v>
      </c>
      <c r="R69" s="25" t="s">
        <v>8316</v>
      </c>
      <c r="S69" s="16" t="s">
        <v>8502</v>
      </c>
      <c r="T69" s="26" t="s">
        <v>8503</v>
      </c>
    </row>
    <row r="70" spans="1:20" ht="208" x14ac:dyDescent="0.2">
      <c r="A70" s="25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32" t="s">
        <v>8315</v>
      </c>
      <c r="R70" s="25" t="s">
        <v>8316</v>
      </c>
      <c r="S70" s="16" t="s">
        <v>8504</v>
      </c>
      <c r="T70" s="26" t="s">
        <v>8505</v>
      </c>
    </row>
    <row r="71" spans="1:20" ht="96" x14ac:dyDescent="0.2">
      <c r="A71" s="25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32" t="s">
        <v>8315</v>
      </c>
      <c r="R71" s="25" t="s">
        <v>8316</v>
      </c>
      <c r="S71" s="16" t="s">
        <v>8506</v>
      </c>
      <c r="T71" s="26" t="s">
        <v>8507</v>
      </c>
    </row>
    <row r="72" spans="1:20" ht="224" x14ac:dyDescent="0.2">
      <c r="A72" s="25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32" t="s">
        <v>8315</v>
      </c>
      <c r="R72" s="25" t="s">
        <v>8316</v>
      </c>
      <c r="S72" s="16" t="s">
        <v>8508</v>
      </c>
      <c r="T72" s="26" t="s">
        <v>8509</v>
      </c>
    </row>
    <row r="73" spans="1:20" ht="240" x14ac:dyDescent="0.2">
      <c r="A73" s="25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32" t="s">
        <v>8315</v>
      </c>
      <c r="R73" s="25" t="s">
        <v>8316</v>
      </c>
      <c r="S73" s="16" t="s">
        <v>8510</v>
      </c>
      <c r="T73" s="26" t="s">
        <v>8511</v>
      </c>
    </row>
    <row r="74" spans="1:20" ht="176" x14ac:dyDescent="0.2">
      <c r="A74" s="25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32" t="s">
        <v>8315</v>
      </c>
      <c r="R74" s="25" t="s">
        <v>8316</v>
      </c>
      <c r="S74" s="16" t="s">
        <v>8512</v>
      </c>
      <c r="T74" s="26" t="s">
        <v>8513</v>
      </c>
    </row>
    <row r="75" spans="1:20" ht="176" x14ac:dyDescent="0.2">
      <c r="A75" s="25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32" t="s">
        <v>8315</v>
      </c>
      <c r="R75" s="25" t="s">
        <v>8316</v>
      </c>
      <c r="S75" s="16" t="s">
        <v>8514</v>
      </c>
      <c r="T75" s="26" t="s">
        <v>8515</v>
      </c>
    </row>
    <row r="76" spans="1:20" ht="208" x14ac:dyDescent="0.2">
      <c r="A76" s="25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32" t="s">
        <v>8315</v>
      </c>
      <c r="R76" s="25" t="s">
        <v>8316</v>
      </c>
      <c r="S76" s="16" t="s">
        <v>8516</v>
      </c>
      <c r="T76" s="26" t="s">
        <v>8517</v>
      </c>
    </row>
    <row r="77" spans="1:20" ht="224" x14ac:dyDescent="0.2">
      <c r="A77" s="25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32" t="s">
        <v>8315</v>
      </c>
      <c r="R77" s="25" t="s">
        <v>8316</v>
      </c>
      <c r="S77" s="16" t="s">
        <v>8518</v>
      </c>
      <c r="T77" s="26" t="s">
        <v>8519</v>
      </c>
    </row>
    <row r="78" spans="1:20" ht="96" x14ac:dyDescent="0.2">
      <c r="A78" s="25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32" t="s">
        <v>8315</v>
      </c>
      <c r="R78" s="25" t="s">
        <v>8316</v>
      </c>
      <c r="S78" s="16" t="s">
        <v>8520</v>
      </c>
      <c r="T78" s="26" t="s">
        <v>8521</v>
      </c>
    </row>
    <row r="79" spans="1:20" ht="96" x14ac:dyDescent="0.2">
      <c r="A79" s="25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32" t="s">
        <v>8315</v>
      </c>
      <c r="R79" s="25" t="s">
        <v>8316</v>
      </c>
      <c r="S79" s="16" t="s">
        <v>8522</v>
      </c>
      <c r="T79" s="26" t="s">
        <v>8523</v>
      </c>
    </row>
    <row r="80" spans="1:20" ht="160" x14ac:dyDescent="0.2">
      <c r="A80" s="25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32" t="s">
        <v>8315</v>
      </c>
      <c r="R80" s="25" t="s">
        <v>8316</v>
      </c>
      <c r="S80" s="16" t="s">
        <v>8524</v>
      </c>
      <c r="T80" s="26" t="s">
        <v>8525</v>
      </c>
    </row>
    <row r="81" spans="1:20" ht="208" x14ac:dyDescent="0.2">
      <c r="A81" s="25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32" t="s">
        <v>8315</v>
      </c>
      <c r="R81" s="25" t="s">
        <v>8316</v>
      </c>
      <c r="S81" s="16" t="s">
        <v>8526</v>
      </c>
      <c r="T81" s="26" t="s">
        <v>8473</v>
      </c>
    </row>
    <row r="82" spans="1:20" ht="224" x14ac:dyDescent="0.2">
      <c r="A82" s="25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32" t="s">
        <v>8315</v>
      </c>
      <c r="R82" s="25" t="s">
        <v>8316</v>
      </c>
      <c r="S82" s="16" t="s">
        <v>8527</v>
      </c>
      <c r="T82" s="26" t="s">
        <v>8480</v>
      </c>
    </row>
    <row r="83" spans="1:20" ht="192" x14ac:dyDescent="0.2">
      <c r="A83" s="25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32" t="s">
        <v>8315</v>
      </c>
      <c r="R83" s="25" t="s">
        <v>8316</v>
      </c>
      <c r="S83" s="16" t="s">
        <v>8528</v>
      </c>
      <c r="T83" s="26" t="s">
        <v>8529</v>
      </c>
    </row>
    <row r="84" spans="1:20" ht="192" x14ac:dyDescent="0.2">
      <c r="A84" s="25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32" t="s">
        <v>8315</v>
      </c>
      <c r="R84" s="25" t="s">
        <v>8316</v>
      </c>
      <c r="S84" s="16" t="s">
        <v>8530</v>
      </c>
      <c r="T84" s="26" t="s">
        <v>8527</v>
      </c>
    </row>
    <row r="85" spans="1:20" ht="192" x14ac:dyDescent="0.2">
      <c r="A85" s="25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32" t="s">
        <v>8315</v>
      </c>
      <c r="R85" s="25" t="s">
        <v>8316</v>
      </c>
      <c r="S85" s="16" t="s">
        <v>8531</v>
      </c>
      <c r="T85" s="26" t="s">
        <v>8532</v>
      </c>
    </row>
    <row r="86" spans="1:20" ht="208" x14ac:dyDescent="0.2">
      <c r="A86" s="25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32" t="s">
        <v>8315</v>
      </c>
      <c r="R86" s="25" t="s">
        <v>8316</v>
      </c>
      <c r="S86" s="16" t="s">
        <v>8533</v>
      </c>
      <c r="T86" s="26" t="s">
        <v>8534</v>
      </c>
    </row>
    <row r="87" spans="1:20" ht="96" x14ac:dyDescent="0.2">
      <c r="A87" s="25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32" t="s">
        <v>8315</v>
      </c>
      <c r="R87" s="25" t="s">
        <v>8316</v>
      </c>
      <c r="S87" s="16" t="s">
        <v>8521</v>
      </c>
      <c r="T87" s="26" t="s">
        <v>8474</v>
      </c>
    </row>
    <row r="88" spans="1:20" ht="192" x14ac:dyDescent="0.2">
      <c r="A88" s="25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32" t="s">
        <v>8315</v>
      </c>
      <c r="R88" s="25" t="s">
        <v>8316</v>
      </c>
      <c r="S88" s="16" t="s">
        <v>8535</v>
      </c>
      <c r="T88" s="26" t="s">
        <v>8536</v>
      </c>
    </row>
    <row r="89" spans="1:20" ht="112" x14ac:dyDescent="0.2">
      <c r="A89" s="25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32" t="s">
        <v>8315</v>
      </c>
      <c r="R89" s="25" t="s">
        <v>8316</v>
      </c>
      <c r="S89" s="16" t="s">
        <v>8537</v>
      </c>
      <c r="T89" s="26" t="s">
        <v>8538</v>
      </c>
    </row>
    <row r="90" spans="1:20" ht="160" x14ac:dyDescent="0.2">
      <c r="A90" s="25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32" t="s">
        <v>8315</v>
      </c>
      <c r="R90" s="25" t="s">
        <v>8316</v>
      </c>
      <c r="S90" s="16" t="s">
        <v>8539</v>
      </c>
      <c r="T90" s="26" t="s">
        <v>8540</v>
      </c>
    </row>
    <row r="91" spans="1:20" ht="208" x14ac:dyDescent="0.2">
      <c r="A91" s="25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32" t="s">
        <v>8315</v>
      </c>
      <c r="R91" s="25" t="s">
        <v>8316</v>
      </c>
      <c r="S91" s="16" t="s">
        <v>8541</v>
      </c>
      <c r="T91" s="26" t="s">
        <v>8542</v>
      </c>
    </row>
    <row r="92" spans="1:20" ht="224" x14ac:dyDescent="0.2">
      <c r="A92" s="25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32" t="s">
        <v>8315</v>
      </c>
      <c r="R92" s="25" t="s">
        <v>8316</v>
      </c>
      <c r="S92" s="16" t="s">
        <v>8543</v>
      </c>
      <c r="T92" s="26" t="s">
        <v>8496</v>
      </c>
    </row>
    <row r="93" spans="1:20" ht="208" x14ac:dyDescent="0.2">
      <c r="A93" s="25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32" t="s">
        <v>8315</v>
      </c>
      <c r="R93" s="25" t="s">
        <v>8316</v>
      </c>
      <c r="S93" s="16" t="s">
        <v>8512</v>
      </c>
      <c r="T93" s="26" t="s">
        <v>8475</v>
      </c>
    </row>
    <row r="94" spans="1:20" ht="256" x14ac:dyDescent="0.2">
      <c r="A94" s="25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32" t="s">
        <v>8315</v>
      </c>
      <c r="R94" s="25" t="s">
        <v>8316</v>
      </c>
      <c r="S94" s="16" t="s">
        <v>8544</v>
      </c>
      <c r="T94" s="26" t="s">
        <v>8545</v>
      </c>
    </row>
    <row r="95" spans="1:20" ht="208" x14ac:dyDescent="0.2">
      <c r="A95" s="25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32" t="s">
        <v>8315</v>
      </c>
      <c r="R95" s="25" t="s">
        <v>8316</v>
      </c>
      <c r="S95" s="16" t="s">
        <v>8523</v>
      </c>
      <c r="T95" s="26" t="s">
        <v>8546</v>
      </c>
    </row>
    <row r="96" spans="1:20" ht="208" x14ac:dyDescent="0.2">
      <c r="A96" s="25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32" t="s">
        <v>8315</v>
      </c>
      <c r="R96" s="25" t="s">
        <v>8316</v>
      </c>
      <c r="S96" s="16" t="s">
        <v>8547</v>
      </c>
      <c r="T96" s="26" t="s">
        <v>8548</v>
      </c>
    </row>
    <row r="97" spans="1:20" ht="160" x14ac:dyDescent="0.2">
      <c r="A97" s="25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32" t="s">
        <v>8315</v>
      </c>
      <c r="R97" s="25" t="s">
        <v>8316</v>
      </c>
      <c r="S97" s="16" t="s">
        <v>8549</v>
      </c>
      <c r="T97" s="26" t="s">
        <v>8550</v>
      </c>
    </row>
    <row r="98" spans="1:20" ht="208" x14ac:dyDescent="0.2">
      <c r="A98" s="25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32" t="s">
        <v>8315</v>
      </c>
      <c r="R98" s="25" t="s">
        <v>8316</v>
      </c>
      <c r="S98" s="16" t="s">
        <v>8551</v>
      </c>
      <c r="T98" s="26" t="s">
        <v>8552</v>
      </c>
    </row>
    <row r="99" spans="1:20" ht="160" x14ac:dyDescent="0.2">
      <c r="A99" s="25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32" t="s">
        <v>8315</v>
      </c>
      <c r="R99" s="25" t="s">
        <v>8316</v>
      </c>
      <c r="S99" s="16" t="s">
        <v>8553</v>
      </c>
      <c r="T99" s="26" t="s">
        <v>8554</v>
      </c>
    </row>
    <row r="100" spans="1:20" ht="160" x14ac:dyDescent="0.2">
      <c r="A100" s="25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32" t="s">
        <v>8315</v>
      </c>
      <c r="R100" s="25" t="s">
        <v>8316</v>
      </c>
      <c r="S100" s="16" t="s">
        <v>8455</v>
      </c>
      <c r="T100" s="26" t="s">
        <v>8555</v>
      </c>
    </row>
    <row r="101" spans="1:20" ht="208" x14ac:dyDescent="0.2">
      <c r="A101" s="25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32" t="s">
        <v>8315</v>
      </c>
      <c r="R101" s="25" t="s">
        <v>8316</v>
      </c>
      <c r="S101" s="16" t="s">
        <v>8556</v>
      </c>
      <c r="T101" s="26" t="s">
        <v>8557</v>
      </c>
    </row>
    <row r="102" spans="1:20" ht="192" x14ac:dyDescent="0.2">
      <c r="A102" s="25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32" t="s">
        <v>8315</v>
      </c>
      <c r="R102" s="25" t="s">
        <v>8316</v>
      </c>
      <c r="S102" s="16" t="s">
        <v>8480</v>
      </c>
      <c r="T102" s="26" t="s">
        <v>8558</v>
      </c>
    </row>
    <row r="103" spans="1:20" ht="208" x14ac:dyDescent="0.2">
      <c r="A103" s="25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32" t="s">
        <v>8315</v>
      </c>
      <c r="R103" s="25" t="s">
        <v>8316</v>
      </c>
      <c r="S103" s="16" t="s">
        <v>8559</v>
      </c>
      <c r="T103" s="26" t="s">
        <v>8560</v>
      </c>
    </row>
    <row r="104" spans="1:20" ht="224" x14ac:dyDescent="0.2">
      <c r="A104" s="25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32" t="s">
        <v>8315</v>
      </c>
      <c r="R104" s="25" t="s">
        <v>8316</v>
      </c>
      <c r="S104" s="16" t="s">
        <v>8561</v>
      </c>
      <c r="T104" s="26" t="s">
        <v>8519</v>
      </c>
    </row>
    <row r="105" spans="1:20" ht="224" x14ac:dyDescent="0.2">
      <c r="A105" s="25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32" t="s">
        <v>8315</v>
      </c>
      <c r="R105" s="25" t="s">
        <v>8316</v>
      </c>
      <c r="S105" s="16" t="s">
        <v>8562</v>
      </c>
      <c r="T105" s="26" t="s">
        <v>8563</v>
      </c>
    </row>
    <row r="106" spans="1:20" ht="128" x14ac:dyDescent="0.2">
      <c r="A106" s="25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32" t="s">
        <v>8315</v>
      </c>
      <c r="R106" s="25" t="s">
        <v>8316</v>
      </c>
      <c r="S106" s="16" t="s">
        <v>8520</v>
      </c>
      <c r="T106" s="26" t="s">
        <v>8564</v>
      </c>
    </row>
    <row r="107" spans="1:20" ht="224" x14ac:dyDescent="0.2">
      <c r="A107" s="25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32" t="s">
        <v>8315</v>
      </c>
      <c r="R107" s="25" t="s">
        <v>8316</v>
      </c>
      <c r="S107" s="16" t="s">
        <v>8502</v>
      </c>
      <c r="T107" s="26" t="s">
        <v>8565</v>
      </c>
    </row>
    <row r="108" spans="1:20" ht="160" x14ac:dyDescent="0.2">
      <c r="A108" s="25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32" t="s">
        <v>8315</v>
      </c>
      <c r="R108" s="25" t="s">
        <v>8316</v>
      </c>
      <c r="S108" s="16" t="s">
        <v>8566</v>
      </c>
      <c r="T108" s="26" t="s">
        <v>8567</v>
      </c>
    </row>
    <row r="109" spans="1:20" ht="144" x14ac:dyDescent="0.2">
      <c r="A109" s="25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32" t="s">
        <v>8315</v>
      </c>
      <c r="R109" s="25" t="s">
        <v>8316</v>
      </c>
      <c r="S109" s="16" t="s">
        <v>8568</v>
      </c>
      <c r="T109" s="26" t="s">
        <v>8569</v>
      </c>
    </row>
    <row r="110" spans="1:20" ht="96" x14ac:dyDescent="0.2">
      <c r="A110" s="25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32" t="s">
        <v>8315</v>
      </c>
      <c r="R110" s="25" t="s">
        <v>8316</v>
      </c>
      <c r="S110" s="16" t="s">
        <v>8570</v>
      </c>
      <c r="T110" s="26" t="s">
        <v>8571</v>
      </c>
    </row>
    <row r="111" spans="1:20" ht="144" x14ac:dyDescent="0.2">
      <c r="A111" s="25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32" t="s">
        <v>8315</v>
      </c>
      <c r="R111" s="25" t="s">
        <v>8316</v>
      </c>
      <c r="S111" s="16" t="s">
        <v>8459</v>
      </c>
      <c r="T111" s="26" t="s">
        <v>8572</v>
      </c>
    </row>
    <row r="112" spans="1:20" ht="144" x14ac:dyDescent="0.2">
      <c r="A112" s="25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32" t="s">
        <v>8315</v>
      </c>
      <c r="R112" s="25" t="s">
        <v>8316</v>
      </c>
      <c r="S112" s="16" t="s">
        <v>8423</v>
      </c>
      <c r="T112" s="26" t="s">
        <v>8573</v>
      </c>
    </row>
    <row r="113" spans="1:20" ht="208" x14ac:dyDescent="0.2">
      <c r="A113" s="25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32" t="s">
        <v>8315</v>
      </c>
      <c r="R113" s="25" t="s">
        <v>8316</v>
      </c>
      <c r="S113" s="16" t="s">
        <v>8574</v>
      </c>
      <c r="T113" s="26" t="s">
        <v>8575</v>
      </c>
    </row>
    <row r="114" spans="1:20" ht="176" x14ac:dyDescent="0.2">
      <c r="A114" s="25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32" t="s">
        <v>8315</v>
      </c>
      <c r="R114" s="25" t="s">
        <v>8316</v>
      </c>
      <c r="S114" s="16" t="s">
        <v>8401</v>
      </c>
      <c r="T114" s="26" t="s">
        <v>8466</v>
      </c>
    </row>
    <row r="115" spans="1:20" ht="80" x14ac:dyDescent="0.2">
      <c r="A115" s="25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32" t="s">
        <v>8315</v>
      </c>
      <c r="R115" s="25" t="s">
        <v>8316</v>
      </c>
      <c r="S115" s="16" t="s">
        <v>8576</v>
      </c>
      <c r="T115" s="26" t="s">
        <v>8577</v>
      </c>
    </row>
    <row r="116" spans="1:20" ht="160" x14ac:dyDescent="0.2">
      <c r="A116" s="25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32" t="s">
        <v>8315</v>
      </c>
      <c r="R116" s="25" t="s">
        <v>8316</v>
      </c>
      <c r="S116" s="16" t="s">
        <v>8578</v>
      </c>
      <c r="T116" s="26" t="s">
        <v>8579</v>
      </c>
    </row>
    <row r="117" spans="1:20" ht="208" x14ac:dyDescent="0.2">
      <c r="A117" s="25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32" t="s">
        <v>8315</v>
      </c>
      <c r="R117" s="25" t="s">
        <v>8316</v>
      </c>
      <c r="S117" s="16" t="s">
        <v>8580</v>
      </c>
      <c r="T117" s="26" t="s">
        <v>8507</v>
      </c>
    </row>
    <row r="118" spans="1:20" ht="192" x14ac:dyDescent="0.2">
      <c r="A118" s="25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32" t="s">
        <v>8315</v>
      </c>
      <c r="R118" s="25" t="s">
        <v>8316</v>
      </c>
      <c r="S118" s="16" t="s">
        <v>8581</v>
      </c>
      <c r="T118" s="26" t="s">
        <v>8582</v>
      </c>
    </row>
    <row r="119" spans="1:20" ht="192" x14ac:dyDescent="0.2">
      <c r="A119" s="25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32" t="s">
        <v>8315</v>
      </c>
      <c r="R119" s="25" t="s">
        <v>8316</v>
      </c>
      <c r="S119" s="16" t="s">
        <v>8583</v>
      </c>
      <c r="T119" s="26" t="s">
        <v>8465</v>
      </c>
    </row>
    <row r="120" spans="1:20" ht="208" x14ac:dyDescent="0.2">
      <c r="A120" s="25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32" t="s">
        <v>8315</v>
      </c>
      <c r="R120" s="25" t="s">
        <v>8316</v>
      </c>
      <c r="S120" s="16" t="s">
        <v>8584</v>
      </c>
      <c r="T120" s="26" t="s">
        <v>8585</v>
      </c>
    </row>
    <row r="121" spans="1:20" ht="208" x14ac:dyDescent="0.2">
      <c r="A121" s="25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32" t="s">
        <v>8315</v>
      </c>
      <c r="R121" s="25" t="s">
        <v>8316</v>
      </c>
      <c r="S121" s="16" t="s">
        <v>8421</v>
      </c>
      <c r="T121" s="26" t="s">
        <v>8586</v>
      </c>
    </row>
    <row r="122" spans="1:20" ht="240" x14ac:dyDescent="0.2">
      <c r="A122" s="25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32" t="s">
        <v>8315</v>
      </c>
      <c r="R122" s="25" t="s">
        <v>8316</v>
      </c>
      <c r="S122" s="16" t="s">
        <v>8587</v>
      </c>
      <c r="T122" s="26" t="s">
        <v>8588</v>
      </c>
    </row>
    <row r="123" spans="1:20" ht="112" x14ac:dyDescent="0.2">
      <c r="A123" s="25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32" t="s">
        <v>8315</v>
      </c>
      <c r="R123" s="25" t="s">
        <v>8316</v>
      </c>
      <c r="S123" s="16" t="s">
        <v>8589</v>
      </c>
      <c r="T123" s="26" t="s">
        <v>8590</v>
      </c>
    </row>
    <row r="124" spans="1:20" ht="224" x14ac:dyDescent="0.2">
      <c r="A124" s="25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32" t="s">
        <v>8315</v>
      </c>
      <c r="R124" s="25" t="s">
        <v>8316</v>
      </c>
      <c r="S124" s="16" t="s">
        <v>8591</v>
      </c>
      <c r="T124" s="26" t="s">
        <v>8592</v>
      </c>
    </row>
    <row r="125" spans="1:20" ht="112" x14ac:dyDescent="0.2">
      <c r="A125" s="25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32" t="s">
        <v>8315</v>
      </c>
      <c r="R125" s="25" t="s">
        <v>8316</v>
      </c>
      <c r="S125" s="16" t="s">
        <v>8593</v>
      </c>
      <c r="T125" s="26" t="s">
        <v>8594</v>
      </c>
    </row>
    <row r="126" spans="1:20" ht="208" x14ac:dyDescent="0.2">
      <c r="A126" s="25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32" t="s">
        <v>8315</v>
      </c>
      <c r="R126" s="25" t="s">
        <v>8316</v>
      </c>
      <c r="S126" s="16" t="s">
        <v>8595</v>
      </c>
      <c r="T126" s="26" t="s">
        <v>8596</v>
      </c>
    </row>
    <row r="127" spans="1:20" ht="160" x14ac:dyDescent="0.2">
      <c r="A127" s="25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32" t="s">
        <v>8315</v>
      </c>
      <c r="R127" s="25" t="s">
        <v>8316</v>
      </c>
      <c r="S127" s="16" t="s">
        <v>8597</v>
      </c>
      <c r="T127" s="26" t="s">
        <v>8598</v>
      </c>
    </row>
    <row r="128" spans="1:20" ht="192" x14ac:dyDescent="0.2">
      <c r="A128" s="25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32" t="s">
        <v>8315</v>
      </c>
      <c r="R128" s="25" t="s">
        <v>8316</v>
      </c>
      <c r="S128" s="16" t="s">
        <v>8599</v>
      </c>
      <c r="T128" s="26" t="s">
        <v>8600</v>
      </c>
    </row>
    <row r="129" spans="1:20" ht="112" x14ac:dyDescent="0.2">
      <c r="A129" s="25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32" t="s">
        <v>8315</v>
      </c>
      <c r="R129" s="25" t="s">
        <v>8316</v>
      </c>
      <c r="S129" s="16" t="s">
        <v>8601</v>
      </c>
      <c r="T129" s="26" t="s">
        <v>8602</v>
      </c>
    </row>
    <row r="130" spans="1:20" ht="192" x14ac:dyDescent="0.2">
      <c r="A130" s="25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1">
        <v>105</v>
      </c>
      <c r="P130" s="25">
        <v>65.58</v>
      </c>
      <c r="Q130" s="32" t="s">
        <v>8315</v>
      </c>
      <c r="R130" s="25" t="s">
        <v>8316</v>
      </c>
      <c r="S130" s="16" t="s">
        <v>8603</v>
      </c>
      <c r="T130" s="26" t="s">
        <v>8604</v>
      </c>
    </row>
    <row r="131" spans="1:20" ht="208" x14ac:dyDescent="0.2">
      <c r="A131" s="25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32" t="s">
        <v>8315</v>
      </c>
      <c r="R131" s="25" t="s">
        <v>8316</v>
      </c>
      <c r="S131" s="16" t="s">
        <v>8605</v>
      </c>
      <c r="T131" s="26" t="s">
        <v>8606</v>
      </c>
    </row>
    <row r="132" spans="1:20" ht="192" x14ac:dyDescent="0.2">
      <c r="A132" s="25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32" t="s">
        <v>8315</v>
      </c>
      <c r="R132" s="25" t="s">
        <v>8316</v>
      </c>
      <c r="S132" s="16" t="s">
        <v>8607</v>
      </c>
      <c r="T132" s="26" t="s">
        <v>8395</v>
      </c>
    </row>
    <row r="133" spans="1:20" ht="128" x14ac:dyDescent="0.2">
      <c r="A133" s="25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32" t="s">
        <v>8315</v>
      </c>
      <c r="R133" s="25" t="s">
        <v>8316</v>
      </c>
      <c r="S133" s="16" t="s">
        <v>8608</v>
      </c>
      <c r="T133" s="26" t="s">
        <v>8609</v>
      </c>
    </row>
    <row r="134" spans="1:20" ht="160" x14ac:dyDescent="0.2">
      <c r="A134" s="25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32" t="s">
        <v>8315</v>
      </c>
      <c r="R134" s="25" t="s">
        <v>8316</v>
      </c>
      <c r="S134" s="16" t="s">
        <v>8610</v>
      </c>
      <c r="T134" s="26" t="s">
        <v>8611</v>
      </c>
    </row>
    <row r="135" spans="1:20" ht="144" x14ac:dyDescent="0.2">
      <c r="A135" s="25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1">
        <v>105</v>
      </c>
      <c r="P135" s="25">
        <v>98.2</v>
      </c>
      <c r="Q135" s="32" t="s">
        <v>8315</v>
      </c>
      <c r="R135" s="25" t="s">
        <v>8316</v>
      </c>
      <c r="S135" s="16" t="s">
        <v>8612</v>
      </c>
      <c r="T135" s="26" t="s">
        <v>8613</v>
      </c>
    </row>
    <row r="136" spans="1:20" ht="192" x14ac:dyDescent="0.2">
      <c r="A136" s="25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32" t="s">
        <v>8315</v>
      </c>
      <c r="R136" s="25" t="s">
        <v>8316</v>
      </c>
      <c r="S136" s="16" t="s">
        <v>8614</v>
      </c>
      <c r="T136" s="26" t="s">
        <v>8615</v>
      </c>
    </row>
    <row r="137" spans="1:20" ht="160" x14ac:dyDescent="0.2">
      <c r="A137" s="25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32" t="s">
        <v>8315</v>
      </c>
      <c r="R137" s="25" t="s">
        <v>8316</v>
      </c>
      <c r="S137" s="16" t="s">
        <v>8616</v>
      </c>
      <c r="T137" s="26" t="s">
        <v>8617</v>
      </c>
    </row>
    <row r="138" spans="1:20" ht="208" x14ac:dyDescent="0.2">
      <c r="A138" s="25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32" t="s">
        <v>8315</v>
      </c>
      <c r="R138" s="25" t="s">
        <v>8316</v>
      </c>
      <c r="S138" s="16" t="s">
        <v>8464</v>
      </c>
      <c r="T138" s="26" t="s">
        <v>8448</v>
      </c>
    </row>
    <row r="139" spans="1:20" ht="128" x14ac:dyDescent="0.2">
      <c r="A139" s="25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32" t="s">
        <v>8315</v>
      </c>
      <c r="R139" s="25" t="s">
        <v>8316</v>
      </c>
      <c r="S139" s="16" t="s">
        <v>8618</v>
      </c>
      <c r="T139" s="26" t="s">
        <v>8619</v>
      </c>
    </row>
    <row r="140" spans="1:20" ht="128" x14ac:dyDescent="0.2">
      <c r="A140" s="25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32" t="s">
        <v>8315</v>
      </c>
      <c r="R140" s="25" t="s">
        <v>8316</v>
      </c>
      <c r="S140" s="16" t="s">
        <v>8620</v>
      </c>
      <c r="T140" s="26" t="s">
        <v>8621</v>
      </c>
    </row>
    <row r="141" spans="1:20" ht="160" x14ac:dyDescent="0.2">
      <c r="A141" s="25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32" t="s">
        <v>8315</v>
      </c>
      <c r="R141" s="25" t="s">
        <v>8316</v>
      </c>
      <c r="S141" s="16" t="s">
        <v>8439</v>
      </c>
      <c r="T141" s="26" t="s">
        <v>8622</v>
      </c>
    </row>
    <row r="142" spans="1:20" ht="176" x14ac:dyDescent="0.2">
      <c r="A142" s="25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32" t="s">
        <v>8315</v>
      </c>
      <c r="R142" s="25" t="s">
        <v>8316</v>
      </c>
      <c r="S142" s="16" t="s">
        <v>8462</v>
      </c>
      <c r="T142" s="26" t="s">
        <v>8598</v>
      </c>
    </row>
    <row r="143" spans="1:20" ht="208" x14ac:dyDescent="0.2">
      <c r="A143" s="25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32" t="s">
        <v>8315</v>
      </c>
      <c r="R143" s="25" t="s">
        <v>8316</v>
      </c>
      <c r="S143" s="16" t="s">
        <v>8623</v>
      </c>
      <c r="T143" s="26" t="s">
        <v>8624</v>
      </c>
    </row>
    <row r="144" spans="1:20" ht="208" x14ac:dyDescent="0.2">
      <c r="A144" s="25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32" t="s">
        <v>8315</v>
      </c>
      <c r="R144" s="25" t="s">
        <v>8316</v>
      </c>
      <c r="S144" s="16" t="s">
        <v>8625</v>
      </c>
      <c r="T144" s="26" t="s">
        <v>8626</v>
      </c>
    </row>
    <row r="145" spans="1:20" ht="176" x14ac:dyDescent="0.2">
      <c r="A145" s="25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32" t="s">
        <v>8315</v>
      </c>
      <c r="R145" s="25" t="s">
        <v>8316</v>
      </c>
      <c r="S145" s="16" t="s">
        <v>8620</v>
      </c>
      <c r="T145" s="26" t="s">
        <v>8627</v>
      </c>
    </row>
    <row r="146" spans="1:20" ht="208" x14ac:dyDescent="0.2">
      <c r="A146" s="25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32" t="s">
        <v>8315</v>
      </c>
      <c r="R146" s="25" t="s">
        <v>8316</v>
      </c>
      <c r="S146" s="16" t="s">
        <v>8628</v>
      </c>
      <c r="T146" s="26" t="s">
        <v>8629</v>
      </c>
    </row>
    <row r="147" spans="1:20" ht="192" x14ac:dyDescent="0.2">
      <c r="A147" s="25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32" t="s">
        <v>8315</v>
      </c>
      <c r="R147" s="25" t="s">
        <v>8316</v>
      </c>
      <c r="S147" s="16" t="s">
        <v>8630</v>
      </c>
      <c r="T147" s="26" t="s">
        <v>8631</v>
      </c>
    </row>
    <row r="148" spans="1:20" ht="208" x14ac:dyDescent="0.2">
      <c r="A148" s="25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32" t="s">
        <v>8315</v>
      </c>
      <c r="R148" s="25" t="s">
        <v>8316</v>
      </c>
      <c r="S148" s="16" t="s">
        <v>8632</v>
      </c>
      <c r="T148" s="26" t="s">
        <v>8633</v>
      </c>
    </row>
    <row r="149" spans="1:20" ht="224" x14ac:dyDescent="0.2">
      <c r="A149" s="25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32" t="s">
        <v>8315</v>
      </c>
      <c r="R149" s="25" t="s">
        <v>8316</v>
      </c>
      <c r="S149" s="16" t="s">
        <v>8634</v>
      </c>
      <c r="T149" s="26" t="s">
        <v>8416</v>
      </c>
    </row>
    <row r="150" spans="1:20" ht="224" x14ac:dyDescent="0.2">
      <c r="A150" s="25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32" t="s">
        <v>8315</v>
      </c>
      <c r="R150" s="25" t="s">
        <v>8316</v>
      </c>
      <c r="S150" s="16" t="s">
        <v>8635</v>
      </c>
      <c r="T150" s="26" t="s">
        <v>8636</v>
      </c>
    </row>
    <row r="151" spans="1:20" ht="176" x14ac:dyDescent="0.2">
      <c r="A151" s="25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32" t="s">
        <v>8315</v>
      </c>
      <c r="R151" s="25" t="s">
        <v>8316</v>
      </c>
      <c r="S151" s="16" t="s">
        <v>8502</v>
      </c>
      <c r="T151" s="26" t="s">
        <v>8637</v>
      </c>
    </row>
    <row r="152" spans="1:20" ht="224" x14ac:dyDescent="0.2">
      <c r="A152" s="25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32" t="s">
        <v>8315</v>
      </c>
      <c r="R152" s="25" t="s">
        <v>8316</v>
      </c>
      <c r="S152" s="16" t="s">
        <v>8638</v>
      </c>
      <c r="T152" s="26" t="s">
        <v>8639</v>
      </c>
    </row>
    <row r="153" spans="1:20" ht="176" x14ac:dyDescent="0.2">
      <c r="A153" s="25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32" t="s">
        <v>8315</v>
      </c>
      <c r="R153" s="25" t="s">
        <v>8316</v>
      </c>
      <c r="S153" s="16" t="s">
        <v>8640</v>
      </c>
      <c r="T153" s="26" t="s">
        <v>8641</v>
      </c>
    </row>
    <row r="154" spans="1:20" ht="48" x14ac:dyDescent="0.2">
      <c r="A154" s="25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32" t="s">
        <v>8315</v>
      </c>
      <c r="R154" s="25" t="s">
        <v>8316</v>
      </c>
      <c r="S154" s="16" t="s">
        <v>8642</v>
      </c>
      <c r="T154" s="26" t="s">
        <v>8643</v>
      </c>
    </row>
    <row r="155" spans="1:20" ht="208" x14ac:dyDescent="0.2">
      <c r="A155" s="25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32" t="s">
        <v>8315</v>
      </c>
      <c r="R155" s="25" t="s">
        <v>8316</v>
      </c>
      <c r="S155" s="16" t="s">
        <v>8644</v>
      </c>
      <c r="T155" s="26" t="s">
        <v>8645</v>
      </c>
    </row>
    <row r="156" spans="1:20" ht="224" x14ac:dyDescent="0.2">
      <c r="A156" s="25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32" t="s">
        <v>8315</v>
      </c>
      <c r="R156" s="25" t="s">
        <v>8316</v>
      </c>
      <c r="S156" s="16" t="s">
        <v>8646</v>
      </c>
      <c r="T156" s="26" t="s">
        <v>8647</v>
      </c>
    </row>
    <row r="157" spans="1:20" ht="192" x14ac:dyDescent="0.2">
      <c r="A157" s="25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32" t="s">
        <v>8315</v>
      </c>
      <c r="R157" s="25" t="s">
        <v>8316</v>
      </c>
      <c r="S157" s="16" t="s">
        <v>8648</v>
      </c>
      <c r="T157" s="26" t="s">
        <v>8649</v>
      </c>
    </row>
    <row r="158" spans="1:20" ht="224" x14ac:dyDescent="0.2">
      <c r="A158" s="25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32" t="s">
        <v>8315</v>
      </c>
      <c r="R158" s="25" t="s">
        <v>8316</v>
      </c>
      <c r="S158" s="16" t="s">
        <v>8650</v>
      </c>
      <c r="T158" s="26" t="s">
        <v>8651</v>
      </c>
    </row>
    <row r="159" spans="1:20" ht="160" x14ac:dyDescent="0.2">
      <c r="A159" s="25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32" t="s">
        <v>8315</v>
      </c>
      <c r="R159" s="25" t="s">
        <v>8316</v>
      </c>
      <c r="S159" s="16" t="s">
        <v>8652</v>
      </c>
      <c r="T159" s="26" t="s">
        <v>8653</v>
      </c>
    </row>
    <row r="160" spans="1:20" ht="208" x14ac:dyDescent="0.2">
      <c r="A160" s="25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32" t="s">
        <v>8315</v>
      </c>
      <c r="R160" s="25" t="s">
        <v>8316</v>
      </c>
      <c r="S160" s="16" t="s">
        <v>8654</v>
      </c>
      <c r="T160" s="26" t="s">
        <v>8655</v>
      </c>
    </row>
    <row r="161" spans="1:20" ht="192" x14ac:dyDescent="0.2">
      <c r="A161" s="25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32" t="s">
        <v>8315</v>
      </c>
      <c r="R161" s="25" t="s">
        <v>8316</v>
      </c>
      <c r="S161" s="16" t="s">
        <v>8437</v>
      </c>
      <c r="T161" s="26" t="s">
        <v>8656</v>
      </c>
    </row>
    <row r="162" spans="1:20" ht="192" x14ac:dyDescent="0.2">
      <c r="A162" s="25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1">
        <v>105</v>
      </c>
      <c r="P162" s="25">
        <v>89.59</v>
      </c>
      <c r="Q162" s="32" t="s">
        <v>8315</v>
      </c>
      <c r="R162" s="25" t="s">
        <v>8316</v>
      </c>
      <c r="S162" s="16" t="s">
        <v>8657</v>
      </c>
      <c r="T162" s="26" t="s">
        <v>8658</v>
      </c>
    </row>
    <row r="163" spans="1:20" ht="192" x14ac:dyDescent="0.2">
      <c r="A163" s="25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32" t="s">
        <v>8315</v>
      </c>
      <c r="R163" s="25" t="s">
        <v>8316</v>
      </c>
      <c r="S163" s="16" t="s">
        <v>8659</v>
      </c>
      <c r="T163" s="26" t="s">
        <v>8660</v>
      </c>
    </row>
    <row r="164" spans="1:20" ht="224" x14ac:dyDescent="0.2">
      <c r="A164" s="25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32" t="s">
        <v>8315</v>
      </c>
      <c r="R164" s="25" t="s">
        <v>8316</v>
      </c>
      <c r="S164" s="16" t="s">
        <v>8661</v>
      </c>
      <c r="T164" s="26" t="s">
        <v>8662</v>
      </c>
    </row>
    <row r="165" spans="1:20" ht="192" x14ac:dyDescent="0.2">
      <c r="A165" s="25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32" t="s">
        <v>8315</v>
      </c>
      <c r="R165" s="25" t="s">
        <v>8316</v>
      </c>
      <c r="S165" s="16" t="s">
        <v>8663</v>
      </c>
      <c r="T165" s="26" t="s">
        <v>8664</v>
      </c>
    </row>
    <row r="166" spans="1:20" ht="192" x14ac:dyDescent="0.2">
      <c r="A166" s="25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32" t="s">
        <v>8315</v>
      </c>
      <c r="R166" s="25" t="s">
        <v>8316</v>
      </c>
      <c r="S166" s="16" t="s">
        <v>8665</v>
      </c>
      <c r="T166" s="26" t="s">
        <v>8400</v>
      </c>
    </row>
    <row r="167" spans="1:20" ht="144" x14ac:dyDescent="0.2">
      <c r="A167" s="25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32" t="s">
        <v>8315</v>
      </c>
      <c r="R167" s="25" t="s">
        <v>8316</v>
      </c>
      <c r="S167" s="16" t="s">
        <v>8666</v>
      </c>
      <c r="T167" s="26" t="s">
        <v>8667</v>
      </c>
    </row>
    <row r="168" spans="1:20" ht="192" x14ac:dyDescent="0.2">
      <c r="A168" s="25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32" t="s">
        <v>8315</v>
      </c>
      <c r="R168" s="25" t="s">
        <v>8316</v>
      </c>
      <c r="S168" s="16" t="s">
        <v>8647</v>
      </c>
      <c r="T168" s="26" t="s">
        <v>8668</v>
      </c>
    </row>
    <row r="169" spans="1:20" ht="192" x14ac:dyDescent="0.2">
      <c r="A169" s="25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32" t="s">
        <v>8315</v>
      </c>
      <c r="R169" s="25" t="s">
        <v>8316</v>
      </c>
      <c r="S169" s="16" t="s">
        <v>8669</v>
      </c>
      <c r="T169" s="26" t="s">
        <v>8670</v>
      </c>
    </row>
    <row r="170" spans="1:20" ht="176" x14ac:dyDescent="0.2">
      <c r="A170" s="25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32" t="s">
        <v>8315</v>
      </c>
      <c r="R170" s="25" t="s">
        <v>8316</v>
      </c>
      <c r="S170" s="16" t="s">
        <v>8671</v>
      </c>
      <c r="T170" s="26" t="s">
        <v>8672</v>
      </c>
    </row>
    <row r="171" spans="1:20" ht="192" x14ac:dyDescent="0.2">
      <c r="A171" s="25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32" t="s">
        <v>8315</v>
      </c>
      <c r="R171" s="25" t="s">
        <v>8316</v>
      </c>
      <c r="S171" s="16" t="s">
        <v>8673</v>
      </c>
      <c r="T171" s="26" t="s">
        <v>8564</v>
      </c>
    </row>
    <row r="172" spans="1:20" ht="160" x14ac:dyDescent="0.2">
      <c r="A172" s="25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32" t="s">
        <v>8315</v>
      </c>
      <c r="R172" s="25" t="s">
        <v>8316</v>
      </c>
      <c r="S172" s="16" t="s">
        <v>8674</v>
      </c>
      <c r="T172" s="26" t="s">
        <v>8675</v>
      </c>
    </row>
    <row r="173" spans="1:20" ht="176" x14ac:dyDescent="0.2">
      <c r="A173" s="25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32" t="s">
        <v>8315</v>
      </c>
      <c r="R173" s="25" t="s">
        <v>8316</v>
      </c>
      <c r="S173" s="16" t="s">
        <v>8676</v>
      </c>
      <c r="T173" s="26" t="s">
        <v>8677</v>
      </c>
    </row>
    <row r="174" spans="1:20" ht="192" x14ac:dyDescent="0.2">
      <c r="A174" s="25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32" t="s">
        <v>8315</v>
      </c>
      <c r="R174" s="25" t="s">
        <v>8316</v>
      </c>
      <c r="S174" s="16" t="s">
        <v>8678</v>
      </c>
      <c r="T174" s="26" t="s">
        <v>8679</v>
      </c>
    </row>
    <row r="175" spans="1:20" ht="192" x14ac:dyDescent="0.2">
      <c r="A175" s="25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32" t="s">
        <v>8315</v>
      </c>
      <c r="R175" s="25" t="s">
        <v>8316</v>
      </c>
      <c r="S175" s="16" t="s">
        <v>8680</v>
      </c>
      <c r="T175" s="26" t="s">
        <v>8677</v>
      </c>
    </row>
    <row r="176" spans="1:20" ht="208" x14ac:dyDescent="0.2">
      <c r="A176" s="25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32" t="s">
        <v>8315</v>
      </c>
      <c r="R176" s="25" t="s">
        <v>8316</v>
      </c>
      <c r="S176" s="16" t="s">
        <v>8681</v>
      </c>
      <c r="T176" s="26" t="s">
        <v>8682</v>
      </c>
    </row>
    <row r="177" spans="1:20" ht="192" x14ac:dyDescent="0.2">
      <c r="A177" s="25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32" t="s">
        <v>8315</v>
      </c>
      <c r="R177" s="25" t="s">
        <v>8316</v>
      </c>
      <c r="S177" s="16" t="s">
        <v>8540</v>
      </c>
      <c r="T177" s="26" t="s">
        <v>8683</v>
      </c>
    </row>
    <row r="178" spans="1:20" ht="192" x14ac:dyDescent="0.2">
      <c r="A178" s="25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1">
        <v>105</v>
      </c>
      <c r="P178" s="25">
        <v>80.400000000000006</v>
      </c>
      <c r="Q178" s="32" t="s">
        <v>8315</v>
      </c>
      <c r="R178" s="25" t="s">
        <v>8316</v>
      </c>
      <c r="S178" s="16" t="s">
        <v>8684</v>
      </c>
      <c r="T178" s="26" t="s">
        <v>8667</v>
      </c>
    </row>
    <row r="179" spans="1:20" ht="192" x14ac:dyDescent="0.2">
      <c r="A179" s="25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32" t="s">
        <v>8315</v>
      </c>
      <c r="R179" s="25" t="s">
        <v>8316</v>
      </c>
      <c r="S179" s="16" t="s">
        <v>8685</v>
      </c>
      <c r="T179" s="26" t="s">
        <v>8521</v>
      </c>
    </row>
    <row r="180" spans="1:20" ht="208" x14ac:dyDescent="0.2">
      <c r="A180" s="25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1">
        <v>105</v>
      </c>
      <c r="P180" s="25">
        <v>32.97</v>
      </c>
      <c r="Q180" s="32" t="s">
        <v>8315</v>
      </c>
      <c r="R180" s="25" t="s">
        <v>8316</v>
      </c>
      <c r="S180" s="16" t="s">
        <v>8686</v>
      </c>
      <c r="T180" s="26" t="s">
        <v>8687</v>
      </c>
    </row>
    <row r="181" spans="1:20" ht="144" x14ac:dyDescent="0.2">
      <c r="A181" s="25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32" t="s">
        <v>8315</v>
      </c>
      <c r="R181" s="25" t="s">
        <v>8316</v>
      </c>
      <c r="S181" s="16" t="s">
        <v>8688</v>
      </c>
      <c r="T181" s="26" t="s">
        <v>8689</v>
      </c>
    </row>
    <row r="182" spans="1:20" ht="112" x14ac:dyDescent="0.2">
      <c r="A182" s="25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32" t="s">
        <v>8315</v>
      </c>
      <c r="R182" s="25" t="s">
        <v>8316</v>
      </c>
      <c r="S182" s="16" t="s">
        <v>8690</v>
      </c>
      <c r="T182" s="26" t="s">
        <v>8691</v>
      </c>
    </row>
    <row r="183" spans="1:20" ht="160" x14ac:dyDescent="0.2">
      <c r="A183" s="25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32" t="s">
        <v>8315</v>
      </c>
      <c r="R183" s="25" t="s">
        <v>8316</v>
      </c>
      <c r="S183" s="16" t="s">
        <v>8692</v>
      </c>
      <c r="T183" s="26" t="s">
        <v>8693</v>
      </c>
    </row>
    <row r="184" spans="1:20" ht="208" x14ac:dyDescent="0.2">
      <c r="A184" s="25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32" t="s">
        <v>8315</v>
      </c>
      <c r="R184" s="25" t="s">
        <v>8316</v>
      </c>
      <c r="S184" s="16" t="s">
        <v>8670</v>
      </c>
      <c r="T184" s="26" t="s">
        <v>8694</v>
      </c>
    </row>
    <row r="185" spans="1:20" ht="144" x14ac:dyDescent="0.2">
      <c r="A185" s="25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32" t="s">
        <v>8315</v>
      </c>
      <c r="R185" s="25" t="s">
        <v>8316</v>
      </c>
      <c r="S185" s="16" t="s">
        <v>8695</v>
      </c>
      <c r="T185" s="26" t="s">
        <v>8696</v>
      </c>
    </row>
    <row r="186" spans="1:20" ht="224" x14ac:dyDescent="0.2">
      <c r="A186" s="25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32" t="s">
        <v>8315</v>
      </c>
      <c r="R186" s="25" t="s">
        <v>8316</v>
      </c>
      <c r="S186" s="16" t="s">
        <v>8697</v>
      </c>
      <c r="T186" s="26" t="s">
        <v>8698</v>
      </c>
    </row>
    <row r="187" spans="1:20" ht="208" x14ac:dyDescent="0.2">
      <c r="A187" s="25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32" t="s">
        <v>8315</v>
      </c>
      <c r="R187" s="25" t="s">
        <v>8316</v>
      </c>
      <c r="S187" s="16" t="s">
        <v>8699</v>
      </c>
      <c r="T187" s="26" t="s">
        <v>8700</v>
      </c>
    </row>
    <row r="188" spans="1:20" ht="192" x14ac:dyDescent="0.2">
      <c r="A188" s="25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32" t="s">
        <v>8315</v>
      </c>
      <c r="R188" s="25" t="s">
        <v>8316</v>
      </c>
      <c r="S188" s="16" t="s">
        <v>8701</v>
      </c>
      <c r="T188" s="26" t="s">
        <v>8476</v>
      </c>
    </row>
    <row r="189" spans="1:20" ht="224" x14ac:dyDescent="0.2">
      <c r="A189" s="25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32" t="s">
        <v>8315</v>
      </c>
      <c r="R189" s="25" t="s">
        <v>8316</v>
      </c>
      <c r="S189" s="16" t="s">
        <v>8702</v>
      </c>
      <c r="T189" s="26" t="s">
        <v>8703</v>
      </c>
    </row>
    <row r="190" spans="1:20" ht="224" x14ac:dyDescent="0.2">
      <c r="A190" s="25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32" t="s">
        <v>8315</v>
      </c>
      <c r="R190" s="25" t="s">
        <v>8316</v>
      </c>
      <c r="S190" s="16" t="s">
        <v>8676</v>
      </c>
      <c r="T190" s="26" t="s">
        <v>8704</v>
      </c>
    </row>
    <row r="191" spans="1:20" ht="160" x14ac:dyDescent="0.2">
      <c r="A191" s="25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32" t="s">
        <v>8315</v>
      </c>
      <c r="R191" s="25" t="s">
        <v>8316</v>
      </c>
      <c r="S191" s="16" t="s">
        <v>8459</v>
      </c>
      <c r="T191" s="26" t="s">
        <v>8705</v>
      </c>
    </row>
    <row r="192" spans="1:20" ht="192" x14ac:dyDescent="0.2">
      <c r="A192" s="25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32" t="s">
        <v>8315</v>
      </c>
      <c r="R192" s="25" t="s">
        <v>8316</v>
      </c>
      <c r="S192" s="16" t="s">
        <v>8499</v>
      </c>
      <c r="T192" s="26" t="s">
        <v>8706</v>
      </c>
    </row>
    <row r="193" spans="1:20" ht="128" x14ac:dyDescent="0.2">
      <c r="A193" s="25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32" t="s">
        <v>8315</v>
      </c>
      <c r="R193" s="25" t="s">
        <v>8316</v>
      </c>
      <c r="S193" s="16" t="s">
        <v>8470</v>
      </c>
      <c r="T193" s="26" t="s">
        <v>8707</v>
      </c>
    </row>
    <row r="194" spans="1:20" ht="208" x14ac:dyDescent="0.2">
      <c r="A194" s="25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32" t="s">
        <v>8315</v>
      </c>
      <c r="R194" s="25" t="s">
        <v>8316</v>
      </c>
      <c r="S194" s="16" t="s">
        <v>8563</v>
      </c>
      <c r="T194" s="26" t="s">
        <v>8708</v>
      </c>
    </row>
    <row r="195" spans="1:20" ht="208" x14ac:dyDescent="0.2">
      <c r="A195" s="25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32" t="s">
        <v>8315</v>
      </c>
      <c r="R195" s="25" t="s">
        <v>8316</v>
      </c>
      <c r="S195" s="16" t="s">
        <v>8437</v>
      </c>
      <c r="T195" s="26" t="s">
        <v>8709</v>
      </c>
    </row>
    <row r="196" spans="1:20" ht="176" x14ac:dyDescent="0.2">
      <c r="A196" s="25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32" t="s">
        <v>8315</v>
      </c>
      <c r="R196" s="25" t="s">
        <v>8316</v>
      </c>
      <c r="S196" s="16" t="s">
        <v>8697</v>
      </c>
      <c r="T196" s="26" t="s">
        <v>8710</v>
      </c>
    </row>
    <row r="197" spans="1:20" ht="224" x14ac:dyDescent="0.2">
      <c r="A197" s="25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32" t="s">
        <v>8315</v>
      </c>
      <c r="R197" s="25" t="s">
        <v>8316</v>
      </c>
      <c r="S197" s="16" t="s">
        <v>8711</v>
      </c>
      <c r="T197" s="26" t="s">
        <v>8712</v>
      </c>
    </row>
    <row r="198" spans="1:20" ht="208" x14ac:dyDescent="0.2">
      <c r="A198" s="25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32" t="s">
        <v>8315</v>
      </c>
      <c r="R198" s="25" t="s">
        <v>8316</v>
      </c>
      <c r="S198" s="16" t="s">
        <v>8713</v>
      </c>
      <c r="T198" s="26" t="s">
        <v>8714</v>
      </c>
    </row>
    <row r="199" spans="1:20" ht="176" x14ac:dyDescent="0.2">
      <c r="A199" s="25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1">
        <v>105</v>
      </c>
      <c r="P199" s="25">
        <v>45.48</v>
      </c>
      <c r="Q199" s="32" t="s">
        <v>8315</v>
      </c>
      <c r="R199" s="25" t="s">
        <v>8316</v>
      </c>
      <c r="S199" s="16" t="s">
        <v>8534</v>
      </c>
      <c r="T199" s="26" t="s">
        <v>8715</v>
      </c>
    </row>
    <row r="200" spans="1:20" ht="112" x14ac:dyDescent="0.2">
      <c r="A200" s="25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32" t="s">
        <v>8315</v>
      </c>
      <c r="R200" s="25" t="s">
        <v>8316</v>
      </c>
      <c r="S200" s="16" t="s">
        <v>8716</v>
      </c>
      <c r="T200" s="26" t="s">
        <v>8399</v>
      </c>
    </row>
    <row r="201" spans="1:20" ht="128" x14ac:dyDescent="0.2">
      <c r="A201" s="25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32" t="s">
        <v>8315</v>
      </c>
      <c r="R201" s="25" t="s">
        <v>8316</v>
      </c>
      <c r="S201" s="16" t="s">
        <v>8403</v>
      </c>
      <c r="T201" s="26" t="s">
        <v>8717</v>
      </c>
    </row>
    <row r="202" spans="1:20" ht="176" x14ac:dyDescent="0.2">
      <c r="A202" s="25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32" t="s">
        <v>8315</v>
      </c>
      <c r="R202" s="25" t="s">
        <v>8316</v>
      </c>
      <c r="S202" s="16" t="s">
        <v>8557</v>
      </c>
      <c r="T202" s="26" t="s">
        <v>8475</v>
      </c>
    </row>
    <row r="203" spans="1:20" ht="240" x14ac:dyDescent="0.2">
      <c r="A203" s="25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32" t="s">
        <v>8315</v>
      </c>
      <c r="R203" s="25" t="s">
        <v>8316</v>
      </c>
      <c r="S203" s="16" t="s">
        <v>8718</v>
      </c>
      <c r="T203" s="26" t="s">
        <v>8719</v>
      </c>
    </row>
    <row r="204" spans="1:20" ht="192" x14ac:dyDescent="0.2">
      <c r="A204" s="25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32" t="s">
        <v>8315</v>
      </c>
      <c r="R204" s="25" t="s">
        <v>8316</v>
      </c>
      <c r="S204" s="16" t="s">
        <v>8720</v>
      </c>
      <c r="T204" s="26" t="s">
        <v>8721</v>
      </c>
    </row>
    <row r="205" spans="1:20" ht="208" x14ac:dyDescent="0.2">
      <c r="A205" s="25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32" t="s">
        <v>8315</v>
      </c>
      <c r="R205" s="25" t="s">
        <v>8316</v>
      </c>
      <c r="S205" s="16" t="s">
        <v>8633</v>
      </c>
      <c r="T205" s="26" t="s">
        <v>8722</v>
      </c>
    </row>
    <row r="206" spans="1:20" ht="192" x14ac:dyDescent="0.2">
      <c r="A206" s="25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32" t="s">
        <v>8315</v>
      </c>
      <c r="R206" s="25" t="s">
        <v>8316</v>
      </c>
      <c r="S206" s="16" t="s">
        <v>8466</v>
      </c>
      <c r="T206" s="26" t="s">
        <v>8723</v>
      </c>
    </row>
    <row r="207" spans="1:20" ht="208" x14ac:dyDescent="0.2">
      <c r="A207" s="25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32" t="s">
        <v>8315</v>
      </c>
      <c r="R207" s="25" t="s">
        <v>8316</v>
      </c>
      <c r="S207" s="16" t="s">
        <v>8414</v>
      </c>
      <c r="T207" s="26" t="s">
        <v>8724</v>
      </c>
    </row>
    <row r="208" spans="1:20" ht="192" x14ac:dyDescent="0.2">
      <c r="A208" s="25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32" t="s">
        <v>8315</v>
      </c>
      <c r="R208" s="25" t="s">
        <v>8316</v>
      </c>
      <c r="S208" s="16" t="s">
        <v>8725</v>
      </c>
      <c r="T208" s="26" t="s">
        <v>8726</v>
      </c>
    </row>
    <row r="209" spans="1:20" ht="192" x14ac:dyDescent="0.2">
      <c r="A209" s="25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1">
        <v>105</v>
      </c>
      <c r="P209" s="25">
        <v>51.22</v>
      </c>
      <c r="Q209" s="32" t="s">
        <v>8315</v>
      </c>
      <c r="R209" s="25" t="s">
        <v>8316</v>
      </c>
      <c r="S209" s="16" t="s">
        <v>8727</v>
      </c>
      <c r="T209" s="26" t="s">
        <v>8728</v>
      </c>
    </row>
    <row r="210" spans="1:20" ht="240" x14ac:dyDescent="0.2">
      <c r="A210" s="25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32" t="s">
        <v>8315</v>
      </c>
      <c r="R210" s="25" t="s">
        <v>8316</v>
      </c>
      <c r="S210" s="16" t="s">
        <v>8729</v>
      </c>
      <c r="T210" s="26" t="s">
        <v>8730</v>
      </c>
    </row>
    <row r="211" spans="1:20" ht="192" x14ac:dyDescent="0.2">
      <c r="A211" s="25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32" t="s">
        <v>8315</v>
      </c>
      <c r="R211" s="25" t="s">
        <v>8316</v>
      </c>
      <c r="S211" s="16" t="s">
        <v>8465</v>
      </c>
      <c r="T211" s="26" t="s">
        <v>8466</v>
      </c>
    </row>
    <row r="212" spans="1:20" ht="208" x14ac:dyDescent="0.2">
      <c r="A212" s="25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32" t="s">
        <v>8315</v>
      </c>
      <c r="R212" s="25" t="s">
        <v>8316</v>
      </c>
      <c r="S212" s="16" t="s">
        <v>8731</v>
      </c>
      <c r="T212" s="26" t="s">
        <v>8732</v>
      </c>
    </row>
    <row r="213" spans="1:20" ht="208" x14ac:dyDescent="0.2">
      <c r="A213" s="25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32" t="s">
        <v>8315</v>
      </c>
      <c r="R213" s="25" t="s">
        <v>8316</v>
      </c>
      <c r="S213" s="16" t="s">
        <v>8732</v>
      </c>
      <c r="T213" s="26" t="s">
        <v>8564</v>
      </c>
    </row>
    <row r="214" spans="1:20" ht="192" x14ac:dyDescent="0.2">
      <c r="A214" s="25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32" t="s">
        <v>8315</v>
      </c>
      <c r="R214" s="25" t="s">
        <v>8316</v>
      </c>
      <c r="S214" s="16" t="s">
        <v>8733</v>
      </c>
      <c r="T214" s="26" t="s">
        <v>8734</v>
      </c>
    </row>
    <row r="215" spans="1:20" ht="176" x14ac:dyDescent="0.2">
      <c r="A215" s="25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32" t="s">
        <v>8315</v>
      </c>
      <c r="R215" s="25" t="s">
        <v>8316</v>
      </c>
      <c r="S215" s="16" t="s">
        <v>8735</v>
      </c>
      <c r="T215" s="26" t="s">
        <v>8455</v>
      </c>
    </row>
    <row r="216" spans="1:20" ht="224" x14ac:dyDescent="0.2">
      <c r="A216" s="25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32" t="s">
        <v>8315</v>
      </c>
      <c r="R216" s="25" t="s">
        <v>8316</v>
      </c>
      <c r="S216" s="16" t="s">
        <v>8430</v>
      </c>
      <c r="T216" s="26" t="s">
        <v>8618</v>
      </c>
    </row>
    <row r="217" spans="1:20" ht="224" x14ac:dyDescent="0.2">
      <c r="A217" s="25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32" t="s">
        <v>8315</v>
      </c>
      <c r="R217" s="25" t="s">
        <v>8316</v>
      </c>
      <c r="S217" s="16" t="s">
        <v>8562</v>
      </c>
      <c r="T217" s="26" t="s">
        <v>8736</v>
      </c>
    </row>
    <row r="218" spans="1:20" ht="192" x14ac:dyDescent="0.2">
      <c r="A218" s="25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32" t="s">
        <v>8315</v>
      </c>
      <c r="R218" s="25" t="s">
        <v>8316</v>
      </c>
      <c r="S218" s="16" t="s">
        <v>8737</v>
      </c>
      <c r="T218" s="26" t="s">
        <v>8738</v>
      </c>
    </row>
    <row r="219" spans="1:20" ht="240" x14ac:dyDescent="0.2">
      <c r="A219" s="25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32" t="s">
        <v>8315</v>
      </c>
      <c r="R219" s="25" t="s">
        <v>8316</v>
      </c>
      <c r="S219" s="16" t="s">
        <v>8739</v>
      </c>
      <c r="T219" s="26" t="s">
        <v>8623</v>
      </c>
    </row>
    <row r="220" spans="1:20" ht="160" x14ac:dyDescent="0.2">
      <c r="A220" s="25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32" t="s">
        <v>8315</v>
      </c>
      <c r="R220" s="25" t="s">
        <v>8316</v>
      </c>
      <c r="S220" s="16" t="s">
        <v>8455</v>
      </c>
      <c r="T220" s="26" t="s">
        <v>8740</v>
      </c>
    </row>
    <row r="221" spans="1:20" ht="192" x14ac:dyDescent="0.2">
      <c r="A221" s="25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32" t="s">
        <v>8315</v>
      </c>
      <c r="R221" s="25" t="s">
        <v>8316</v>
      </c>
      <c r="S221" s="16" t="s">
        <v>8433</v>
      </c>
      <c r="T221" s="26" t="s">
        <v>8434</v>
      </c>
    </row>
    <row r="222" spans="1:20" ht="176" x14ac:dyDescent="0.2">
      <c r="A222" s="25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32" t="s">
        <v>8315</v>
      </c>
      <c r="R222" s="25" t="s">
        <v>8316</v>
      </c>
      <c r="S222" s="16" t="s">
        <v>8741</v>
      </c>
      <c r="T222" s="26" t="s">
        <v>8742</v>
      </c>
    </row>
    <row r="223" spans="1:20" ht="208" x14ac:dyDescent="0.2">
      <c r="A223" s="25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32" t="s">
        <v>8315</v>
      </c>
      <c r="R223" s="25" t="s">
        <v>8316</v>
      </c>
      <c r="S223" s="16" t="s">
        <v>8743</v>
      </c>
      <c r="T223" s="26" t="s">
        <v>8744</v>
      </c>
    </row>
    <row r="224" spans="1:20" ht="208" x14ac:dyDescent="0.2">
      <c r="A224" s="25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32" t="s">
        <v>8315</v>
      </c>
      <c r="R224" s="25" t="s">
        <v>8316</v>
      </c>
      <c r="S224" s="16" t="s">
        <v>8699</v>
      </c>
      <c r="T224" s="26" t="s">
        <v>8745</v>
      </c>
    </row>
    <row r="225" spans="1:20" ht="208" x14ac:dyDescent="0.2">
      <c r="A225" s="25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32" t="s">
        <v>8315</v>
      </c>
      <c r="R225" s="25" t="s">
        <v>8316</v>
      </c>
      <c r="S225" s="16" t="s">
        <v>8385</v>
      </c>
      <c r="T225" s="26" t="s">
        <v>8424</v>
      </c>
    </row>
    <row r="226" spans="1:20" ht="144" x14ac:dyDescent="0.2">
      <c r="A226" s="25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32" t="s">
        <v>8315</v>
      </c>
      <c r="R226" s="25" t="s">
        <v>8316</v>
      </c>
      <c r="S226" s="16" t="s">
        <v>8746</v>
      </c>
      <c r="T226" s="26" t="s">
        <v>8747</v>
      </c>
    </row>
    <row r="227" spans="1:20" ht="192" x14ac:dyDescent="0.2">
      <c r="A227" s="25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32" t="s">
        <v>8315</v>
      </c>
      <c r="R227" s="25" t="s">
        <v>8316</v>
      </c>
      <c r="S227" s="16" t="s">
        <v>8748</v>
      </c>
      <c r="T227" s="26" t="s">
        <v>8749</v>
      </c>
    </row>
    <row r="228" spans="1:20" ht="224" x14ac:dyDescent="0.2">
      <c r="A228" s="25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32" t="s">
        <v>8315</v>
      </c>
      <c r="R228" s="25" t="s">
        <v>8316</v>
      </c>
      <c r="S228" s="16" t="s">
        <v>8750</v>
      </c>
      <c r="T228" s="26" t="s">
        <v>8751</v>
      </c>
    </row>
    <row r="229" spans="1:20" ht="208" x14ac:dyDescent="0.2">
      <c r="A229" s="25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32" t="s">
        <v>8315</v>
      </c>
      <c r="R229" s="25" t="s">
        <v>8316</v>
      </c>
      <c r="S229" s="16" t="s">
        <v>8752</v>
      </c>
      <c r="T229" s="26" t="s">
        <v>8753</v>
      </c>
    </row>
    <row r="230" spans="1:20" ht="144" x14ac:dyDescent="0.2">
      <c r="A230" s="25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32" t="s">
        <v>8315</v>
      </c>
      <c r="R230" s="25" t="s">
        <v>8316</v>
      </c>
      <c r="S230" s="16" t="s">
        <v>8754</v>
      </c>
      <c r="T230" s="26" t="s">
        <v>8755</v>
      </c>
    </row>
    <row r="231" spans="1:20" ht="208" x14ac:dyDescent="0.2">
      <c r="A231" s="25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32" t="s">
        <v>8315</v>
      </c>
      <c r="R231" s="25" t="s">
        <v>8316</v>
      </c>
      <c r="S231" s="16" t="s">
        <v>8425</v>
      </c>
      <c r="T231" s="26" t="s">
        <v>8756</v>
      </c>
    </row>
    <row r="232" spans="1:20" ht="192" x14ac:dyDescent="0.2">
      <c r="A232" s="25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32" t="s">
        <v>8315</v>
      </c>
      <c r="R232" s="25" t="s">
        <v>8316</v>
      </c>
      <c r="S232" s="16" t="s">
        <v>8757</v>
      </c>
      <c r="T232" s="26" t="s">
        <v>8758</v>
      </c>
    </row>
    <row r="233" spans="1:20" ht="176" x14ac:dyDescent="0.2">
      <c r="A233" s="25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32" t="s">
        <v>8315</v>
      </c>
      <c r="R233" s="25" t="s">
        <v>8316</v>
      </c>
      <c r="S233" s="16" t="s">
        <v>8757</v>
      </c>
      <c r="T233" s="26" t="s">
        <v>8759</v>
      </c>
    </row>
    <row r="234" spans="1:20" ht="192" x14ac:dyDescent="0.2">
      <c r="A234" s="25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32" t="s">
        <v>8315</v>
      </c>
      <c r="R234" s="25" t="s">
        <v>8316</v>
      </c>
      <c r="S234" s="16" t="s">
        <v>8521</v>
      </c>
      <c r="T234" s="26" t="s">
        <v>8760</v>
      </c>
    </row>
    <row r="235" spans="1:20" ht="192" x14ac:dyDescent="0.2">
      <c r="A235" s="25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32" t="s">
        <v>8315</v>
      </c>
      <c r="R235" s="25" t="s">
        <v>8316</v>
      </c>
      <c r="S235" s="16" t="s">
        <v>8640</v>
      </c>
      <c r="T235" s="26" t="s">
        <v>8761</v>
      </c>
    </row>
    <row r="236" spans="1:20" ht="128" x14ac:dyDescent="0.2">
      <c r="A236" s="25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32" t="s">
        <v>8315</v>
      </c>
      <c r="R236" s="25" t="s">
        <v>8316</v>
      </c>
      <c r="S236" s="16" t="s">
        <v>8762</v>
      </c>
      <c r="T236" s="26" t="s">
        <v>8763</v>
      </c>
    </row>
    <row r="237" spans="1:20" ht="192" x14ac:dyDescent="0.2">
      <c r="A237" s="25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32" t="s">
        <v>8315</v>
      </c>
      <c r="R237" s="25" t="s">
        <v>8316</v>
      </c>
      <c r="S237" s="16" t="s">
        <v>8764</v>
      </c>
      <c r="T237" s="26" t="s">
        <v>8732</v>
      </c>
    </row>
    <row r="238" spans="1:20" ht="208" x14ac:dyDescent="0.2">
      <c r="A238" s="25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32" t="s">
        <v>8315</v>
      </c>
      <c r="R238" s="25" t="s">
        <v>8316</v>
      </c>
      <c r="S238" s="16" t="s">
        <v>8765</v>
      </c>
      <c r="T238" s="26" t="s">
        <v>8766</v>
      </c>
    </row>
    <row r="239" spans="1:20" ht="208" x14ac:dyDescent="0.2">
      <c r="A239" s="25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32" t="s">
        <v>8315</v>
      </c>
      <c r="R239" s="25" t="s">
        <v>8316</v>
      </c>
      <c r="S239" s="16" t="s">
        <v>8697</v>
      </c>
      <c r="T239" s="26" t="s">
        <v>8767</v>
      </c>
    </row>
    <row r="240" spans="1:20" ht="192" x14ac:dyDescent="0.2">
      <c r="A240" s="25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32" t="s">
        <v>8315</v>
      </c>
      <c r="R240" s="25" t="s">
        <v>8316</v>
      </c>
      <c r="S240" s="16" t="s">
        <v>8768</v>
      </c>
      <c r="T240" s="26" t="s">
        <v>8769</v>
      </c>
    </row>
    <row r="241" spans="1:20" ht="128" x14ac:dyDescent="0.2">
      <c r="A241" s="25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32" t="s">
        <v>8315</v>
      </c>
      <c r="R241" s="25" t="s">
        <v>8316</v>
      </c>
      <c r="S241" s="16" t="s">
        <v>8770</v>
      </c>
      <c r="T241" s="26" t="s">
        <v>8771</v>
      </c>
    </row>
    <row r="242" spans="1:20" ht="208" x14ac:dyDescent="0.2">
      <c r="A242" s="25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1">
        <v>105</v>
      </c>
      <c r="P242" s="25">
        <v>64.16</v>
      </c>
      <c r="Q242" s="32" t="s">
        <v>8315</v>
      </c>
      <c r="R242" s="25" t="s">
        <v>8316</v>
      </c>
      <c r="S242" s="16" t="s">
        <v>8685</v>
      </c>
      <c r="T242" s="26" t="s">
        <v>8772</v>
      </c>
    </row>
    <row r="243" spans="1:20" ht="192" x14ac:dyDescent="0.2">
      <c r="A243" s="25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32" t="s">
        <v>8315</v>
      </c>
      <c r="R243" s="25" t="s">
        <v>8316</v>
      </c>
      <c r="S243" s="16" t="s">
        <v>8668</v>
      </c>
      <c r="T243" s="26" t="s">
        <v>8711</v>
      </c>
    </row>
    <row r="244" spans="1:20" ht="224" x14ac:dyDescent="0.2">
      <c r="A244" s="25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32" t="s">
        <v>8315</v>
      </c>
      <c r="R244" s="25" t="s">
        <v>8316</v>
      </c>
      <c r="S244" s="16" t="s">
        <v>8773</v>
      </c>
      <c r="T244" s="26" t="s">
        <v>8449</v>
      </c>
    </row>
    <row r="245" spans="1:20" ht="192" x14ac:dyDescent="0.2">
      <c r="A245" s="25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32" t="s">
        <v>8315</v>
      </c>
      <c r="R245" s="25" t="s">
        <v>8316</v>
      </c>
      <c r="S245" s="16" t="s">
        <v>8774</v>
      </c>
      <c r="T245" s="26" t="s">
        <v>8506</v>
      </c>
    </row>
    <row r="246" spans="1:20" ht="112" x14ac:dyDescent="0.2">
      <c r="A246" s="25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32" t="s">
        <v>8315</v>
      </c>
      <c r="R246" s="25" t="s">
        <v>8316</v>
      </c>
      <c r="S246" s="16" t="s">
        <v>8775</v>
      </c>
      <c r="T246" s="26" t="s">
        <v>8776</v>
      </c>
    </row>
    <row r="247" spans="1:20" ht="176" x14ac:dyDescent="0.2">
      <c r="A247" s="25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32" t="s">
        <v>8315</v>
      </c>
      <c r="R247" s="25" t="s">
        <v>8316</v>
      </c>
      <c r="S247" s="16" t="s">
        <v>8777</v>
      </c>
      <c r="T247" s="26" t="s">
        <v>8778</v>
      </c>
    </row>
    <row r="248" spans="1:20" ht="160" x14ac:dyDescent="0.2">
      <c r="A248" s="25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32" t="s">
        <v>8315</v>
      </c>
      <c r="R248" s="25" t="s">
        <v>8316</v>
      </c>
      <c r="S248" s="16" t="s">
        <v>8779</v>
      </c>
      <c r="T248" s="26" t="s">
        <v>8780</v>
      </c>
    </row>
    <row r="249" spans="1:20" ht="208" x14ac:dyDescent="0.2">
      <c r="A249" s="25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32" t="s">
        <v>8315</v>
      </c>
      <c r="R249" s="25" t="s">
        <v>8316</v>
      </c>
      <c r="S249" s="16" t="s">
        <v>8754</v>
      </c>
      <c r="T249" s="26" t="s">
        <v>8781</v>
      </c>
    </row>
    <row r="250" spans="1:20" ht="224" x14ac:dyDescent="0.2">
      <c r="A250" s="25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32" t="s">
        <v>8315</v>
      </c>
      <c r="R250" s="25" t="s">
        <v>8316</v>
      </c>
      <c r="S250" s="16" t="s">
        <v>8782</v>
      </c>
      <c r="T250" s="26" t="s">
        <v>8783</v>
      </c>
    </row>
    <row r="251" spans="1:20" ht="224" x14ac:dyDescent="0.2">
      <c r="A251" s="25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32" t="s">
        <v>8315</v>
      </c>
      <c r="R251" s="25" t="s">
        <v>8316</v>
      </c>
      <c r="S251" s="16" t="s">
        <v>8784</v>
      </c>
      <c r="T251" s="26" t="s">
        <v>8785</v>
      </c>
    </row>
    <row r="252" spans="1:20" ht="192" x14ac:dyDescent="0.2">
      <c r="A252" s="25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32" t="s">
        <v>8315</v>
      </c>
      <c r="R252" s="25" t="s">
        <v>8316</v>
      </c>
      <c r="S252" s="16" t="s">
        <v>8555</v>
      </c>
      <c r="T252" s="26" t="s">
        <v>8490</v>
      </c>
    </row>
    <row r="253" spans="1:20" ht="112" x14ac:dyDescent="0.2">
      <c r="A253" s="25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32" t="s">
        <v>8315</v>
      </c>
      <c r="R253" s="25" t="s">
        <v>8316</v>
      </c>
      <c r="S253" s="16" t="s">
        <v>8439</v>
      </c>
      <c r="T253" s="26" t="s">
        <v>8426</v>
      </c>
    </row>
    <row r="254" spans="1:20" ht="208" x14ac:dyDescent="0.2">
      <c r="A254" s="25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32" t="s">
        <v>8315</v>
      </c>
      <c r="R254" s="25" t="s">
        <v>8316</v>
      </c>
      <c r="S254" s="16" t="s">
        <v>8786</v>
      </c>
      <c r="T254" s="26" t="s">
        <v>8787</v>
      </c>
    </row>
    <row r="255" spans="1:20" ht="240" x14ac:dyDescent="0.2">
      <c r="A255" s="25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32" t="s">
        <v>8315</v>
      </c>
      <c r="R255" s="25" t="s">
        <v>8316</v>
      </c>
      <c r="S255" s="16" t="s">
        <v>8788</v>
      </c>
      <c r="T255" s="26" t="s">
        <v>8789</v>
      </c>
    </row>
    <row r="256" spans="1:20" ht="192" x14ac:dyDescent="0.2">
      <c r="A256" s="25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32" t="s">
        <v>8315</v>
      </c>
      <c r="R256" s="25" t="s">
        <v>8316</v>
      </c>
      <c r="S256" s="16" t="s">
        <v>8397</v>
      </c>
      <c r="T256" s="26" t="s">
        <v>8422</v>
      </c>
    </row>
    <row r="257" spans="1:20" ht="224" x14ac:dyDescent="0.2">
      <c r="A257" s="25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32" t="s">
        <v>8315</v>
      </c>
      <c r="R257" s="25" t="s">
        <v>8316</v>
      </c>
      <c r="S257" s="16" t="s">
        <v>8790</v>
      </c>
      <c r="T257" s="26" t="s">
        <v>8791</v>
      </c>
    </row>
    <row r="258" spans="1:20" ht="176" x14ac:dyDescent="0.2">
      <c r="A258" s="25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32" t="s">
        <v>8315</v>
      </c>
      <c r="R258" s="25" t="s">
        <v>8316</v>
      </c>
      <c r="S258" s="16" t="s">
        <v>8792</v>
      </c>
      <c r="T258" s="26" t="s">
        <v>8793</v>
      </c>
    </row>
    <row r="259" spans="1:20" ht="48" x14ac:dyDescent="0.2">
      <c r="A259" s="25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32" t="s">
        <v>8315</v>
      </c>
      <c r="R259" s="25" t="s">
        <v>8316</v>
      </c>
      <c r="S259" s="16" t="s">
        <v>8699</v>
      </c>
      <c r="T259" s="26" t="s">
        <v>8794</v>
      </c>
    </row>
    <row r="260" spans="1:20" ht="160" x14ac:dyDescent="0.2">
      <c r="A260" s="25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32" t="s">
        <v>8315</v>
      </c>
      <c r="R260" s="25" t="s">
        <v>8316</v>
      </c>
      <c r="S260" s="16" t="s">
        <v>8791</v>
      </c>
      <c r="T260" s="26" t="s">
        <v>8795</v>
      </c>
    </row>
    <row r="261" spans="1:20" ht="240" x14ac:dyDescent="0.2">
      <c r="A261" s="25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32" t="s">
        <v>8315</v>
      </c>
      <c r="R261" s="25" t="s">
        <v>8316</v>
      </c>
      <c r="S261" s="16" t="s">
        <v>8796</v>
      </c>
      <c r="T261" s="26" t="s">
        <v>8797</v>
      </c>
    </row>
    <row r="262" spans="1:20" ht="160" x14ac:dyDescent="0.2">
      <c r="A262" s="25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32" t="s">
        <v>8315</v>
      </c>
      <c r="R262" s="25" t="s">
        <v>8316</v>
      </c>
      <c r="S262" s="16" t="s">
        <v>8675</v>
      </c>
      <c r="T262" s="26" t="s">
        <v>8798</v>
      </c>
    </row>
    <row r="263" spans="1:20" ht="224" x14ac:dyDescent="0.2">
      <c r="A263" s="25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32" t="s">
        <v>8315</v>
      </c>
      <c r="R263" s="25" t="s">
        <v>8316</v>
      </c>
      <c r="S263" s="16" t="s">
        <v>8679</v>
      </c>
      <c r="T263" s="26" t="s">
        <v>8734</v>
      </c>
    </row>
    <row r="264" spans="1:20" ht="208" x14ac:dyDescent="0.2">
      <c r="A264" s="25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32" t="s">
        <v>8315</v>
      </c>
      <c r="R264" s="25" t="s">
        <v>8316</v>
      </c>
      <c r="S264" s="16" t="s">
        <v>8695</v>
      </c>
      <c r="T264" s="26" t="s">
        <v>8794</v>
      </c>
    </row>
    <row r="265" spans="1:20" ht="224" x14ac:dyDescent="0.2">
      <c r="A265" s="25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32" t="s">
        <v>8315</v>
      </c>
      <c r="R265" s="25" t="s">
        <v>8316</v>
      </c>
      <c r="S265" s="16" t="s">
        <v>8799</v>
      </c>
      <c r="T265" s="26" t="s">
        <v>8800</v>
      </c>
    </row>
    <row r="266" spans="1:20" ht="208" x14ac:dyDescent="0.2">
      <c r="A266" s="25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32" t="s">
        <v>8315</v>
      </c>
      <c r="R266" s="25" t="s">
        <v>8316</v>
      </c>
      <c r="S266" s="16" t="s">
        <v>8801</v>
      </c>
      <c r="T266" s="26" t="s">
        <v>8802</v>
      </c>
    </row>
    <row r="267" spans="1:20" ht="192" x14ac:dyDescent="0.2">
      <c r="A267" s="25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32" t="s">
        <v>8315</v>
      </c>
      <c r="R267" s="25" t="s">
        <v>8316</v>
      </c>
      <c r="S267" s="16" t="s">
        <v>8699</v>
      </c>
      <c r="T267" s="26" t="s">
        <v>8803</v>
      </c>
    </row>
    <row r="268" spans="1:20" ht="176" x14ac:dyDescent="0.2">
      <c r="A268" s="25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32" t="s">
        <v>8315</v>
      </c>
      <c r="R268" s="25" t="s">
        <v>8316</v>
      </c>
      <c r="S268" s="16" t="s">
        <v>8464</v>
      </c>
      <c r="T268" s="26" t="s">
        <v>8422</v>
      </c>
    </row>
    <row r="269" spans="1:20" ht="176" x14ac:dyDescent="0.2">
      <c r="A269" s="25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32" t="s">
        <v>8315</v>
      </c>
      <c r="R269" s="25" t="s">
        <v>8316</v>
      </c>
      <c r="S269" s="16" t="s">
        <v>8804</v>
      </c>
      <c r="T269" s="26" t="s">
        <v>8805</v>
      </c>
    </row>
    <row r="270" spans="1:20" ht="224" x14ac:dyDescent="0.2">
      <c r="A270" s="25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32" t="s">
        <v>8315</v>
      </c>
      <c r="R270" s="25" t="s">
        <v>8316</v>
      </c>
      <c r="S270" s="16" t="s">
        <v>8806</v>
      </c>
      <c r="T270" s="26" t="s">
        <v>8807</v>
      </c>
    </row>
    <row r="271" spans="1:20" ht="192" x14ac:dyDescent="0.2">
      <c r="A271" s="25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32" t="s">
        <v>8315</v>
      </c>
      <c r="R271" s="25" t="s">
        <v>8316</v>
      </c>
      <c r="S271" s="16" t="s">
        <v>8808</v>
      </c>
      <c r="T271" s="26" t="s">
        <v>8775</v>
      </c>
    </row>
    <row r="272" spans="1:20" ht="192" x14ac:dyDescent="0.2">
      <c r="A272" s="25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32" t="s">
        <v>8315</v>
      </c>
      <c r="R272" s="25" t="s">
        <v>8316</v>
      </c>
      <c r="S272" s="16" t="s">
        <v>8809</v>
      </c>
      <c r="T272" s="26" t="s">
        <v>8447</v>
      </c>
    </row>
    <row r="273" spans="1:20" ht="208" x14ac:dyDescent="0.2">
      <c r="A273" s="25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32" t="s">
        <v>8315</v>
      </c>
      <c r="R273" s="25" t="s">
        <v>8316</v>
      </c>
      <c r="S273" s="16" t="s">
        <v>8810</v>
      </c>
      <c r="T273" s="26" t="s">
        <v>8811</v>
      </c>
    </row>
    <row r="274" spans="1:20" ht="208" x14ac:dyDescent="0.2">
      <c r="A274" s="25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32" t="s">
        <v>8315</v>
      </c>
      <c r="R274" s="25" t="s">
        <v>8316</v>
      </c>
      <c r="S274" s="16" t="s">
        <v>8812</v>
      </c>
      <c r="T274" s="26" t="s">
        <v>8400</v>
      </c>
    </row>
    <row r="275" spans="1:20" ht="224" x14ac:dyDescent="0.2">
      <c r="A275" s="25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32" t="s">
        <v>8315</v>
      </c>
      <c r="R275" s="25" t="s">
        <v>8316</v>
      </c>
      <c r="S275" s="16" t="s">
        <v>8635</v>
      </c>
      <c r="T275" s="26" t="s">
        <v>8813</v>
      </c>
    </row>
    <row r="276" spans="1:20" ht="192" x14ac:dyDescent="0.2">
      <c r="A276" s="25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1">
        <v>105</v>
      </c>
      <c r="P276" s="25">
        <v>114.29</v>
      </c>
      <c r="Q276" s="32" t="s">
        <v>8315</v>
      </c>
      <c r="R276" s="25" t="s">
        <v>8316</v>
      </c>
      <c r="S276" s="16" t="s">
        <v>8389</v>
      </c>
      <c r="T276" s="26" t="s">
        <v>8616</v>
      </c>
    </row>
    <row r="277" spans="1:20" ht="208" x14ac:dyDescent="0.2">
      <c r="A277" s="25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32" t="s">
        <v>8315</v>
      </c>
      <c r="R277" s="25" t="s">
        <v>8316</v>
      </c>
      <c r="S277" s="16" t="s">
        <v>8558</v>
      </c>
      <c r="T277" s="26" t="s">
        <v>8814</v>
      </c>
    </row>
    <row r="278" spans="1:20" ht="224" x14ac:dyDescent="0.2">
      <c r="A278" s="25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32" t="s">
        <v>8315</v>
      </c>
      <c r="R278" s="25" t="s">
        <v>8316</v>
      </c>
      <c r="S278" s="16" t="s">
        <v>8815</v>
      </c>
      <c r="T278" s="26" t="s">
        <v>8816</v>
      </c>
    </row>
    <row r="279" spans="1:20" ht="224" x14ac:dyDescent="0.2">
      <c r="A279" s="25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32" t="s">
        <v>8315</v>
      </c>
      <c r="R279" s="25" t="s">
        <v>8316</v>
      </c>
      <c r="S279" s="16" t="s">
        <v>8817</v>
      </c>
      <c r="T279" s="26" t="s">
        <v>8818</v>
      </c>
    </row>
    <row r="280" spans="1:20" ht="208" x14ac:dyDescent="0.2">
      <c r="A280" s="25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32" t="s">
        <v>8315</v>
      </c>
      <c r="R280" s="25" t="s">
        <v>8316</v>
      </c>
      <c r="S280" s="16" t="s">
        <v>8819</v>
      </c>
      <c r="T280" s="26" t="s">
        <v>8820</v>
      </c>
    </row>
    <row r="281" spans="1:20" ht="208" x14ac:dyDescent="0.2">
      <c r="A281" s="25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32" t="s">
        <v>8315</v>
      </c>
      <c r="R281" s="25" t="s">
        <v>8316</v>
      </c>
      <c r="S281" s="16" t="s">
        <v>8821</v>
      </c>
      <c r="T281" s="26" t="s">
        <v>8659</v>
      </c>
    </row>
    <row r="282" spans="1:20" ht="240" x14ac:dyDescent="0.2">
      <c r="A282" s="25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32" t="s">
        <v>8315</v>
      </c>
      <c r="R282" s="25" t="s">
        <v>8316</v>
      </c>
      <c r="S282" s="16" t="s">
        <v>8822</v>
      </c>
      <c r="T282" s="26" t="s">
        <v>8823</v>
      </c>
    </row>
    <row r="283" spans="1:20" ht="192" x14ac:dyDescent="0.2">
      <c r="A283" s="25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1">
        <v>105</v>
      </c>
      <c r="P283" s="25">
        <v>136</v>
      </c>
      <c r="Q283" s="32" t="s">
        <v>8315</v>
      </c>
      <c r="R283" s="25" t="s">
        <v>8316</v>
      </c>
      <c r="S283" s="16" t="s">
        <v>8386</v>
      </c>
      <c r="T283" s="26" t="s">
        <v>8638</v>
      </c>
    </row>
    <row r="284" spans="1:20" ht="224" x14ac:dyDescent="0.2">
      <c r="A284" s="25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32" t="s">
        <v>8315</v>
      </c>
      <c r="R284" s="25" t="s">
        <v>8316</v>
      </c>
      <c r="S284" s="16" t="s">
        <v>8824</v>
      </c>
      <c r="T284" s="26" t="s">
        <v>8825</v>
      </c>
    </row>
    <row r="285" spans="1:20" ht="192" x14ac:dyDescent="0.2">
      <c r="A285" s="25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32" t="s">
        <v>8315</v>
      </c>
      <c r="R285" s="25" t="s">
        <v>8316</v>
      </c>
      <c r="S285" s="16" t="s">
        <v>8826</v>
      </c>
      <c r="T285" s="26" t="s">
        <v>8535</v>
      </c>
    </row>
    <row r="286" spans="1:20" ht="208" x14ac:dyDescent="0.2">
      <c r="A286" s="25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32" t="s">
        <v>8315</v>
      </c>
      <c r="R286" s="25" t="s">
        <v>8316</v>
      </c>
      <c r="S286" s="16" t="s">
        <v>8520</v>
      </c>
      <c r="T286" s="26" t="s">
        <v>8827</v>
      </c>
    </row>
    <row r="287" spans="1:20" ht="160" x14ac:dyDescent="0.2">
      <c r="A287" s="25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32" t="s">
        <v>8315</v>
      </c>
      <c r="R287" s="25" t="s">
        <v>8316</v>
      </c>
      <c r="S287" s="16" t="s">
        <v>8417</v>
      </c>
      <c r="T287" s="26" t="s">
        <v>8680</v>
      </c>
    </row>
    <row r="288" spans="1:20" ht="208" x14ac:dyDescent="0.2">
      <c r="A288" s="25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32" t="s">
        <v>8315</v>
      </c>
      <c r="R288" s="25" t="s">
        <v>8316</v>
      </c>
      <c r="S288" s="16" t="s">
        <v>8505</v>
      </c>
      <c r="T288" s="26" t="s">
        <v>8618</v>
      </c>
    </row>
    <row r="289" spans="1:20" ht="240" x14ac:dyDescent="0.2">
      <c r="A289" s="25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32" t="s">
        <v>8315</v>
      </c>
      <c r="R289" s="25" t="s">
        <v>8316</v>
      </c>
      <c r="S289" s="16" t="s">
        <v>8828</v>
      </c>
      <c r="T289" s="26" t="s">
        <v>8540</v>
      </c>
    </row>
    <row r="290" spans="1:20" ht="208" x14ac:dyDescent="0.2">
      <c r="A290" s="25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32" t="s">
        <v>8315</v>
      </c>
      <c r="R290" s="25" t="s">
        <v>8316</v>
      </c>
      <c r="S290" s="16" t="s">
        <v>8547</v>
      </c>
      <c r="T290" s="26" t="s">
        <v>8829</v>
      </c>
    </row>
    <row r="291" spans="1:20" ht="192" x14ac:dyDescent="0.2">
      <c r="A291" s="25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32" t="s">
        <v>8315</v>
      </c>
      <c r="R291" s="25" t="s">
        <v>8316</v>
      </c>
      <c r="S291" s="16" t="s">
        <v>8830</v>
      </c>
      <c r="T291" s="26" t="s">
        <v>8752</v>
      </c>
    </row>
    <row r="292" spans="1:20" ht="192" x14ac:dyDescent="0.2">
      <c r="A292" s="25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32" t="s">
        <v>8315</v>
      </c>
      <c r="R292" s="25" t="s">
        <v>8316</v>
      </c>
      <c r="S292" s="16" t="s">
        <v>8831</v>
      </c>
      <c r="T292" s="26" t="s">
        <v>8394</v>
      </c>
    </row>
    <row r="293" spans="1:20" ht="208" x14ac:dyDescent="0.2">
      <c r="A293" s="25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32" t="s">
        <v>8315</v>
      </c>
      <c r="R293" s="25" t="s">
        <v>8316</v>
      </c>
      <c r="S293" s="16" t="s">
        <v>8832</v>
      </c>
      <c r="T293" s="26" t="s">
        <v>8833</v>
      </c>
    </row>
    <row r="294" spans="1:20" ht="192" x14ac:dyDescent="0.2">
      <c r="A294" s="25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32" t="s">
        <v>8315</v>
      </c>
      <c r="R294" s="25" t="s">
        <v>8316</v>
      </c>
      <c r="S294" s="16" t="s">
        <v>8591</v>
      </c>
      <c r="T294" s="26" t="s">
        <v>8678</v>
      </c>
    </row>
    <row r="295" spans="1:20" ht="256" x14ac:dyDescent="0.2">
      <c r="A295" s="25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32" t="s">
        <v>8315</v>
      </c>
      <c r="R295" s="25" t="s">
        <v>8316</v>
      </c>
      <c r="S295" s="16" t="s">
        <v>8698</v>
      </c>
      <c r="T295" s="26" t="s">
        <v>8834</v>
      </c>
    </row>
    <row r="296" spans="1:20" ht="192" x14ac:dyDescent="0.2">
      <c r="A296" s="25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32" t="s">
        <v>8315</v>
      </c>
      <c r="R296" s="25" t="s">
        <v>8316</v>
      </c>
      <c r="S296" s="16" t="s">
        <v>8495</v>
      </c>
      <c r="T296" s="26" t="s">
        <v>8391</v>
      </c>
    </row>
    <row r="297" spans="1:20" ht="192" x14ac:dyDescent="0.2">
      <c r="A297" s="25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32" t="s">
        <v>8315</v>
      </c>
      <c r="R297" s="25" t="s">
        <v>8316</v>
      </c>
      <c r="S297" s="16" t="s">
        <v>8835</v>
      </c>
      <c r="T297" s="26" t="s">
        <v>8836</v>
      </c>
    </row>
    <row r="298" spans="1:20" ht="192" x14ac:dyDescent="0.2">
      <c r="A298" s="25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32" t="s">
        <v>8315</v>
      </c>
      <c r="R298" s="25" t="s">
        <v>8316</v>
      </c>
      <c r="S298" s="16" t="s">
        <v>8837</v>
      </c>
      <c r="T298" s="26" t="s">
        <v>8797</v>
      </c>
    </row>
    <row r="299" spans="1:20" ht="224" x14ac:dyDescent="0.2">
      <c r="A299" s="25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32" t="s">
        <v>8315</v>
      </c>
      <c r="R299" s="25" t="s">
        <v>8316</v>
      </c>
      <c r="S299" s="16" t="s">
        <v>8598</v>
      </c>
      <c r="T299" s="26" t="s">
        <v>8838</v>
      </c>
    </row>
    <row r="300" spans="1:20" ht="224" x14ac:dyDescent="0.2">
      <c r="A300" s="25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32" t="s">
        <v>8315</v>
      </c>
      <c r="R300" s="25" t="s">
        <v>8316</v>
      </c>
      <c r="S300" s="16" t="s">
        <v>8839</v>
      </c>
      <c r="T300" s="26" t="s">
        <v>8840</v>
      </c>
    </row>
    <row r="301" spans="1:20" ht="64" x14ac:dyDescent="0.2">
      <c r="A301" s="25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32" t="s">
        <v>8315</v>
      </c>
      <c r="R301" s="25" t="s">
        <v>8316</v>
      </c>
      <c r="S301" s="16" t="s">
        <v>8680</v>
      </c>
      <c r="T301" s="26" t="s">
        <v>8841</v>
      </c>
    </row>
    <row r="302" spans="1:20" ht="224" x14ac:dyDescent="0.2">
      <c r="A302" s="25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32" t="s">
        <v>8315</v>
      </c>
      <c r="R302" s="25" t="s">
        <v>8316</v>
      </c>
      <c r="S302" s="16" t="s">
        <v>8757</v>
      </c>
      <c r="T302" s="26" t="s">
        <v>8842</v>
      </c>
    </row>
    <row r="303" spans="1:20" ht="208" x14ac:dyDescent="0.2">
      <c r="A303" s="25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32" t="s">
        <v>8315</v>
      </c>
      <c r="R303" s="25" t="s">
        <v>8316</v>
      </c>
      <c r="S303" s="16" t="s">
        <v>8843</v>
      </c>
      <c r="T303" s="26" t="s">
        <v>8844</v>
      </c>
    </row>
    <row r="304" spans="1:20" ht="144" x14ac:dyDescent="0.2">
      <c r="A304" s="25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32" t="s">
        <v>8315</v>
      </c>
      <c r="R304" s="25" t="s">
        <v>8316</v>
      </c>
      <c r="S304" s="16" t="s">
        <v>8845</v>
      </c>
      <c r="T304" s="26" t="s">
        <v>8846</v>
      </c>
    </row>
    <row r="305" spans="1:20" ht="208" x14ac:dyDescent="0.2">
      <c r="A305" s="25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32" t="s">
        <v>8315</v>
      </c>
      <c r="R305" s="25" t="s">
        <v>8316</v>
      </c>
      <c r="S305" s="16" t="s">
        <v>8847</v>
      </c>
      <c r="T305" s="26" t="s">
        <v>8609</v>
      </c>
    </row>
    <row r="306" spans="1:20" ht="208" x14ac:dyDescent="0.2">
      <c r="A306" s="25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32" t="s">
        <v>8315</v>
      </c>
      <c r="R306" s="25" t="s">
        <v>8316</v>
      </c>
      <c r="S306" s="16" t="s">
        <v>8520</v>
      </c>
      <c r="T306" s="26" t="s">
        <v>8848</v>
      </c>
    </row>
    <row r="307" spans="1:20" ht="160" x14ac:dyDescent="0.2">
      <c r="A307" s="25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32" t="s">
        <v>8315</v>
      </c>
      <c r="R307" s="25" t="s">
        <v>8316</v>
      </c>
      <c r="S307" s="16" t="s">
        <v>8756</v>
      </c>
      <c r="T307" s="26" t="s">
        <v>8709</v>
      </c>
    </row>
    <row r="308" spans="1:20" ht="224" x14ac:dyDescent="0.2">
      <c r="A308" s="25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32" t="s">
        <v>8315</v>
      </c>
      <c r="R308" s="25" t="s">
        <v>8316</v>
      </c>
      <c r="S308" s="16" t="s">
        <v>8438</v>
      </c>
      <c r="T308" s="26" t="s">
        <v>8849</v>
      </c>
    </row>
    <row r="309" spans="1:20" ht="224" x14ac:dyDescent="0.2">
      <c r="A309" s="25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32" t="s">
        <v>8315</v>
      </c>
      <c r="R309" s="25" t="s">
        <v>8316</v>
      </c>
      <c r="S309" s="16" t="s">
        <v>8850</v>
      </c>
      <c r="T309" s="26" t="s">
        <v>8696</v>
      </c>
    </row>
    <row r="310" spans="1:20" ht="192" x14ac:dyDescent="0.2">
      <c r="A310" s="25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32" t="s">
        <v>8315</v>
      </c>
      <c r="R310" s="25" t="s">
        <v>8316</v>
      </c>
      <c r="S310" s="16" t="s">
        <v>8851</v>
      </c>
      <c r="T310" s="26" t="s">
        <v>8852</v>
      </c>
    </row>
    <row r="311" spans="1:20" ht="176" x14ac:dyDescent="0.2">
      <c r="A311" s="25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32" t="s">
        <v>8315</v>
      </c>
      <c r="R311" s="25" t="s">
        <v>8316</v>
      </c>
      <c r="S311" s="16" t="s">
        <v>8853</v>
      </c>
      <c r="T311" s="26" t="s">
        <v>8854</v>
      </c>
    </row>
    <row r="312" spans="1:20" ht="240" x14ac:dyDescent="0.2">
      <c r="A312" s="25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32" t="s">
        <v>8315</v>
      </c>
      <c r="R312" s="25" t="s">
        <v>8316</v>
      </c>
      <c r="S312" s="16" t="s">
        <v>8855</v>
      </c>
      <c r="T312" s="26" t="s">
        <v>8547</v>
      </c>
    </row>
    <row r="313" spans="1:20" ht="176" x14ac:dyDescent="0.2">
      <c r="A313" s="25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32" t="s">
        <v>8315</v>
      </c>
      <c r="R313" s="25" t="s">
        <v>8316</v>
      </c>
      <c r="S313" s="16" t="s">
        <v>8838</v>
      </c>
      <c r="T313" s="26" t="s">
        <v>8444</v>
      </c>
    </row>
    <row r="314" spans="1:20" ht="176" x14ac:dyDescent="0.2">
      <c r="A314" s="25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32" t="s">
        <v>8315</v>
      </c>
      <c r="R314" s="25" t="s">
        <v>8316</v>
      </c>
      <c r="S314" s="16" t="s">
        <v>8439</v>
      </c>
      <c r="T314" s="26" t="s">
        <v>8440</v>
      </c>
    </row>
    <row r="315" spans="1:20" ht="224" x14ac:dyDescent="0.2">
      <c r="A315" s="25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32" t="s">
        <v>8315</v>
      </c>
      <c r="R315" s="25" t="s">
        <v>8316</v>
      </c>
      <c r="S315" s="16" t="s">
        <v>8856</v>
      </c>
      <c r="T315" s="26" t="s">
        <v>8735</v>
      </c>
    </row>
    <row r="316" spans="1:20" ht="256" x14ac:dyDescent="0.2">
      <c r="A316" s="25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32" t="s">
        <v>8315</v>
      </c>
      <c r="R316" s="25" t="s">
        <v>8316</v>
      </c>
      <c r="S316" s="16" t="s">
        <v>8857</v>
      </c>
      <c r="T316" s="26" t="s">
        <v>8858</v>
      </c>
    </row>
    <row r="317" spans="1:20" ht="240" x14ac:dyDescent="0.2">
      <c r="A317" s="25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32" t="s">
        <v>8315</v>
      </c>
      <c r="R317" s="25" t="s">
        <v>8316</v>
      </c>
      <c r="S317" s="16" t="s">
        <v>8859</v>
      </c>
      <c r="T317" s="26" t="s">
        <v>8860</v>
      </c>
    </row>
    <row r="318" spans="1:20" ht="208" x14ac:dyDescent="0.2">
      <c r="A318" s="25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32" t="s">
        <v>8315</v>
      </c>
      <c r="R318" s="25" t="s">
        <v>8316</v>
      </c>
      <c r="S318" s="16" t="s">
        <v>8760</v>
      </c>
      <c r="T318" s="26" t="s">
        <v>8861</v>
      </c>
    </row>
    <row r="319" spans="1:20" ht="192" x14ac:dyDescent="0.2">
      <c r="A319" s="25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32" t="s">
        <v>8315</v>
      </c>
      <c r="R319" s="25" t="s">
        <v>8316</v>
      </c>
      <c r="S319" s="16" t="s">
        <v>8612</v>
      </c>
      <c r="T319" s="26" t="s">
        <v>8613</v>
      </c>
    </row>
    <row r="320" spans="1:20" ht="192" x14ac:dyDescent="0.2">
      <c r="A320" s="25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32" t="s">
        <v>8315</v>
      </c>
      <c r="R320" s="25" t="s">
        <v>8316</v>
      </c>
      <c r="S320" s="16" t="s">
        <v>8728</v>
      </c>
      <c r="T320" s="26" t="s">
        <v>8860</v>
      </c>
    </row>
    <row r="321" spans="1:20" ht="208" x14ac:dyDescent="0.2">
      <c r="A321" s="25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32" t="s">
        <v>8315</v>
      </c>
      <c r="R321" s="25" t="s">
        <v>8316</v>
      </c>
      <c r="S321" s="16" t="s">
        <v>8592</v>
      </c>
      <c r="T321" s="26" t="s">
        <v>8862</v>
      </c>
    </row>
    <row r="322" spans="1:20" ht="208" x14ac:dyDescent="0.2">
      <c r="A322" s="25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32" t="s">
        <v>8315</v>
      </c>
      <c r="R322" s="25" t="s">
        <v>8316</v>
      </c>
      <c r="S322" s="16" t="s">
        <v>8406</v>
      </c>
      <c r="T322" s="26" t="s">
        <v>8863</v>
      </c>
    </row>
    <row r="323" spans="1:20" ht="176" x14ac:dyDescent="0.2">
      <c r="A323" s="25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32" t="s">
        <v>8315</v>
      </c>
      <c r="R323" s="25" t="s">
        <v>8316</v>
      </c>
      <c r="S323" s="16" t="s">
        <v>8864</v>
      </c>
      <c r="T323" s="26" t="s">
        <v>8408</v>
      </c>
    </row>
    <row r="324" spans="1:20" ht="192" x14ac:dyDescent="0.2">
      <c r="A324" s="25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32" t="s">
        <v>8315</v>
      </c>
      <c r="R324" s="25" t="s">
        <v>8316</v>
      </c>
      <c r="S324" s="16" t="s">
        <v>8865</v>
      </c>
      <c r="T324" s="26" t="s">
        <v>8866</v>
      </c>
    </row>
    <row r="325" spans="1:20" ht="192" x14ac:dyDescent="0.2">
      <c r="A325" s="25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32" t="s">
        <v>8315</v>
      </c>
      <c r="R325" s="25" t="s">
        <v>8316</v>
      </c>
      <c r="S325" s="16" t="s">
        <v>8427</v>
      </c>
      <c r="T325" s="26" t="s">
        <v>8412</v>
      </c>
    </row>
    <row r="326" spans="1:20" ht="192" x14ac:dyDescent="0.2">
      <c r="A326" s="25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32" t="s">
        <v>8315</v>
      </c>
      <c r="R326" s="25" t="s">
        <v>8316</v>
      </c>
      <c r="S326" s="16" t="s">
        <v>8452</v>
      </c>
      <c r="T326" s="26" t="s">
        <v>8867</v>
      </c>
    </row>
    <row r="327" spans="1:20" ht="192" x14ac:dyDescent="0.2">
      <c r="A327" s="25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32" t="s">
        <v>8315</v>
      </c>
      <c r="R327" s="25" t="s">
        <v>8316</v>
      </c>
      <c r="S327" s="16" t="s">
        <v>8868</v>
      </c>
      <c r="T327" s="26" t="s">
        <v>8869</v>
      </c>
    </row>
    <row r="328" spans="1:20" ht="176" x14ac:dyDescent="0.2">
      <c r="A328" s="25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32" t="s">
        <v>8315</v>
      </c>
      <c r="R328" s="25" t="s">
        <v>8316</v>
      </c>
      <c r="S328" s="16" t="s">
        <v>8618</v>
      </c>
      <c r="T328" s="26" t="s">
        <v>8870</v>
      </c>
    </row>
    <row r="329" spans="1:20" ht="80" x14ac:dyDescent="0.2">
      <c r="A329" s="25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32" t="s">
        <v>8315</v>
      </c>
      <c r="R329" s="25" t="s">
        <v>8316</v>
      </c>
      <c r="S329" s="16" t="s">
        <v>8871</v>
      </c>
      <c r="T329" s="26" t="s">
        <v>8872</v>
      </c>
    </row>
    <row r="330" spans="1:20" ht="192" x14ac:dyDescent="0.2">
      <c r="A330" s="25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32" t="s">
        <v>8315</v>
      </c>
      <c r="R330" s="25" t="s">
        <v>8316</v>
      </c>
      <c r="S330" s="16" t="s">
        <v>8831</v>
      </c>
      <c r="T330" s="26" t="s">
        <v>8873</v>
      </c>
    </row>
    <row r="331" spans="1:20" ht="224" x14ac:dyDescent="0.2">
      <c r="A331" s="25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32" t="s">
        <v>8315</v>
      </c>
      <c r="R331" s="25" t="s">
        <v>8316</v>
      </c>
      <c r="S331" s="16" t="s">
        <v>8874</v>
      </c>
      <c r="T331" s="26" t="s">
        <v>8875</v>
      </c>
    </row>
    <row r="332" spans="1:20" ht="176" x14ac:dyDescent="0.2">
      <c r="A332" s="25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32" t="s">
        <v>8315</v>
      </c>
      <c r="R332" s="25" t="s">
        <v>8316</v>
      </c>
      <c r="S332" s="16" t="s">
        <v>8876</v>
      </c>
      <c r="T332" s="26" t="s">
        <v>8440</v>
      </c>
    </row>
    <row r="333" spans="1:20" ht="176" x14ac:dyDescent="0.2">
      <c r="A333" s="25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32" t="s">
        <v>8315</v>
      </c>
      <c r="R333" s="25" t="s">
        <v>8316</v>
      </c>
      <c r="S333" s="16" t="s">
        <v>8859</v>
      </c>
      <c r="T333" s="26" t="s">
        <v>8877</v>
      </c>
    </row>
    <row r="334" spans="1:20" ht="224" x14ac:dyDescent="0.2">
      <c r="A334" s="25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32" t="s">
        <v>8315</v>
      </c>
      <c r="R334" s="25" t="s">
        <v>8316</v>
      </c>
      <c r="S334" s="16" t="s">
        <v>8407</v>
      </c>
      <c r="T334" s="26" t="s">
        <v>8878</v>
      </c>
    </row>
    <row r="335" spans="1:20" ht="112" x14ac:dyDescent="0.2">
      <c r="A335" s="25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32" t="s">
        <v>8315</v>
      </c>
      <c r="R335" s="25" t="s">
        <v>8316</v>
      </c>
      <c r="S335" s="16" t="s">
        <v>8568</v>
      </c>
      <c r="T335" s="26" t="s">
        <v>8879</v>
      </c>
    </row>
    <row r="336" spans="1:20" ht="128" x14ac:dyDescent="0.2">
      <c r="A336" s="25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32" t="s">
        <v>8315</v>
      </c>
      <c r="R336" s="25" t="s">
        <v>8316</v>
      </c>
      <c r="S336" s="16" t="s">
        <v>8880</v>
      </c>
      <c r="T336" s="26" t="s">
        <v>8881</v>
      </c>
    </row>
    <row r="337" spans="1:20" ht="176" x14ac:dyDescent="0.2">
      <c r="A337" s="25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32" t="s">
        <v>8315</v>
      </c>
      <c r="R337" s="25" t="s">
        <v>8316</v>
      </c>
      <c r="S337" s="16" t="s">
        <v>8563</v>
      </c>
      <c r="T337" s="26" t="s">
        <v>8882</v>
      </c>
    </row>
    <row r="338" spans="1:20" ht="208" x14ac:dyDescent="0.2">
      <c r="A338" s="25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32" t="s">
        <v>8315</v>
      </c>
      <c r="R338" s="25" t="s">
        <v>8316</v>
      </c>
      <c r="S338" s="16" t="s">
        <v>8883</v>
      </c>
      <c r="T338" s="26" t="s">
        <v>8884</v>
      </c>
    </row>
    <row r="339" spans="1:20" ht="112" x14ac:dyDescent="0.2">
      <c r="A339" s="25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32" t="s">
        <v>8315</v>
      </c>
      <c r="R339" s="25" t="s">
        <v>8316</v>
      </c>
      <c r="S339" s="16" t="s">
        <v>8885</v>
      </c>
      <c r="T339" s="26" t="s">
        <v>8785</v>
      </c>
    </row>
    <row r="340" spans="1:20" ht="208" x14ac:dyDescent="0.2">
      <c r="A340" s="25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32" t="s">
        <v>8315</v>
      </c>
      <c r="R340" s="25" t="s">
        <v>8316</v>
      </c>
      <c r="S340" s="16" t="s">
        <v>8776</v>
      </c>
      <c r="T340" s="26" t="s">
        <v>8886</v>
      </c>
    </row>
    <row r="341" spans="1:20" ht="240" x14ac:dyDescent="0.2">
      <c r="A341" s="25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32" t="s">
        <v>8315</v>
      </c>
      <c r="R341" s="25" t="s">
        <v>8316</v>
      </c>
      <c r="S341" s="16" t="s">
        <v>8667</v>
      </c>
      <c r="T341" s="26" t="s">
        <v>8887</v>
      </c>
    </row>
    <row r="342" spans="1:20" ht="208" x14ac:dyDescent="0.2">
      <c r="A342" s="25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32" t="s">
        <v>8315</v>
      </c>
      <c r="R342" s="25" t="s">
        <v>8316</v>
      </c>
      <c r="S342" s="16" t="s">
        <v>8420</v>
      </c>
      <c r="T342" s="26" t="s">
        <v>8639</v>
      </c>
    </row>
    <row r="343" spans="1:20" ht="144" x14ac:dyDescent="0.2">
      <c r="A343" s="25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32" t="s">
        <v>8315</v>
      </c>
      <c r="R343" s="25" t="s">
        <v>8316</v>
      </c>
      <c r="S343" s="16" t="s">
        <v>8888</v>
      </c>
      <c r="T343" s="26" t="s">
        <v>8889</v>
      </c>
    </row>
    <row r="344" spans="1:20" ht="192" x14ac:dyDescent="0.2">
      <c r="A344" s="25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32" t="s">
        <v>8315</v>
      </c>
      <c r="R344" s="25" t="s">
        <v>8316</v>
      </c>
      <c r="S344" s="16" t="s">
        <v>8610</v>
      </c>
      <c r="T344" s="26" t="s">
        <v>8890</v>
      </c>
    </row>
    <row r="345" spans="1:20" ht="224" x14ac:dyDescent="0.2">
      <c r="A345" s="25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32" t="s">
        <v>8315</v>
      </c>
      <c r="R345" s="25" t="s">
        <v>8316</v>
      </c>
      <c r="S345" s="16" t="s">
        <v>8891</v>
      </c>
      <c r="T345" s="26" t="s">
        <v>8456</v>
      </c>
    </row>
    <row r="346" spans="1:20" ht="208" x14ac:dyDescent="0.2">
      <c r="A346" s="25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1">
        <v>105</v>
      </c>
      <c r="P346" s="25">
        <v>56.07</v>
      </c>
      <c r="Q346" s="32" t="s">
        <v>8315</v>
      </c>
      <c r="R346" s="25" t="s">
        <v>8316</v>
      </c>
      <c r="S346" s="16" t="s">
        <v>8752</v>
      </c>
      <c r="T346" s="26" t="s">
        <v>8601</v>
      </c>
    </row>
    <row r="347" spans="1:20" ht="224" x14ac:dyDescent="0.2">
      <c r="A347" s="25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32" t="s">
        <v>8315</v>
      </c>
      <c r="R347" s="25" t="s">
        <v>8316</v>
      </c>
      <c r="S347" s="16" t="s">
        <v>8892</v>
      </c>
      <c r="T347" s="26" t="s">
        <v>8788</v>
      </c>
    </row>
    <row r="348" spans="1:20" ht="128" x14ac:dyDescent="0.2">
      <c r="A348" s="25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32" t="s">
        <v>8315</v>
      </c>
      <c r="R348" s="25" t="s">
        <v>8316</v>
      </c>
      <c r="S348" s="16" t="s">
        <v>8893</v>
      </c>
      <c r="T348" s="26" t="s">
        <v>8894</v>
      </c>
    </row>
    <row r="349" spans="1:20" ht="160" x14ac:dyDescent="0.2">
      <c r="A349" s="25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32" t="s">
        <v>8315</v>
      </c>
      <c r="R349" s="25" t="s">
        <v>8316</v>
      </c>
      <c r="S349" s="16" t="s">
        <v>8895</v>
      </c>
      <c r="T349" s="26" t="s">
        <v>8896</v>
      </c>
    </row>
    <row r="350" spans="1:20" ht="256" x14ac:dyDescent="0.2">
      <c r="A350" s="25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1">
        <v>105</v>
      </c>
      <c r="P350" s="25">
        <v>80.72</v>
      </c>
      <c r="Q350" s="32" t="s">
        <v>8315</v>
      </c>
      <c r="R350" s="25" t="s">
        <v>8316</v>
      </c>
      <c r="S350" s="16" t="s">
        <v>8897</v>
      </c>
      <c r="T350" s="26" t="s">
        <v>8791</v>
      </c>
    </row>
    <row r="351" spans="1:20" ht="240" x14ac:dyDescent="0.2">
      <c r="A351" s="25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32" t="s">
        <v>8315</v>
      </c>
      <c r="R351" s="25" t="s">
        <v>8316</v>
      </c>
      <c r="S351" s="16" t="s">
        <v>8837</v>
      </c>
      <c r="T351" s="26" t="s">
        <v>8819</v>
      </c>
    </row>
    <row r="352" spans="1:20" ht="144" x14ac:dyDescent="0.2">
      <c r="A352" s="25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32" t="s">
        <v>8315</v>
      </c>
      <c r="R352" s="25" t="s">
        <v>8316</v>
      </c>
      <c r="S352" s="16" t="s">
        <v>8898</v>
      </c>
      <c r="T352" s="26" t="s">
        <v>8899</v>
      </c>
    </row>
    <row r="353" spans="1:20" ht="160" x14ac:dyDescent="0.2">
      <c r="A353" s="25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32" t="s">
        <v>8315</v>
      </c>
      <c r="R353" s="25" t="s">
        <v>8316</v>
      </c>
      <c r="S353" s="16" t="s">
        <v>8895</v>
      </c>
      <c r="T353" s="26" t="s">
        <v>8774</v>
      </c>
    </row>
    <row r="354" spans="1:20" ht="240" x14ac:dyDescent="0.2">
      <c r="A354" s="25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32" t="s">
        <v>8315</v>
      </c>
      <c r="R354" s="25" t="s">
        <v>8316</v>
      </c>
      <c r="S354" s="16" t="s">
        <v>8900</v>
      </c>
      <c r="T354" s="26" t="s">
        <v>8857</v>
      </c>
    </row>
    <row r="355" spans="1:20" ht="112" x14ac:dyDescent="0.2">
      <c r="A355" s="25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32" t="s">
        <v>8315</v>
      </c>
      <c r="R355" s="25" t="s">
        <v>8316</v>
      </c>
      <c r="S355" s="16" t="s">
        <v>8528</v>
      </c>
      <c r="T355" s="26" t="s">
        <v>8540</v>
      </c>
    </row>
    <row r="356" spans="1:20" ht="176" x14ac:dyDescent="0.2">
      <c r="A356" s="25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32" t="s">
        <v>8315</v>
      </c>
      <c r="R356" s="25" t="s">
        <v>8316</v>
      </c>
      <c r="S356" s="16" t="s">
        <v>8901</v>
      </c>
      <c r="T356" s="26" t="s">
        <v>8902</v>
      </c>
    </row>
    <row r="357" spans="1:20" ht="208" x14ac:dyDescent="0.2">
      <c r="A357" s="25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32" t="s">
        <v>8315</v>
      </c>
      <c r="R357" s="25" t="s">
        <v>8316</v>
      </c>
      <c r="S357" s="16" t="s">
        <v>8776</v>
      </c>
      <c r="T357" s="26" t="s">
        <v>8903</v>
      </c>
    </row>
    <row r="358" spans="1:20" ht="208" x14ac:dyDescent="0.2">
      <c r="A358" s="25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32" t="s">
        <v>8315</v>
      </c>
      <c r="R358" s="25" t="s">
        <v>8316</v>
      </c>
      <c r="S358" s="16" t="s">
        <v>8820</v>
      </c>
      <c r="T358" s="26" t="s">
        <v>8904</v>
      </c>
    </row>
    <row r="359" spans="1:20" ht="80" x14ac:dyDescent="0.2">
      <c r="A359" s="25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32" t="s">
        <v>8315</v>
      </c>
      <c r="R359" s="25" t="s">
        <v>8316</v>
      </c>
      <c r="S359" s="16" t="s">
        <v>8540</v>
      </c>
      <c r="T359" s="26" t="s">
        <v>8905</v>
      </c>
    </row>
    <row r="360" spans="1:20" ht="208" x14ac:dyDescent="0.2">
      <c r="A360" s="25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32" t="s">
        <v>8315</v>
      </c>
      <c r="R360" s="25" t="s">
        <v>8316</v>
      </c>
      <c r="S360" s="16" t="s">
        <v>8688</v>
      </c>
      <c r="T360" s="26" t="s">
        <v>8451</v>
      </c>
    </row>
    <row r="361" spans="1:20" ht="208" x14ac:dyDescent="0.2">
      <c r="A361" s="25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32" t="s">
        <v>8315</v>
      </c>
      <c r="R361" s="25" t="s">
        <v>8316</v>
      </c>
      <c r="S361" s="16" t="s">
        <v>8782</v>
      </c>
      <c r="T361" s="26" t="s">
        <v>8526</v>
      </c>
    </row>
    <row r="362" spans="1:20" ht="224" x14ac:dyDescent="0.2">
      <c r="A362" s="25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32" t="s">
        <v>8315</v>
      </c>
      <c r="R362" s="25" t="s">
        <v>8316</v>
      </c>
      <c r="S362" s="16" t="s">
        <v>8475</v>
      </c>
      <c r="T362" s="26" t="s">
        <v>8748</v>
      </c>
    </row>
    <row r="363" spans="1:20" ht="144" x14ac:dyDescent="0.2">
      <c r="A363" s="25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32" t="s">
        <v>8315</v>
      </c>
      <c r="R363" s="25" t="s">
        <v>8316</v>
      </c>
      <c r="S363" s="16" t="s">
        <v>8828</v>
      </c>
      <c r="T363" s="26" t="s">
        <v>8805</v>
      </c>
    </row>
    <row r="364" spans="1:20" ht="224" x14ac:dyDescent="0.2">
      <c r="A364" s="25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32" t="s">
        <v>8315</v>
      </c>
      <c r="R364" s="25" t="s">
        <v>8316</v>
      </c>
      <c r="S364" s="16" t="s">
        <v>8906</v>
      </c>
      <c r="T364" s="26" t="s">
        <v>8555</v>
      </c>
    </row>
    <row r="365" spans="1:20" ht="160" x14ac:dyDescent="0.2">
      <c r="A365" s="25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32" t="s">
        <v>8315</v>
      </c>
      <c r="R365" s="25" t="s">
        <v>8316</v>
      </c>
      <c r="S365" s="16" t="s">
        <v>8629</v>
      </c>
      <c r="T365" s="26" t="s">
        <v>8566</v>
      </c>
    </row>
    <row r="366" spans="1:20" ht="240" x14ac:dyDescent="0.2">
      <c r="A366" s="25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32" t="s">
        <v>8315</v>
      </c>
      <c r="R366" s="25" t="s">
        <v>8316</v>
      </c>
      <c r="S366" s="16" t="s">
        <v>8770</v>
      </c>
      <c r="T366" s="26" t="s">
        <v>8907</v>
      </c>
    </row>
    <row r="367" spans="1:20" ht="192" x14ac:dyDescent="0.2">
      <c r="A367" s="25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32" t="s">
        <v>8315</v>
      </c>
      <c r="R367" s="25" t="s">
        <v>8316</v>
      </c>
      <c r="S367" s="16" t="s">
        <v>8535</v>
      </c>
      <c r="T367" s="26" t="s">
        <v>8908</v>
      </c>
    </row>
    <row r="368" spans="1:20" ht="144" x14ac:dyDescent="0.2">
      <c r="A368" s="25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32" t="s">
        <v>8315</v>
      </c>
      <c r="R368" s="25" t="s">
        <v>8316</v>
      </c>
      <c r="S368" s="16" t="s">
        <v>8909</v>
      </c>
      <c r="T368" s="26" t="s">
        <v>8910</v>
      </c>
    </row>
    <row r="369" spans="1:20" ht="224" x14ac:dyDescent="0.2">
      <c r="A369" s="25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32" t="s">
        <v>8315</v>
      </c>
      <c r="R369" s="25" t="s">
        <v>8316</v>
      </c>
      <c r="S369" s="16" t="s">
        <v>8502</v>
      </c>
      <c r="T369" s="26" t="s">
        <v>8637</v>
      </c>
    </row>
    <row r="370" spans="1:20" ht="192" x14ac:dyDescent="0.2">
      <c r="A370" s="25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32" t="s">
        <v>8315</v>
      </c>
      <c r="R370" s="25" t="s">
        <v>8316</v>
      </c>
      <c r="S370" s="16" t="s">
        <v>8855</v>
      </c>
      <c r="T370" s="26" t="s">
        <v>8559</v>
      </c>
    </row>
    <row r="371" spans="1:20" ht="176" x14ac:dyDescent="0.2">
      <c r="A371" s="25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32" t="s">
        <v>8315</v>
      </c>
      <c r="R371" s="25" t="s">
        <v>8316</v>
      </c>
      <c r="S371" s="16" t="s">
        <v>8599</v>
      </c>
      <c r="T371" s="26" t="s">
        <v>8911</v>
      </c>
    </row>
    <row r="372" spans="1:20" ht="208" x14ac:dyDescent="0.2">
      <c r="A372" s="25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32" t="s">
        <v>8315</v>
      </c>
      <c r="R372" s="25" t="s">
        <v>8316</v>
      </c>
      <c r="S372" s="16" t="s">
        <v>8912</v>
      </c>
      <c r="T372" s="26" t="s">
        <v>8913</v>
      </c>
    </row>
    <row r="373" spans="1:20" ht="208" x14ac:dyDescent="0.2">
      <c r="A373" s="25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32" t="s">
        <v>8315</v>
      </c>
      <c r="R373" s="25" t="s">
        <v>8316</v>
      </c>
      <c r="S373" s="16" t="s">
        <v>8914</v>
      </c>
      <c r="T373" s="26" t="s">
        <v>8395</v>
      </c>
    </row>
    <row r="374" spans="1:20" ht="192" x14ac:dyDescent="0.2">
      <c r="A374" s="25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32" t="s">
        <v>8315</v>
      </c>
      <c r="R374" s="25" t="s">
        <v>8316</v>
      </c>
      <c r="S374" s="16" t="s">
        <v>8533</v>
      </c>
      <c r="T374" s="26" t="s">
        <v>8497</v>
      </c>
    </row>
    <row r="375" spans="1:20" ht="128" x14ac:dyDescent="0.2">
      <c r="A375" s="25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32" t="s">
        <v>8315</v>
      </c>
      <c r="R375" s="25" t="s">
        <v>8316</v>
      </c>
      <c r="S375" s="16" t="s">
        <v>8830</v>
      </c>
      <c r="T375" s="26" t="s">
        <v>8915</v>
      </c>
    </row>
    <row r="376" spans="1:20" ht="112" x14ac:dyDescent="0.2">
      <c r="A376" s="25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32" t="s">
        <v>8315</v>
      </c>
      <c r="R376" s="25" t="s">
        <v>8316</v>
      </c>
      <c r="S376" s="16" t="s">
        <v>8506</v>
      </c>
      <c r="T376" s="26" t="s">
        <v>8594</v>
      </c>
    </row>
    <row r="377" spans="1:20" ht="176" x14ac:dyDescent="0.2">
      <c r="A377" s="25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32" t="s">
        <v>8315</v>
      </c>
      <c r="R377" s="25" t="s">
        <v>8316</v>
      </c>
      <c r="S377" s="16" t="s">
        <v>8703</v>
      </c>
      <c r="T377" s="26" t="s">
        <v>8742</v>
      </c>
    </row>
    <row r="378" spans="1:20" ht="208" x14ac:dyDescent="0.2">
      <c r="A378" s="25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32" t="s">
        <v>8315</v>
      </c>
      <c r="R378" s="25" t="s">
        <v>8316</v>
      </c>
      <c r="S378" s="16" t="s">
        <v>8619</v>
      </c>
      <c r="T378" s="26" t="s">
        <v>8916</v>
      </c>
    </row>
    <row r="379" spans="1:20" ht="176" x14ac:dyDescent="0.2">
      <c r="A379" s="25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32" t="s">
        <v>8315</v>
      </c>
      <c r="R379" s="25" t="s">
        <v>8316</v>
      </c>
      <c r="S379" s="16" t="s">
        <v>8917</v>
      </c>
      <c r="T379" s="26" t="s">
        <v>8634</v>
      </c>
    </row>
    <row r="380" spans="1:20" ht="224" x14ac:dyDescent="0.2">
      <c r="A380" s="25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32" t="s">
        <v>8315</v>
      </c>
      <c r="R380" s="25" t="s">
        <v>8316</v>
      </c>
      <c r="S380" s="16" t="s">
        <v>8918</v>
      </c>
      <c r="T380" s="26" t="s">
        <v>8919</v>
      </c>
    </row>
    <row r="381" spans="1:20" ht="96" x14ac:dyDescent="0.2">
      <c r="A381" s="25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32" t="s">
        <v>8315</v>
      </c>
      <c r="R381" s="25" t="s">
        <v>8316</v>
      </c>
      <c r="S381" s="16" t="s">
        <v>8491</v>
      </c>
      <c r="T381" s="26" t="s">
        <v>8920</v>
      </c>
    </row>
    <row r="382" spans="1:20" ht="208" x14ac:dyDescent="0.2">
      <c r="A382" s="25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32" t="s">
        <v>8315</v>
      </c>
      <c r="R382" s="25" t="s">
        <v>8316</v>
      </c>
      <c r="S382" s="16" t="s">
        <v>8921</v>
      </c>
      <c r="T382" s="26" t="s">
        <v>8922</v>
      </c>
    </row>
    <row r="383" spans="1:20" ht="176" x14ac:dyDescent="0.2">
      <c r="A383" s="25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32" t="s">
        <v>8315</v>
      </c>
      <c r="R383" s="25" t="s">
        <v>8316</v>
      </c>
      <c r="S383" s="16" t="s">
        <v>8923</v>
      </c>
      <c r="T383" s="26" t="s">
        <v>8924</v>
      </c>
    </row>
    <row r="384" spans="1:20" ht="176" x14ac:dyDescent="0.2">
      <c r="A384" s="25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32" t="s">
        <v>8315</v>
      </c>
      <c r="R384" s="25" t="s">
        <v>8316</v>
      </c>
      <c r="S384" s="16" t="s">
        <v>8736</v>
      </c>
      <c r="T384" s="26" t="s">
        <v>8748</v>
      </c>
    </row>
    <row r="385" spans="1:20" ht="144" x14ac:dyDescent="0.2">
      <c r="A385" s="25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32" t="s">
        <v>8315</v>
      </c>
      <c r="R385" s="25" t="s">
        <v>8316</v>
      </c>
      <c r="S385" s="16" t="s">
        <v>8586</v>
      </c>
      <c r="T385" s="26" t="s">
        <v>8925</v>
      </c>
    </row>
    <row r="386" spans="1:20" ht="224" x14ac:dyDescent="0.2">
      <c r="A386" s="25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32" t="s">
        <v>8315</v>
      </c>
      <c r="R386" s="25" t="s">
        <v>8316</v>
      </c>
      <c r="S386" s="16" t="s">
        <v>8560</v>
      </c>
      <c r="T386" s="26" t="s">
        <v>8926</v>
      </c>
    </row>
    <row r="387" spans="1:20" ht="112" x14ac:dyDescent="0.2">
      <c r="A387" s="25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32" t="s">
        <v>8315</v>
      </c>
      <c r="R387" s="25" t="s">
        <v>8316</v>
      </c>
      <c r="S387" s="16" t="s">
        <v>8487</v>
      </c>
      <c r="T387" s="26" t="s">
        <v>8927</v>
      </c>
    </row>
    <row r="388" spans="1:20" ht="112" x14ac:dyDescent="0.2">
      <c r="A388" s="25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32" t="s">
        <v>8315</v>
      </c>
      <c r="R388" s="25" t="s">
        <v>8316</v>
      </c>
      <c r="S388" s="16" t="s">
        <v>8928</v>
      </c>
      <c r="T388" s="26" t="s">
        <v>8529</v>
      </c>
    </row>
    <row r="389" spans="1:20" ht="224" x14ac:dyDescent="0.2">
      <c r="A389" s="25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32" t="s">
        <v>8315</v>
      </c>
      <c r="R389" s="25" t="s">
        <v>8316</v>
      </c>
      <c r="S389" s="16" t="s">
        <v>8929</v>
      </c>
      <c r="T389" s="26" t="s">
        <v>8394</v>
      </c>
    </row>
    <row r="390" spans="1:20" ht="192" x14ac:dyDescent="0.2">
      <c r="A390" s="25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32" t="s">
        <v>8315</v>
      </c>
      <c r="R390" s="25" t="s">
        <v>8316</v>
      </c>
      <c r="S390" s="16" t="s">
        <v>8664</v>
      </c>
      <c r="T390" s="26" t="s">
        <v>8930</v>
      </c>
    </row>
    <row r="391" spans="1:20" ht="224" x14ac:dyDescent="0.2">
      <c r="A391" s="25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32" t="s">
        <v>8315</v>
      </c>
      <c r="R391" s="25" t="s">
        <v>8316</v>
      </c>
      <c r="S391" s="16" t="s">
        <v>8755</v>
      </c>
      <c r="T391" s="26" t="s">
        <v>8873</v>
      </c>
    </row>
    <row r="392" spans="1:20" ht="192" x14ac:dyDescent="0.2">
      <c r="A392" s="25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32" t="s">
        <v>8315</v>
      </c>
      <c r="R392" s="25" t="s">
        <v>8316</v>
      </c>
      <c r="S392" s="16" t="s">
        <v>8931</v>
      </c>
      <c r="T392" s="26" t="s">
        <v>8932</v>
      </c>
    </row>
    <row r="393" spans="1:20" ht="112" x14ac:dyDescent="0.2">
      <c r="A393" s="25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1">
        <v>105</v>
      </c>
      <c r="P393" s="25">
        <v>86.23</v>
      </c>
      <c r="Q393" s="32" t="s">
        <v>8315</v>
      </c>
      <c r="R393" s="25" t="s">
        <v>8316</v>
      </c>
      <c r="S393" s="16" t="s">
        <v>8933</v>
      </c>
      <c r="T393" s="26" t="s">
        <v>8479</v>
      </c>
    </row>
    <row r="394" spans="1:20" ht="224" x14ac:dyDescent="0.2">
      <c r="A394" s="25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32" t="s">
        <v>8315</v>
      </c>
      <c r="R394" s="25" t="s">
        <v>8316</v>
      </c>
      <c r="S394" s="16" t="s">
        <v>8919</v>
      </c>
      <c r="T394" s="26" t="s">
        <v>8606</v>
      </c>
    </row>
    <row r="395" spans="1:20" ht="192" x14ac:dyDescent="0.2">
      <c r="A395" s="25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32" t="s">
        <v>8315</v>
      </c>
      <c r="R395" s="25" t="s">
        <v>8316</v>
      </c>
      <c r="S395" s="16" t="s">
        <v>8934</v>
      </c>
      <c r="T395" s="26" t="s">
        <v>8639</v>
      </c>
    </row>
    <row r="396" spans="1:20" ht="176" x14ac:dyDescent="0.2">
      <c r="A396" s="25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32" t="s">
        <v>8315</v>
      </c>
      <c r="R396" s="25" t="s">
        <v>8316</v>
      </c>
      <c r="S396" s="16" t="s">
        <v>8935</v>
      </c>
      <c r="T396" s="26" t="s">
        <v>8910</v>
      </c>
    </row>
    <row r="397" spans="1:20" ht="192" x14ac:dyDescent="0.2">
      <c r="A397" s="25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32" t="s">
        <v>8315</v>
      </c>
      <c r="R397" s="25" t="s">
        <v>8316</v>
      </c>
      <c r="S397" s="16" t="s">
        <v>8701</v>
      </c>
      <c r="T397" s="26" t="s">
        <v>8936</v>
      </c>
    </row>
    <row r="398" spans="1:20" ht="208" x14ac:dyDescent="0.2">
      <c r="A398" s="25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32" t="s">
        <v>8315</v>
      </c>
      <c r="R398" s="25" t="s">
        <v>8316</v>
      </c>
      <c r="S398" s="16" t="s">
        <v>8937</v>
      </c>
      <c r="T398" s="26" t="s">
        <v>8938</v>
      </c>
    </row>
    <row r="399" spans="1:20" ht="208" x14ac:dyDescent="0.2">
      <c r="A399" s="25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32" t="s">
        <v>8315</v>
      </c>
      <c r="R399" s="25" t="s">
        <v>8316</v>
      </c>
      <c r="S399" s="16" t="s">
        <v>8939</v>
      </c>
      <c r="T399" s="26" t="s">
        <v>8696</v>
      </c>
    </row>
    <row r="400" spans="1:20" ht="192" x14ac:dyDescent="0.2">
      <c r="A400" s="25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32" t="s">
        <v>8315</v>
      </c>
      <c r="R400" s="25" t="s">
        <v>8316</v>
      </c>
      <c r="S400" s="16" t="s">
        <v>8763</v>
      </c>
      <c r="T400" s="26" t="s">
        <v>8940</v>
      </c>
    </row>
    <row r="401" spans="1:20" ht="240" x14ac:dyDescent="0.2">
      <c r="A401" s="25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32" t="s">
        <v>8315</v>
      </c>
      <c r="R401" s="25" t="s">
        <v>8316</v>
      </c>
      <c r="S401" s="16" t="s">
        <v>8620</v>
      </c>
      <c r="T401" s="26" t="s">
        <v>8572</v>
      </c>
    </row>
    <row r="402" spans="1:20" ht="208" x14ac:dyDescent="0.2">
      <c r="A402" s="25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32" t="s">
        <v>8315</v>
      </c>
      <c r="R402" s="25" t="s">
        <v>8316</v>
      </c>
      <c r="S402" s="16" t="s">
        <v>8941</v>
      </c>
      <c r="T402" s="26" t="s">
        <v>8438</v>
      </c>
    </row>
    <row r="403" spans="1:20" ht="144" x14ac:dyDescent="0.2">
      <c r="A403" s="25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32" t="s">
        <v>8315</v>
      </c>
      <c r="R403" s="25" t="s">
        <v>8316</v>
      </c>
      <c r="S403" s="16" t="s">
        <v>8450</v>
      </c>
      <c r="T403" s="26" t="s">
        <v>8624</v>
      </c>
    </row>
    <row r="404" spans="1:20" ht="224" x14ac:dyDescent="0.2">
      <c r="A404" s="25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1">
        <v>105</v>
      </c>
      <c r="P404" s="25">
        <v>79.540000000000006</v>
      </c>
      <c r="Q404" s="32" t="s">
        <v>8315</v>
      </c>
      <c r="R404" s="25" t="s">
        <v>8316</v>
      </c>
      <c r="S404" s="16" t="s">
        <v>8493</v>
      </c>
      <c r="T404" s="26" t="s">
        <v>8942</v>
      </c>
    </row>
    <row r="405" spans="1:20" ht="192" x14ac:dyDescent="0.2">
      <c r="A405" s="25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32" t="s">
        <v>8315</v>
      </c>
      <c r="R405" s="25" t="s">
        <v>8316</v>
      </c>
      <c r="S405" s="16" t="s">
        <v>8687</v>
      </c>
      <c r="T405" s="26" t="s">
        <v>8768</v>
      </c>
    </row>
    <row r="406" spans="1:20" ht="208" x14ac:dyDescent="0.2">
      <c r="A406" s="25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1">
        <v>105</v>
      </c>
      <c r="P406" s="25">
        <v>107.57</v>
      </c>
      <c r="Q406" s="32" t="s">
        <v>8315</v>
      </c>
      <c r="R406" s="25" t="s">
        <v>8316</v>
      </c>
      <c r="S406" s="16" t="s">
        <v>8943</v>
      </c>
      <c r="T406" s="26" t="s">
        <v>8623</v>
      </c>
    </row>
    <row r="407" spans="1:20" ht="208" x14ac:dyDescent="0.2">
      <c r="A407" s="25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32" t="s">
        <v>8315</v>
      </c>
      <c r="R407" s="25" t="s">
        <v>8316</v>
      </c>
      <c r="S407" s="16" t="s">
        <v>8944</v>
      </c>
      <c r="T407" s="26" t="s">
        <v>8860</v>
      </c>
    </row>
    <row r="408" spans="1:20" ht="192" x14ac:dyDescent="0.2">
      <c r="A408" s="25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32" t="s">
        <v>8315</v>
      </c>
      <c r="R408" s="25" t="s">
        <v>8316</v>
      </c>
      <c r="S408" s="16" t="s">
        <v>8863</v>
      </c>
      <c r="T408" s="26" t="s">
        <v>8945</v>
      </c>
    </row>
    <row r="409" spans="1:20" ht="176" x14ac:dyDescent="0.2">
      <c r="A409" s="25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32" t="s">
        <v>8315</v>
      </c>
      <c r="R409" s="25" t="s">
        <v>8316</v>
      </c>
      <c r="S409" s="16" t="s">
        <v>8401</v>
      </c>
      <c r="T409" s="26" t="s">
        <v>8946</v>
      </c>
    </row>
    <row r="410" spans="1:20" ht="224" x14ac:dyDescent="0.2">
      <c r="A410" s="25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32" t="s">
        <v>8315</v>
      </c>
      <c r="R410" s="25" t="s">
        <v>8316</v>
      </c>
      <c r="S410" s="16" t="s">
        <v>8919</v>
      </c>
      <c r="T410" s="26" t="s">
        <v>8606</v>
      </c>
    </row>
    <row r="411" spans="1:20" ht="224" x14ac:dyDescent="0.2">
      <c r="A411" s="25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1">
        <v>105</v>
      </c>
      <c r="P411" s="25">
        <v>139.56</v>
      </c>
      <c r="Q411" s="32" t="s">
        <v>8315</v>
      </c>
      <c r="R411" s="25" t="s">
        <v>8316</v>
      </c>
      <c r="S411" s="16" t="s">
        <v>8947</v>
      </c>
      <c r="T411" s="26" t="s">
        <v>8792</v>
      </c>
    </row>
    <row r="412" spans="1:20" ht="160" x14ac:dyDescent="0.2">
      <c r="A412" s="25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32" t="s">
        <v>8315</v>
      </c>
      <c r="R412" s="25" t="s">
        <v>8316</v>
      </c>
      <c r="S412" s="16" t="s">
        <v>8948</v>
      </c>
      <c r="T412" s="26" t="s">
        <v>8488</v>
      </c>
    </row>
    <row r="413" spans="1:20" ht="208" x14ac:dyDescent="0.2">
      <c r="A413" s="25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32" t="s">
        <v>8315</v>
      </c>
      <c r="R413" s="25" t="s">
        <v>8316</v>
      </c>
      <c r="S413" s="16" t="s">
        <v>8394</v>
      </c>
      <c r="T413" s="26" t="s">
        <v>8689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FE299-B359-E547-8A1F-A428E8383741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23" t="s">
        <v>8307</v>
      </c>
      <c r="Q1" s="24" t="s">
        <v>8363</v>
      </c>
      <c r="R1" s="25" t="s">
        <v>8364</v>
      </c>
      <c r="S1" s="26" t="s">
        <v>8365</v>
      </c>
      <c r="T1" s="26" t="s">
        <v>8366</v>
      </c>
    </row>
    <row r="2" spans="1:20" ht="224" x14ac:dyDescent="0.2">
      <c r="A2" s="25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78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78">
        <v>0</v>
      </c>
      <c r="P2" s="25">
        <v>0</v>
      </c>
      <c r="Q2" s="32" t="s">
        <v>8315</v>
      </c>
      <c r="R2" s="25" t="s">
        <v>8316</v>
      </c>
      <c r="S2" s="16" t="s">
        <v>8949</v>
      </c>
      <c r="T2" s="26" t="s">
        <v>8704</v>
      </c>
    </row>
    <row r="3" spans="1:20" ht="192" x14ac:dyDescent="0.2">
      <c r="A3" s="25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78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79">
        <v>32</v>
      </c>
      <c r="P3" s="25">
        <v>60.67</v>
      </c>
      <c r="Q3" s="32" t="s">
        <v>8315</v>
      </c>
      <c r="R3" s="25" t="s">
        <v>8316</v>
      </c>
      <c r="S3" s="16" t="s">
        <v>8950</v>
      </c>
      <c r="T3" s="26" t="s">
        <v>8951</v>
      </c>
    </row>
    <row r="4" spans="1:20" ht="224" x14ac:dyDescent="0.2">
      <c r="A4" s="25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78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78">
        <v>0</v>
      </c>
      <c r="P4" s="25">
        <v>0</v>
      </c>
      <c r="Q4" s="32" t="s">
        <v>8315</v>
      </c>
      <c r="R4" s="25" t="s">
        <v>8316</v>
      </c>
      <c r="S4" s="16" t="s">
        <v>8952</v>
      </c>
      <c r="T4" s="26" t="s">
        <v>8953</v>
      </c>
    </row>
    <row r="5" spans="1:20" ht="192" x14ac:dyDescent="0.2">
      <c r="A5" s="25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78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78">
        <v>0</v>
      </c>
      <c r="P5" s="25">
        <v>0</v>
      </c>
      <c r="Q5" s="32" t="s">
        <v>8315</v>
      </c>
      <c r="R5" s="25" t="s">
        <v>8316</v>
      </c>
      <c r="S5" s="16" t="s">
        <v>8954</v>
      </c>
      <c r="T5" s="26" t="s">
        <v>8676</v>
      </c>
    </row>
    <row r="6" spans="1:20" ht="224" x14ac:dyDescent="0.2">
      <c r="A6" s="25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78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78">
        <v>0</v>
      </c>
      <c r="P6" s="25">
        <v>23.33</v>
      </c>
      <c r="Q6" s="32" t="s">
        <v>8315</v>
      </c>
      <c r="R6" s="25" t="s">
        <v>8316</v>
      </c>
      <c r="S6" s="16" t="s">
        <v>8653</v>
      </c>
      <c r="T6" s="26" t="s">
        <v>8953</v>
      </c>
    </row>
    <row r="7" spans="1:20" ht="192" x14ac:dyDescent="0.2">
      <c r="A7" s="25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78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80">
        <v>4</v>
      </c>
      <c r="P7" s="25">
        <v>23.92</v>
      </c>
      <c r="Q7" s="32" t="s">
        <v>8315</v>
      </c>
      <c r="R7" s="25" t="s">
        <v>8316</v>
      </c>
      <c r="S7" s="16" t="s">
        <v>8955</v>
      </c>
      <c r="T7" s="26" t="s">
        <v>8956</v>
      </c>
    </row>
    <row r="8" spans="1:20" ht="176" x14ac:dyDescent="0.2">
      <c r="A8" s="25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78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81">
        <v>2</v>
      </c>
      <c r="P8" s="25">
        <v>15.83</v>
      </c>
      <c r="Q8" s="32" t="s">
        <v>8315</v>
      </c>
      <c r="R8" s="25" t="s">
        <v>8316</v>
      </c>
      <c r="S8" s="16" t="s">
        <v>8547</v>
      </c>
      <c r="T8" s="26" t="s">
        <v>8548</v>
      </c>
    </row>
    <row r="9" spans="1:20" ht="256" x14ac:dyDescent="0.2">
      <c r="A9" s="25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78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82">
        <v>50</v>
      </c>
      <c r="P9" s="25">
        <v>60</v>
      </c>
      <c r="Q9" s="32" t="s">
        <v>8315</v>
      </c>
      <c r="R9" s="25" t="s">
        <v>8316</v>
      </c>
      <c r="S9" s="16" t="s">
        <v>8494</v>
      </c>
      <c r="T9" s="26" t="s">
        <v>8641</v>
      </c>
    </row>
    <row r="10" spans="1:20" ht="208" x14ac:dyDescent="0.2">
      <c r="A10" s="25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78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83">
        <v>5</v>
      </c>
      <c r="P10" s="25">
        <v>24.33</v>
      </c>
      <c r="Q10" s="32" t="s">
        <v>8315</v>
      </c>
      <c r="R10" s="25" t="s">
        <v>8316</v>
      </c>
      <c r="S10" s="16" t="s">
        <v>8933</v>
      </c>
      <c r="T10" s="26" t="s">
        <v>8957</v>
      </c>
    </row>
    <row r="11" spans="1:20" ht="208" x14ac:dyDescent="0.2">
      <c r="A11" s="25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78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84">
        <v>7</v>
      </c>
      <c r="P11" s="25">
        <v>29.56</v>
      </c>
      <c r="Q11" s="32" t="s">
        <v>8315</v>
      </c>
      <c r="R11" s="25" t="s">
        <v>8316</v>
      </c>
      <c r="S11" s="16" t="s">
        <v>8851</v>
      </c>
      <c r="T11" s="26" t="s">
        <v>8958</v>
      </c>
    </row>
    <row r="12" spans="1:20" ht="176" x14ac:dyDescent="0.2">
      <c r="A12" s="25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78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78">
        <v>0</v>
      </c>
      <c r="P12" s="25">
        <v>18.329999999999998</v>
      </c>
      <c r="Q12" s="32" t="s">
        <v>8315</v>
      </c>
      <c r="R12" s="25" t="s">
        <v>8316</v>
      </c>
      <c r="S12" s="16" t="s">
        <v>8959</v>
      </c>
      <c r="T12" s="26" t="s">
        <v>8960</v>
      </c>
    </row>
    <row r="13" spans="1:20" ht="208" x14ac:dyDescent="0.2">
      <c r="A13" s="25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78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78">
        <v>0</v>
      </c>
      <c r="P13" s="25">
        <v>20</v>
      </c>
      <c r="Q13" s="32" t="s">
        <v>8315</v>
      </c>
      <c r="R13" s="25" t="s">
        <v>8316</v>
      </c>
      <c r="S13" s="16" t="s">
        <v>8772</v>
      </c>
      <c r="T13" s="26" t="s">
        <v>8506</v>
      </c>
    </row>
    <row r="14" spans="1:20" ht="176" x14ac:dyDescent="0.2">
      <c r="A14" s="25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78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78">
        <v>0</v>
      </c>
      <c r="P14" s="25">
        <v>0</v>
      </c>
      <c r="Q14" s="32" t="s">
        <v>8315</v>
      </c>
      <c r="R14" s="25" t="s">
        <v>8316</v>
      </c>
      <c r="S14" s="16" t="s">
        <v>8505</v>
      </c>
      <c r="T14" s="26" t="s">
        <v>8501</v>
      </c>
    </row>
    <row r="15" spans="1:20" ht="192" x14ac:dyDescent="0.2">
      <c r="A15" s="25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78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85">
        <v>1</v>
      </c>
      <c r="P15" s="25">
        <v>22.5</v>
      </c>
      <c r="Q15" s="32" t="s">
        <v>8315</v>
      </c>
      <c r="R15" s="25" t="s">
        <v>8316</v>
      </c>
      <c r="S15" s="16" t="s">
        <v>8629</v>
      </c>
      <c r="T15" s="26" t="s">
        <v>8961</v>
      </c>
    </row>
    <row r="16" spans="1:20" ht="224" x14ac:dyDescent="0.2">
      <c r="A16" s="25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78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86">
        <v>20</v>
      </c>
      <c r="P16" s="25">
        <v>50.4</v>
      </c>
      <c r="Q16" s="32" t="s">
        <v>8315</v>
      </c>
      <c r="R16" s="25" t="s">
        <v>8316</v>
      </c>
      <c r="S16" s="16" t="s">
        <v>8662</v>
      </c>
      <c r="T16" s="26" t="s">
        <v>8962</v>
      </c>
    </row>
    <row r="17" spans="1:20" ht="224" x14ac:dyDescent="0.2">
      <c r="A17" s="25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78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87">
        <v>42</v>
      </c>
      <c r="P17" s="25">
        <v>105.03</v>
      </c>
      <c r="Q17" s="32" t="s">
        <v>8315</v>
      </c>
      <c r="R17" s="25" t="s">
        <v>8316</v>
      </c>
      <c r="S17" s="16" t="s">
        <v>8963</v>
      </c>
      <c r="T17" s="26" t="s">
        <v>8566</v>
      </c>
    </row>
    <row r="18" spans="1:20" ht="224" x14ac:dyDescent="0.2">
      <c r="A18" s="25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78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85">
        <v>1</v>
      </c>
      <c r="P18" s="25">
        <v>35.4</v>
      </c>
      <c r="Q18" s="32" t="s">
        <v>8315</v>
      </c>
      <c r="R18" s="25" t="s">
        <v>8316</v>
      </c>
      <c r="S18" s="16" t="s">
        <v>8958</v>
      </c>
      <c r="T18" s="26" t="s">
        <v>8964</v>
      </c>
    </row>
    <row r="19" spans="1:20" ht="192" x14ac:dyDescent="0.2">
      <c r="A19" s="25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78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88">
        <v>15</v>
      </c>
      <c r="P19" s="25">
        <v>83.33</v>
      </c>
      <c r="Q19" s="32" t="s">
        <v>8315</v>
      </c>
      <c r="R19" s="25" t="s">
        <v>8316</v>
      </c>
      <c r="S19" s="16" t="s">
        <v>8965</v>
      </c>
      <c r="T19" s="26" t="s">
        <v>8762</v>
      </c>
    </row>
    <row r="20" spans="1:20" ht="160" x14ac:dyDescent="0.2">
      <c r="A20" s="25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78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83">
        <v>5</v>
      </c>
      <c r="P20" s="25">
        <v>35.92</v>
      </c>
      <c r="Q20" s="32" t="s">
        <v>8315</v>
      </c>
      <c r="R20" s="25" t="s">
        <v>8316</v>
      </c>
      <c r="S20" s="16" t="s">
        <v>8859</v>
      </c>
      <c r="T20" s="26" t="s">
        <v>8870</v>
      </c>
    </row>
    <row r="21" spans="1:20" ht="176" x14ac:dyDescent="0.2">
      <c r="A21" s="25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78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78">
        <v>0</v>
      </c>
      <c r="P21" s="25">
        <v>0</v>
      </c>
      <c r="Q21" s="32" t="s">
        <v>8315</v>
      </c>
      <c r="R21" s="25" t="s">
        <v>8316</v>
      </c>
      <c r="S21" s="16" t="s">
        <v>8781</v>
      </c>
      <c r="T21" s="26" t="s">
        <v>8604</v>
      </c>
    </row>
    <row r="22" spans="1:20" ht="224" x14ac:dyDescent="0.2">
      <c r="A22" s="25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78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89">
        <v>38</v>
      </c>
      <c r="P22" s="25">
        <v>119.13</v>
      </c>
      <c r="Q22" s="32" t="s">
        <v>8315</v>
      </c>
      <c r="R22" s="25" t="s">
        <v>8316</v>
      </c>
      <c r="S22" s="16" t="s">
        <v>8966</v>
      </c>
      <c r="T22" s="26" t="s">
        <v>8622</v>
      </c>
    </row>
    <row r="23" spans="1:20" ht="192" x14ac:dyDescent="0.2">
      <c r="A23" s="25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78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83">
        <v>5</v>
      </c>
      <c r="P23" s="25">
        <v>90.33</v>
      </c>
      <c r="Q23" s="32" t="s">
        <v>8315</v>
      </c>
      <c r="R23" s="25" t="s">
        <v>8316</v>
      </c>
      <c r="S23" s="16" t="s">
        <v>8967</v>
      </c>
      <c r="T23" s="26" t="s">
        <v>8968</v>
      </c>
    </row>
    <row r="24" spans="1:20" ht="192" x14ac:dyDescent="0.2">
      <c r="A24" s="25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78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78">
        <v>0</v>
      </c>
      <c r="P24" s="25">
        <v>2.33</v>
      </c>
      <c r="Q24" s="32" t="s">
        <v>8315</v>
      </c>
      <c r="R24" s="25" t="s">
        <v>8316</v>
      </c>
      <c r="S24" s="16" t="s">
        <v>8867</v>
      </c>
      <c r="T24" s="26" t="s">
        <v>8969</v>
      </c>
    </row>
    <row r="25" spans="1:20" ht="176" x14ac:dyDescent="0.2">
      <c r="A25" s="25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78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78">
        <v>0</v>
      </c>
      <c r="P25" s="25">
        <v>0</v>
      </c>
      <c r="Q25" s="32" t="s">
        <v>8315</v>
      </c>
      <c r="R25" s="25" t="s">
        <v>8316</v>
      </c>
      <c r="S25" s="16" t="s">
        <v>8464</v>
      </c>
      <c r="T25" s="26" t="s">
        <v>8448</v>
      </c>
    </row>
    <row r="26" spans="1:20" ht="192" x14ac:dyDescent="0.2">
      <c r="A26" s="25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78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90">
        <v>11</v>
      </c>
      <c r="P26" s="25">
        <v>108.33</v>
      </c>
      <c r="Q26" s="32" t="s">
        <v>8315</v>
      </c>
      <c r="R26" s="25" t="s">
        <v>8316</v>
      </c>
      <c r="S26" s="16" t="s">
        <v>8789</v>
      </c>
      <c r="T26" s="26" t="s">
        <v>8970</v>
      </c>
    </row>
    <row r="27" spans="1:20" ht="176" x14ac:dyDescent="0.2">
      <c r="A27" s="25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78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78">
        <v>0</v>
      </c>
      <c r="P27" s="25">
        <v>29</v>
      </c>
      <c r="Q27" s="32" t="s">
        <v>8315</v>
      </c>
      <c r="R27" s="25" t="s">
        <v>8316</v>
      </c>
      <c r="S27" s="16" t="s">
        <v>8971</v>
      </c>
      <c r="T27" s="26" t="s">
        <v>8972</v>
      </c>
    </row>
    <row r="28" spans="1:20" ht="208" x14ac:dyDescent="0.2">
      <c r="A28" s="25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78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91">
        <v>23</v>
      </c>
      <c r="P28" s="25">
        <v>96.55</v>
      </c>
      <c r="Q28" s="32" t="s">
        <v>8315</v>
      </c>
      <c r="R28" s="25" t="s">
        <v>8316</v>
      </c>
      <c r="S28" s="16" t="s">
        <v>8483</v>
      </c>
      <c r="T28" s="26" t="s">
        <v>8573</v>
      </c>
    </row>
    <row r="29" spans="1:20" ht="192" x14ac:dyDescent="0.2">
      <c r="A29" s="25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78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78">
        <v>0</v>
      </c>
      <c r="P29" s="25">
        <v>0</v>
      </c>
      <c r="Q29" s="32" t="s">
        <v>8315</v>
      </c>
      <c r="R29" s="25" t="s">
        <v>8316</v>
      </c>
      <c r="S29" s="16" t="s">
        <v>8758</v>
      </c>
      <c r="T29" s="26" t="s">
        <v>8728</v>
      </c>
    </row>
    <row r="30" spans="1:20" ht="208" x14ac:dyDescent="0.2">
      <c r="A30" s="25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78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92">
        <v>34</v>
      </c>
      <c r="P30" s="25">
        <v>63</v>
      </c>
      <c r="Q30" s="32" t="s">
        <v>8315</v>
      </c>
      <c r="R30" s="25" t="s">
        <v>8316</v>
      </c>
      <c r="S30" s="16" t="s">
        <v>8416</v>
      </c>
      <c r="T30" s="26" t="s">
        <v>8417</v>
      </c>
    </row>
    <row r="31" spans="1:20" ht="224" x14ac:dyDescent="0.2">
      <c r="A31" s="25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78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93">
        <v>19</v>
      </c>
      <c r="P31" s="25">
        <v>381.6</v>
      </c>
      <c r="Q31" s="32" t="s">
        <v>8315</v>
      </c>
      <c r="R31" s="25" t="s">
        <v>8316</v>
      </c>
      <c r="S31" s="16" t="s">
        <v>8494</v>
      </c>
      <c r="T31" s="26" t="s">
        <v>8973</v>
      </c>
    </row>
    <row r="32" spans="1:20" ht="144" x14ac:dyDescent="0.2">
      <c r="A32" s="25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78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78">
        <v>0</v>
      </c>
      <c r="P32" s="25">
        <v>46.25</v>
      </c>
      <c r="Q32" s="32" t="s">
        <v>8315</v>
      </c>
      <c r="R32" s="25" t="s">
        <v>8316</v>
      </c>
      <c r="S32" s="16" t="s">
        <v>8606</v>
      </c>
      <c r="T32" s="26" t="s">
        <v>8974</v>
      </c>
    </row>
    <row r="33" spans="1:20" ht="128" x14ac:dyDescent="0.2">
      <c r="A33" s="25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78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94">
        <v>33</v>
      </c>
      <c r="P33" s="25">
        <v>26</v>
      </c>
      <c r="Q33" s="32" t="s">
        <v>8315</v>
      </c>
      <c r="R33" s="25" t="s">
        <v>8316</v>
      </c>
      <c r="S33" s="16" t="s">
        <v>8426</v>
      </c>
      <c r="T33" s="26" t="s">
        <v>8975</v>
      </c>
    </row>
    <row r="34" spans="1:20" ht="192" x14ac:dyDescent="0.2">
      <c r="A34" s="25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78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83">
        <v>5</v>
      </c>
      <c r="P34" s="25">
        <v>10</v>
      </c>
      <c r="Q34" s="32" t="s">
        <v>8315</v>
      </c>
      <c r="R34" s="25" t="s">
        <v>8316</v>
      </c>
      <c r="S34" s="16" t="s">
        <v>8650</v>
      </c>
      <c r="T34" s="26" t="s">
        <v>8976</v>
      </c>
    </row>
    <row r="35" spans="1:20" ht="224" x14ac:dyDescent="0.2">
      <c r="A35" s="25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78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78">
        <v>0</v>
      </c>
      <c r="P35" s="25">
        <v>5</v>
      </c>
      <c r="Q35" s="32" t="s">
        <v>8315</v>
      </c>
      <c r="R35" s="25" t="s">
        <v>8316</v>
      </c>
      <c r="S35" s="16" t="s">
        <v>8977</v>
      </c>
      <c r="T35" s="26" t="s">
        <v>8916</v>
      </c>
    </row>
    <row r="36" spans="1:20" ht="208" x14ac:dyDescent="0.2">
      <c r="A36" s="25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78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78">
        <v>0</v>
      </c>
      <c r="P36" s="25">
        <v>0</v>
      </c>
      <c r="Q36" s="32" t="s">
        <v>8315</v>
      </c>
      <c r="R36" s="25" t="s">
        <v>8316</v>
      </c>
      <c r="S36" s="16" t="s">
        <v>8498</v>
      </c>
      <c r="T36" s="26" t="s">
        <v>8978</v>
      </c>
    </row>
    <row r="37" spans="1:20" ht="208" x14ac:dyDescent="0.2">
      <c r="A37" s="25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78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89">
        <v>38</v>
      </c>
      <c r="P37" s="25">
        <v>81.569999999999993</v>
      </c>
      <c r="Q37" s="32" t="s">
        <v>8315</v>
      </c>
      <c r="R37" s="25" t="s">
        <v>8316</v>
      </c>
      <c r="S37" s="16" t="s">
        <v>8390</v>
      </c>
      <c r="T37" s="26" t="s">
        <v>8495</v>
      </c>
    </row>
    <row r="38" spans="1:20" ht="224" x14ac:dyDescent="0.2">
      <c r="A38" s="25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78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85">
        <v>1</v>
      </c>
      <c r="P38" s="25">
        <v>7</v>
      </c>
      <c r="Q38" s="32" t="s">
        <v>8315</v>
      </c>
      <c r="R38" s="25" t="s">
        <v>8316</v>
      </c>
      <c r="S38" s="16" t="s">
        <v>8772</v>
      </c>
      <c r="T38" s="26" t="s">
        <v>8979</v>
      </c>
    </row>
    <row r="39" spans="1:20" ht="192" x14ac:dyDescent="0.2">
      <c r="A39" s="25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78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95">
        <v>3</v>
      </c>
      <c r="P39" s="25">
        <v>27.3</v>
      </c>
      <c r="Q39" s="32" t="s">
        <v>8315</v>
      </c>
      <c r="R39" s="25" t="s">
        <v>8316</v>
      </c>
      <c r="S39" s="16" t="s">
        <v>8980</v>
      </c>
      <c r="T39" s="26" t="s">
        <v>8663</v>
      </c>
    </row>
    <row r="40" spans="1:20" ht="192" x14ac:dyDescent="0.2">
      <c r="A40" s="25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78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96">
        <v>9</v>
      </c>
      <c r="P40" s="25">
        <v>29.41</v>
      </c>
      <c r="Q40" s="32" t="s">
        <v>8315</v>
      </c>
      <c r="R40" s="25" t="s">
        <v>8316</v>
      </c>
      <c r="S40" s="16" t="s">
        <v>8760</v>
      </c>
      <c r="T40" s="26" t="s">
        <v>8475</v>
      </c>
    </row>
    <row r="41" spans="1:20" ht="80" x14ac:dyDescent="0.2">
      <c r="A41" s="25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78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85">
        <v>1</v>
      </c>
      <c r="P41" s="25">
        <v>12.5</v>
      </c>
      <c r="Q41" s="32" t="s">
        <v>8315</v>
      </c>
      <c r="R41" s="25" t="s">
        <v>8316</v>
      </c>
      <c r="S41" s="16" t="s">
        <v>8725</v>
      </c>
      <c r="T41" s="26" t="s">
        <v>8981</v>
      </c>
    </row>
    <row r="42" spans="1:20" ht="80" x14ac:dyDescent="0.2">
      <c r="A42" s="25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78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78">
        <v>0</v>
      </c>
      <c r="P42" s="25">
        <v>0</v>
      </c>
      <c r="Q42" s="32" t="s">
        <v>8315</v>
      </c>
      <c r="R42" s="25" t="s">
        <v>8316</v>
      </c>
      <c r="S42" s="16" t="s">
        <v>8752</v>
      </c>
      <c r="T42" s="26" t="s">
        <v>8927</v>
      </c>
    </row>
    <row r="43" spans="1:20" ht="208" x14ac:dyDescent="0.2">
      <c r="A43" s="25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78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83">
        <v>5</v>
      </c>
      <c r="P43" s="25">
        <v>5.75</v>
      </c>
      <c r="Q43" s="32" t="s">
        <v>8315</v>
      </c>
      <c r="R43" s="25" t="s">
        <v>8316</v>
      </c>
      <c r="S43" s="16" t="s">
        <v>8548</v>
      </c>
      <c r="T43" s="26" t="s">
        <v>8982</v>
      </c>
    </row>
    <row r="44" spans="1:20" ht="128" x14ac:dyDescent="0.2">
      <c r="A44" s="25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78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97">
        <v>21</v>
      </c>
      <c r="P44" s="25">
        <v>52.08</v>
      </c>
      <c r="Q44" s="32" t="s">
        <v>8315</v>
      </c>
      <c r="R44" s="25" t="s">
        <v>8316</v>
      </c>
      <c r="S44" s="16" t="s">
        <v>8983</v>
      </c>
      <c r="T44" s="26" t="s">
        <v>8984</v>
      </c>
    </row>
    <row r="45" spans="1:20" ht="192" x14ac:dyDescent="0.2">
      <c r="A45" s="25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78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83">
        <v>5</v>
      </c>
      <c r="P45" s="25">
        <v>183.33</v>
      </c>
      <c r="Q45" s="32" t="s">
        <v>8315</v>
      </c>
      <c r="R45" s="25" t="s">
        <v>8316</v>
      </c>
      <c r="S45" s="16" t="s">
        <v>8985</v>
      </c>
      <c r="T45" s="26" t="s">
        <v>8469</v>
      </c>
    </row>
    <row r="46" spans="1:20" ht="224" x14ac:dyDescent="0.2">
      <c r="A46" s="25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78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80">
        <v>4</v>
      </c>
      <c r="P46" s="25">
        <v>26.33</v>
      </c>
      <c r="Q46" s="32" t="s">
        <v>8315</v>
      </c>
      <c r="R46" s="25" t="s">
        <v>8316</v>
      </c>
      <c r="S46" s="16" t="s">
        <v>8846</v>
      </c>
      <c r="T46" s="26" t="s">
        <v>8986</v>
      </c>
    </row>
    <row r="47" spans="1:20" ht="224" x14ac:dyDescent="0.2">
      <c r="A47" s="25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78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78">
        <v>0</v>
      </c>
      <c r="P47" s="25">
        <v>0</v>
      </c>
      <c r="Q47" s="32" t="s">
        <v>8315</v>
      </c>
      <c r="R47" s="25" t="s">
        <v>8316</v>
      </c>
      <c r="S47" s="16" t="s">
        <v>8987</v>
      </c>
      <c r="T47" s="26" t="s">
        <v>8790</v>
      </c>
    </row>
    <row r="48" spans="1:20" ht="224" x14ac:dyDescent="0.2">
      <c r="A48" s="25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78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98">
        <v>62</v>
      </c>
      <c r="P48" s="25">
        <v>486.43</v>
      </c>
      <c r="Q48" s="32" t="s">
        <v>8315</v>
      </c>
      <c r="R48" s="25" t="s">
        <v>8316</v>
      </c>
      <c r="S48" s="16" t="s">
        <v>8732</v>
      </c>
      <c r="T48" s="26" t="s">
        <v>8979</v>
      </c>
    </row>
    <row r="49" spans="1:20" ht="176" x14ac:dyDescent="0.2">
      <c r="A49" s="25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78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85">
        <v>1</v>
      </c>
      <c r="P49" s="25">
        <v>3</v>
      </c>
      <c r="Q49" s="32" t="s">
        <v>8315</v>
      </c>
      <c r="R49" s="25" t="s">
        <v>8316</v>
      </c>
      <c r="S49" s="16" t="s">
        <v>8612</v>
      </c>
      <c r="T49" s="26" t="s">
        <v>8486</v>
      </c>
    </row>
    <row r="50" spans="1:20" ht="160" x14ac:dyDescent="0.2">
      <c r="A50" s="25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78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78">
        <v>0</v>
      </c>
      <c r="P50" s="25">
        <v>25</v>
      </c>
      <c r="Q50" s="32" t="s">
        <v>8315</v>
      </c>
      <c r="R50" s="25" t="s">
        <v>8316</v>
      </c>
      <c r="S50" s="16" t="s">
        <v>8988</v>
      </c>
      <c r="T50" s="26" t="s">
        <v>8503</v>
      </c>
    </row>
    <row r="51" spans="1:20" ht="208" x14ac:dyDescent="0.2">
      <c r="A51" s="25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78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85">
        <v>1</v>
      </c>
      <c r="P51" s="25">
        <v>9.75</v>
      </c>
      <c r="Q51" s="32" t="s">
        <v>8315</v>
      </c>
      <c r="R51" s="25" t="s">
        <v>8316</v>
      </c>
      <c r="S51" s="16" t="s">
        <v>8838</v>
      </c>
      <c r="T51" s="26" t="s">
        <v>8989</v>
      </c>
    </row>
    <row r="52" spans="1:20" ht="192" x14ac:dyDescent="0.2">
      <c r="A52" s="25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78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99">
        <v>18</v>
      </c>
      <c r="P52" s="25">
        <v>36.590000000000003</v>
      </c>
      <c r="Q52" s="32" t="s">
        <v>8315</v>
      </c>
      <c r="R52" s="25" t="s">
        <v>8316</v>
      </c>
      <c r="S52" s="16" t="s">
        <v>8626</v>
      </c>
      <c r="T52" s="26" t="s">
        <v>8990</v>
      </c>
    </row>
    <row r="53" spans="1:20" ht="240" x14ac:dyDescent="0.2">
      <c r="A53" s="25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78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96">
        <v>9</v>
      </c>
      <c r="P53" s="25">
        <v>80.709999999999994</v>
      </c>
      <c r="Q53" s="32" t="s">
        <v>8315</v>
      </c>
      <c r="R53" s="25" t="s">
        <v>8316</v>
      </c>
      <c r="S53" s="16" t="s">
        <v>8419</v>
      </c>
      <c r="T53" s="26" t="s">
        <v>8991</v>
      </c>
    </row>
    <row r="54" spans="1:20" ht="192" x14ac:dyDescent="0.2">
      <c r="A54" s="25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78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78">
        <v>0</v>
      </c>
      <c r="P54" s="25">
        <v>1</v>
      </c>
      <c r="Q54" s="32" t="s">
        <v>8315</v>
      </c>
      <c r="R54" s="25" t="s">
        <v>8316</v>
      </c>
      <c r="S54" s="16" t="s">
        <v>8631</v>
      </c>
      <c r="T54" s="26" t="s">
        <v>8852</v>
      </c>
    </row>
    <row r="55" spans="1:20" ht="224" x14ac:dyDescent="0.2">
      <c r="A55" s="25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78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95">
        <v>3</v>
      </c>
      <c r="P55" s="25">
        <v>52.8</v>
      </c>
      <c r="Q55" s="32" t="s">
        <v>8315</v>
      </c>
      <c r="R55" s="25" t="s">
        <v>8316</v>
      </c>
      <c r="S55" s="16" t="s">
        <v>8674</v>
      </c>
      <c r="T55" s="26" t="s">
        <v>8675</v>
      </c>
    </row>
    <row r="56" spans="1:20" ht="208" x14ac:dyDescent="0.2">
      <c r="A56" s="25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78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78">
        <v>0</v>
      </c>
      <c r="P56" s="25">
        <v>20</v>
      </c>
      <c r="Q56" s="32" t="s">
        <v>8315</v>
      </c>
      <c r="R56" s="25" t="s">
        <v>8316</v>
      </c>
      <c r="S56" s="16" t="s">
        <v>8992</v>
      </c>
      <c r="T56" s="26" t="s">
        <v>8993</v>
      </c>
    </row>
    <row r="57" spans="1:20" ht="208" x14ac:dyDescent="0.2">
      <c r="A57" s="25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78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100">
        <v>37</v>
      </c>
      <c r="P57" s="25">
        <v>46.93</v>
      </c>
      <c r="Q57" s="32" t="s">
        <v>8315</v>
      </c>
      <c r="R57" s="25" t="s">
        <v>8316</v>
      </c>
      <c r="S57" s="16" t="s">
        <v>8813</v>
      </c>
      <c r="T57" s="26" t="s">
        <v>8994</v>
      </c>
    </row>
    <row r="58" spans="1:20" ht="192" x14ac:dyDescent="0.2">
      <c r="A58" s="25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78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101">
        <v>14</v>
      </c>
      <c r="P58" s="25">
        <v>78.08</v>
      </c>
      <c r="Q58" s="32" t="s">
        <v>8315</v>
      </c>
      <c r="R58" s="25" t="s">
        <v>8316</v>
      </c>
      <c r="S58" s="16" t="s">
        <v>8995</v>
      </c>
      <c r="T58" s="26" t="s">
        <v>8907</v>
      </c>
    </row>
    <row r="59" spans="1:20" ht="208" x14ac:dyDescent="0.2">
      <c r="A59" s="25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78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78">
        <v>0</v>
      </c>
      <c r="P59" s="25">
        <v>1</v>
      </c>
      <c r="Q59" s="32" t="s">
        <v>8315</v>
      </c>
      <c r="R59" s="25" t="s">
        <v>8316</v>
      </c>
      <c r="S59" s="16" t="s">
        <v>8895</v>
      </c>
      <c r="T59" s="26" t="s">
        <v>8956</v>
      </c>
    </row>
    <row r="60" spans="1:20" ht="240" x14ac:dyDescent="0.2">
      <c r="A60" s="25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78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102">
        <v>22</v>
      </c>
      <c r="P60" s="25">
        <v>48.56</v>
      </c>
      <c r="Q60" s="32" t="s">
        <v>8315</v>
      </c>
      <c r="R60" s="25" t="s">
        <v>8316</v>
      </c>
      <c r="S60" s="16" t="s">
        <v>8911</v>
      </c>
      <c r="T60" s="26" t="s">
        <v>8485</v>
      </c>
    </row>
    <row r="61" spans="1:20" ht="208" x14ac:dyDescent="0.2">
      <c r="A61" s="25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78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103">
        <v>27</v>
      </c>
      <c r="P61" s="25">
        <v>68.099999999999994</v>
      </c>
      <c r="Q61" s="32" t="s">
        <v>8315</v>
      </c>
      <c r="R61" s="25" t="s">
        <v>8316</v>
      </c>
      <c r="S61" s="16" t="s">
        <v>8846</v>
      </c>
      <c r="T61" s="26" t="s">
        <v>8705</v>
      </c>
    </row>
    <row r="62" spans="1:20" ht="160" x14ac:dyDescent="0.2">
      <c r="A62" s="25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78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96">
        <v>9</v>
      </c>
      <c r="P62" s="25">
        <v>8.5</v>
      </c>
      <c r="Q62" s="32" t="s">
        <v>8315</v>
      </c>
      <c r="R62" s="25" t="s">
        <v>8316</v>
      </c>
      <c r="S62" s="16" t="s">
        <v>8673</v>
      </c>
      <c r="T62" s="26" t="s">
        <v>8832</v>
      </c>
    </row>
    <row r="63" spans="1:20" ht="160" x14ac:dyDescent="0.2">
      <c r="A63" s="25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78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96">
        <v>9</v>
      </c>
      <c r="P63" s="25">
        <v>60.06</v>
      </c>
      <c r="Q63" s="32" t="s">
        <v>8315</v>
      </c>
      <c r="R63" s="25" t="s">
        <v>8316</v>
      </c>
      <c r="S63" s="16" t="s">
        <v>8768</v>
      </c>
      <c r="T63" s="26" t="s">
        <v>8769</v>
      </c>
    </row>
    <row r="64" spans="1:20" ht="208" x14ac:dyDescent="0.2">
      <c r="A64" s="25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78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84">
        <v>7</v>
      </c>
      <c r="P64" s="25">
        <v>72.400000000000006</v>
      </c>
      <c r="Q64" s="32" t="s">
        <v>8315</v>
      </c>
      <c r="R64" s="25" t="s">
        <v>8316</v>
      </c>
      <c r="S64" s="16" t="s">
        <v>8681</v>
      </c>
      <c r="T64" s="26" t="s">
        <v>8410</v>
      </c>
    </row>
    <row r="65" spans="1:20" ht="208" x14ac:dyDescent="0.2">
      <c r="A65" s="25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78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104">
        <v>10</v>
      </c>
      <c r="P65" s="25">
        <v>100</v>
      </c>
      <c r="Q65" s="32" t="s">
        <v>8315</v>
      </c>
      <c r="R65" s="25" t="s">
        <v>8316</v>
      </c>
      <c r="S65" s="16" t="s">
        <v>8857</v>
      </c>
      <c r="T65" s="26" t="s">
        <v>8484</v>
      </c>
    </row>
    <row r="66" spans="1:20" ht="224" x14ac:dyDescent="0.2">
      <c r="A66" s="25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78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90">
        <v>11</v>
      </c>
      <c r="P66" s="25">
        <v>51.67</v>
      </c>
      <c r="Q66" s="32" t="s">
        <v>8315</v>
      </c>
      <c r="R66" s="25" t="s">
        <v>8316</v>
      </c>
      <c r="S66" s="16" t="s">
        <v>8726</v>
      </c>
      <c r="T66" s="26" t="s">
        <v>8996</v>
      </c>
    </row>
    <row r="67" spans="1:20" ht="176" x14ac:dyDescent="0.2">
      <c r="A67" s="25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78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78">
        <v>0</v>
      </c>
      <c r="P67" s="25">
        <v>0</v>
      </c>
      <c r="Q67" s="32" t="s">
        <v>8315</v>
      </c>
      <c r="R67" s="25" t="s">
        <v>8316</v>
      </c>
      <c r="S67" s="16" t="s">
        <v>8950</v>
      </c>
      <c r="T67" s="26" t="s">
        <v>8700</v>
      </c>
    </row>
    <row r="68" spans="1:20" ht="224" x14ac:dyDescent="0.2">
      <c r="A68" s="25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78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105">
        <v>28</v>
      </c>
      <c r="P68" s="25">
        <v>61</v>
      </c>
      <c r="Q68" s="32" t="s">
        <v>8315</v>
      </c>
      <c r="R68" s="25" t="s">
        <v>8316</v>
      </c>
      <c r="S68" s="16" t="s">
        <v>8477</v>
      </c>
      <c r="T68" s="26" t="s">
        <v>8997</v>
      </c>
    </row>
    <row r="69" spans="1:20" ht="160" x14ac:dyDescent="0.2">
      <c r="A69" s="25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78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97">
        <v>21</v>
      </c>
      <c r="P69" s="25">
        <v>37.5</v>
      </c>
      <c r="Q69" s="32" t="s">
        <v>8315</v>
      </c>
      <c r="R69" s="25" t="s">
        <v>8316</v>
      </c>
      <c r="S69" s="16" t="s">
        <v>8824</v>
      </c>
      <c r="T69" s="26" t="s">
        <v>8738</v>
      </c>
    </row>
    <row r="70" spans="1:20" ht="224" x14ac:dyDescent="0.2">
      <c r="A70" s="25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78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99">
        <v>18</v>
      </c>
      <c r="P70" s="25">
        <v>25.57</v>
      </c>
      <c r="Q70" s="32" t="s">
        <v>8315</v>
      </c>
      <c r="R70" s="25" t="s">
        <v>8316</v>
      </c>
      <c r="S70" s="16" t="s">
        <v>8998</v>
      </c>
      <c r="T70" s="26" t="s">
        <v>8999</v>
      </c>
    </row>
    <row r="71" spans="1:20" ht="176" x14ac:dyDescent="0.2">
      <c r="A71" s="25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78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78">
        <v>0</v>
      </c>
      <c r="P71" s="25">
        <v>0</v>
      </c>
      <c r="Q71" s="32" t="s">
        <v>8315</v>
      </c>
      <c r="R71" s="25" t="s">
        <v>8316</v>
      </c>
      <c r="S71" s="16" t="s">
        <v>9000</v>
      </c>
      <c r="T71" s="26" t="s">
        <v>8577</v>
      </c>
    </row>
    <row r="72" spans="1:20" ht="192" x14ac:dyDescent="0.2">
      <c r="A72" s="25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78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81">
        <v>2</v>
      </c>
      <c r="P72" s="25">
        <v>25</v>
      </c>
      <c r="Q72" s="32" t="s">
        <v>8315</v>
      </c>
      <c r="R72" s="25" t="s">
        <v>8316</v>
      </c>
      <c r="S72" s="16" t="s">
        <v>8955</v>
      </c>
      <c r="T72" s="26" t="s">
        <v>8956</v>
      </c>
    </row>
    <row r="73" spans="1:20" ht="160" x14ac:dyDescent="0.2">
      <c r="A73" s="25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78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78">
        <v>0</v>
      </c>
      <c r="P73" s="25">
        <v>0</v>
      </c>
      <c r="Q73" s="32" t="s">
        <v>8315</v>
      </c>
      <c r="R73" s="25" t="s">
        <v>8316</v>
      </c>
      <c r="S73" s="16" t="s">
        <v>8804</v>
      </c>
      <c r="T73" s="26" t="s">
        <v>8805</v>
      </c>
    </row>
    <row r="74" spans="1:20" ht="192" x14ac:dyDescent="0.2">
      <c r="A74" s="25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78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78">
        <v>0</v>
      </c>
      <c r="P74" s="25">
        <v>0</v>
      </c>
      <c r="Q74" s="32" t="s">
        <v>8315</v>
      </c>
      <c r="R74" s="25" t="s">
        <v>8316</v>
      </c>
      <c r="S74" s="16" t="s">
        <v>8804</v>
      </c>
      <c r="T74" s="26" t="s">
        <v>8683</v>
      </c>
    </row>
    <row r="75" spans="1:20" ht="160" x14ac:dyDescent="0.2">
      <c r="A75" s="25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78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104">
        <v>10</v>
      </c>
      <c r="P75" s="25">
        <v>10</v>
      </c>
      <c r="Q75" s="32" t="s">
        <v>8315</v>
      </c>
      <c r="R75" s="25" t="s">
        <v>8316</v>
      </c>
      <c r="S75" s="16" t="s">
        <v>8772</v>
      </c>
      <c r="T75" s="26" t="s">
        <v>8774</v>
      </c>
    </row>
    <row r="76" spans="1:20" ht="80" x14ac:dyDescent="0.2">
      <c r="A76" s="25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78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81">
        <v>2</v>
      </c>
      <c r="P76" s="25">
        <v>202</v>
      </c>
      <c r="Q76" s="32" t="s">
        <v>8315</v>
      </c>
      <c r="R76" s="25" t="s">
        <v>8316</v>
      </c>
      <c r="S76" s="16" t="s">
        <v>8609</v>
      </c>
      <c r="T76" s="26" t="s">
        <v>9001</v>
      </c>
    </row>
    <row r="77" spans="1:20" ht="208" x14ac:dyDescent="0.2">
      <c r="A77" s="25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78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96">
        <v>9</v>
      </c>
      <c r="P77" s="25">
        <v>25.65</v>
      </c>
      <c r="Q77" s="32" t="s">
        <v>8315</v>
      </c>
      <c r="R77" s="25" t="s">
        <v>8316</v>
      </c>
      <c r="S77" s="16" t="s">
        <v>8445</v>
      </c>
      <c r="T77" s="26" t="s">
        <v>9002</v>
      </c>
    </row>
    <row r="78" spans="1:20" ht="192" x14ac:dyDescent="0.2">
      <c r="A78" s="25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78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97">
        <v>21</v>
      </c>
      <c r="P78" s="25">
        <v>56.05</v>
      </c>
      <c r="Q78" s="32" t="s">
        <v>8315</v>
      </c>
      <c r="R78" s="25" t="s">
        <v>8316</v>
      </c>
      <c r="S78" s="16" t="s">
        <v>8530</v>
      </c>
      <c r="T78" s="26" t="s">
        <v>8455</v>
      </c>
    </row>
    <row r="79" spans="1:20" ht="224" x14ac:dyDescent="0.2">
      <c r="A79" s="25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78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106">
        <v>41</v>
      </c>
      <c r="P79" s="25">
        <v>81.319999999999993</v>
      </c>
      <c r="Q79" s="32" t="s">
        <v>8315</v>
      </c>
      <c r="R79" s="25" t="s">
        <v>8316</v>
      </c>
      <c r="S79" s="16" t="s">
        <v>8530</v>
      </c>
      <c r="T79" s="26" t="s">
        <v>8804</v>
      </c>
    </row>
    <row r="80" spans="1:20" ht="192" x14ac:dyDescent="0.2">
      <c r="A80" s="25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78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81">
        <v>2</v>
      </c>
      <c r="P80" s="25">
        <v>70.17</v>
      </c>
      <c r="Q80" s="32" t="s">
        <v>8315</v>
      </c>
      <c r="R80" s="25" t="s">
        <v>8316</v>
      </c>
      <c r="S80" s="16" t="s">
        <v>8684</v>
      </c>
      <c r="T80" s="26" t="s">
        <v>8846</v>
      </c>
    </row>
    <row r="81" spans="1:20" ht="192" x14ac:dyDescent="0.2">
      <c r="A81" s="25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78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95">
        <v>3</v>
      </c>
      <c r="P81" s="25">
        <v>23.63</v>
      </c>
      <c r="Q81" s="32" t="s">
        <v>8315</v>
      </c>
      <c r="R81" s="25" t="s">
        <v>8316</v>
      </c>
      <c r="S81" s="16" t="s">
        <v>8882</v>
      </c>
      <c r="T81" s="26" t="s">
        <v>8758</v>
      </c>
    </row>
    <row r="82" spans="1:20" ht="192" x14ac:dyDescent="0.2">
      <c r="A82" s="25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78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107">
        <v>16</v>
      </c>
      <c r="P82" s="25">
        <v>188.56</v>
      </c>
      <c r="Q82" s="32" t="s">
        <v>8315</v>
      </c>
      <c r="R82" s="25" t="s">
        <v>8316</v>
      </c>
      <c r="S82" s="16" t="s">
        <v>9003</v>
      </c>
      <c r="T82" s="26" t="s">
        <v>9004</v>
      </c>
    </row>
    <row r="83" spans="1:20" ht="208" x14ac:dyDescent="0.2">
      <c r="A83" s="25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78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107">
        <v>16</v>
      </c>
      <c r="P83" s="25">
        <v>49.51</v>
      </c>
      <c r="Q83" s="32" t="s">
        <v>8315</v>
      </c>
      <c r="R83" s="25" t="s">
        <v>8316</v>
      </c>
      <c r="S83" s="16" t="s">
        <v>8743</v>
      </c>
      <c r="T83" s="26" t="s">
        <v>9005</v>
      </c>
    </row>
    <row r="84" spans="1:20" ht="144" x14ac:dyDescent="0.2">
      <c r="A84" s="25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78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80">
        <v>4</v>
      </c>
      <c r="P84" s="25">
        <v>9.5</v>
      </c>
      <c r="Q84" s="32" t="s">
        <v>8315</v>
      </c>
      <c r="R84" s="25" t="s">
        <v>8316</v>
      </c>
      <c r="S84" s="16" t="s">
        <v>9006</v>
      </c>
      <c r="T84" s="26" t="s">
        <v>8715</v>
      </c>
    </row>
    <row r="85" spans="1:20" ht="176" x14ac:dyDescent="0.2">
      <c r="A85" s="25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78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78">
        <v>0</v>
      </c>
      <c r="P85" s="25">
        <v>10</v>
      </c>
      <c r="Q85" s="32" t="s">
        <v>8315</v>
      </c>
      <c r="R85" s="25" t="s">
        <v>8316</v>
      </c>
      <c r="S85" s="16" t="s">
        <v>8915</v>
      </c>
      <c r="T85" s="26" t="s">
        <v>8461</v>
      </c>
    </row>
    <row r="86" spans="1:20" ht="144" x14ac:dyDescent="0.2">
      <c r="A86" s="25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78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78">
        <v>0</v>
      </c>
      <c r="P86" s="25">
        <v>13</v>
      </c>
      <c r="Q86" s="32" t="s">
        <v>8315</v>
      </c>
      <c r="R86" s="25" t="s">
        <v>8316</v>
      </c>
      <c r="S86" s="16" t="s">
        <v>8558</v>
      </c>
      <c r="T86" s="26" t="s">
        <v>8708</v>
      </c>
    </row>
    <row r="87" spans="1:20" ht="112" x14ac:dyDescent="0.2">
      <c r="A87" s="25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78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107">
        <v>16</v>
      </c>
      <c r="P87" s="25">
        <v>89.4</v>
      </c>
      <c r="Q87" s="32" t="s">
        <v>8315</v>
      </c>
      <c r="R87" s="25" t="s">
        <v>8316</v>
      </c>
      <c r="S87" s="16" t="s">
        <v>8950</v>
      </c>
      <c r="T87" s="26" t="s">
        <v>9007</v>
      </c>
    </row>
    <row r="88" spans="1:20" ht="224" x14ac:dyDescent="0.2">
      <c r="A88" s="25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78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95">
        <v>3</v>
      </c>
      <c r="P88" s="25">
        <v>25</v>
      </c>
      <c r="Q88" s="32" t="s">
        <v>8315</v>
      </c>
      <c r="R88" s="25" t="s">
        <v>8316</v>
      </c>
      <c r="S88" s="16" t="s">
        <v>8718</v>
      </c>
      <c r="T88" s="26" t="s">
        <v>8477</v>
      </c>
    </row>
    <row r="89" spans="1:20" ht="224" x14ac:dyDescent="0.2">
      <c r="A89" s="25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78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78">
        <v>0</v>
      </c>
      <c r="P89" s="25">
        <v>1</v>
      </c>
      <c r="Q89" s="32" t="s">
        <v>8315</v>
      </c>
      <c r="R89" s="25" t="s">
        <v>8316</v>
      </c>
      <c r="S89" s="16" t="s">
        <v>8681</v>
      </c>
      <c r="T89" s="26" t="s">
        <v>8682</v>
      </c>
    </row>
    <row r="90" spans="1:20" ht="208" x14ac:dyDescent="0.2">
      <c r="A90" s="25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78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83">
        <v>5</v>
      </c>
      <c r="P90" s="25">
        <v>65</v>
      </c>
      <c r="Q90" s="32" t="s">
        <v>8315</v>
      </c>
      <c r="R90" s="25" t="s">
        <v>8316</v>
      </c>
      <c r="S90" s="16" t="s">
        <v>8520</v>
      </c>
      <c r="T90" s="26" t="s">
        <v>8490</v>
      </c>
    </row>
    <row r="91" spans="1:20" ht="192" x14ac:dyDescent="0.2">
      <c r="A91" s="25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78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78">
        <v>0</v>
      </c>
      <c r="P91" s="25">
        <v>1</v>
      </c>
      <c r="Q91" s="32" t="s">
        <v>8315</v>
      </c>
      <c r="R91" s="25" t="s">
        <v>8316</v>
      </c>
      <c r="S91" s="16" t="s">
        <v>8539</v>
      </c>
      <c r="T91" s="26" t="s">
        <v>8731</v>
      </c>
    </row>
    <row r="92" spans="1:20" ht="192" x14ac:dyDescent="0.2">
      <c r="A92" s="25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78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99">
        <v>18</v>
      </c>
      <c r="P92" s="25">
        <v>81.540000000000006</v>
      </c>
      <c r="Q92" s="32" t="s">
        <v>8315</v>
      </c>
      <c r="R92" s="25" t="s">
        <v>8316</v>
      </c>
      <c r="S92" s="16" t="s">
        <v>8998</v>
      </c>
      <c r="T92" s="26" t="s">
        <v>8999</v>
      </c>
    </row>
    <row r="93" spans="1:20" ht="48" x14ac:dyDescent="0.2">
      <c r="A93" s="25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78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83">
        <v>5</v>
      </c>
      <c r="P93" s="25">
        <v>100</v>
      </c>
      <c r="Q93" s="32" t="s">
        <v>8315</v>
      </c>
      <c r="R93" s="25" t="s">
        <v>8316</v>
      </c>
      <c r="S93" s="16" t="s">
        <v>8678</v>
      </c>
      <c r="T93" s="26" t="s">
        <v>9008</v>
      </c>
    </row>
    <row r="94" spans="1:20" ht="128" x14ac:dyDescent="0.2">
      <c r="A94" s="25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78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78">
        <v>0</v>
      </c>
      <c r="P94" s="25">
        <v>1</v>
      </c>
      <c r="Q94" s="32" t="s">
        <v>8315</v>
      </c>
      <c r="R94" s="25" t="s">
        <v>8316</v>
      </c>
      <c r="S94" s="16" t="s">
        <v>8628</v>
      </c>
      <c r="T94" s="26" t="s">
        <v>9009</v>
      </c>
    </row>
    <row r="95" spans="1:20" ht="208" x14ac:dyDescent="0.2">
      <c r="A95" s="25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78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78">
        <v>0</v>
      </c>
      <c r="P95" s="25">
        <v>0</v>
      </c>
      <c r="Q95" s="32" t="s">
        <v>8315</v>
      </c>
      <c r="R95" s="25" t="s">
        <v>8316</v>
      </c>
      <c r="S95" s="16" t="s">
        <v>8666</v>
      </c>
      <c r="T95" s="26" t="s">
        <v>8887</v>
      </c>
    </row>
    <row r="96" spans="1:20" ht="208" x14ac:dyDescent="0.2">
      <c r="A96" s="25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78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85">
        <v>1</v>
      </c>
      <c r="P96" s="25">
        <v>20</v>
      </c>
      <c r="Q96" s="32" t="s">
        <v>8315</v>
      </c>
      <c r="R96" s="25" t="s">
        <v>8316</v>
      </c>
      <c r="S96" s="16" t="s">
        <v>9005</v>
      </c>
      <c r="T96" s="26" t="s">
        <v>9000</v>
      </c>
    </row>
    <row r="97" spans="1:20" ht="112" x14ac:dyDescent="0.2">
      <c r="A97" s="25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78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85">
        <v>1</v>
      </c>
      <c r="P97" s="25">
        <v>5.5</v>
      </c>
      <c r="Q97" s="32" t="s">
        <v>8315</v>
      </c>
      <c r="R97" s="25" t="s">
        <v>8316</v>
      </c>
      <c r="S97" s="16" t="s">
        <v>8775</v>
      </c>
      <c r="T97" s="26" t="s">
        <v>8665</v>
      </c>
    </row>
    <row r="98" spans="1:20" ht="192" x14ac:dyDescent="0.2">
      <c r="A98" s="25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78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108">
        <v>13</v>
      </c>
      <c r="P98" s="25">
        <v>50.2</v>
      </c>
      <c r="Q98" s="32" t="s">
        <v>8315</v>
      </c>
      <c r="R98" s="25" t="s">
        <v>8316</v>
      </c>
      <c r="S98" s="16" t="s">
        <v>9010</v>
      </c>
      <c r="T98" s="26" t="s">
        <v>9011</v>
      </c>
    </row>
    <row r="99" spans="1:20" ht="160" x14ac:dyDescent="0.2">
      <c r="A99" s="25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78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85">
        <v>1</v>
      </c>
      <c r="P99" s="25">
        <v>13.11</v>
      </c>
      <c r="Q99" s="32" t="s">
        <v>8315</v>
      </c>
      <c r="R99" s="25" t="s">
        <v>8316</v>
      </c>
      <c r="S99" s="16" t="s">
        <v>9012</v>
      </c>
      <c r="T99" s="26" t="s">
        <v>9013</v>
      </c>
    </row>
    <row r="100" spans="1:20" ht="208" x14ac:dyDescent="0.2">
      <c r="A100" s="25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78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109">
        <v>17</v>
      </c>
      <c r="P100" s="25">
        <v>315.5</v>
      </c>
      <c r="Q100" s="32" t="s">
        <v>8315</v>
      </c>
      <c r="R100" s="25" t="s">
        <v>8316</v>
      </c>
      <c r="S100" s="16" t="s">
        <v>8464</v>
      </c>
      <c r="T100" s="26" t="s">
        <v>9014</v>
      </c>
    </row>
    <row r="101" spans="1:20" ht="112" x14ac:dyDescent="0.2">
      <c r="A101" s="25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78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94">
        <v>33</v>
      </c>
      <c r="P101" s="25">
        <v>37.14</v>
      </c>
      <c r="Q101" s="32" t="s">
        <v>8315</v>
      </c>
      <c r="R101" s="25" t="s">
        <v>8316</v>
      </c>
      <c r="S101" s="16" t="s">
        <v>8437</v>
      </c>
      <c r="T101" s="26" t="s">
        <v>8410</v>
      </c>
    </row>
    <row r="102" spans="1:20" ht="224" x14ac:dyDescent="0.2">
      <c r="A102" s="25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78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78">
        <v>0</v>
      </c>
      <c r="P102" s="25">
        <v>0</v>
      </c>
      <c r="Q102" s="32" t="s">
        <v>8315</v>
      </c>
      <c r="R102" s="25" t="s">
        <v>8316</v>
      </c>
      <c r="S102" s="16" t="s">
        <v>9015</v>
      </c>
      <c r="T102" s="26" t="s">
        <v>9016</v>
      </c>
    </row>
    <row r="103" spans="1:20" ht="224" x14ac:dyDescent="0.2">
      <c r="A103" s="25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78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102">
        <v>22</v>
      </c>
      <c r="P103" s="25">
        <v>128.27000000000001</v>
      </c>
      <c r="Q103" s="32" t="s">
        <v>8315</v>
      </c>
      <c r="R103" s="25" t="s">
        <v>8316</v>
      </c>
      <c r="S103" s="16" t="s">
        <v>8928</v>
      </c>
      <c r="T103" s="26" t="s">
        <v>8555</v>
      </c>
    </row>
    <row r="104" spans="1:20" ht="208" x14ac:dyDescent="0.2">
      <c r="A104" s="25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78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95">
        <v>3</v>
      </c>
      <c r="P104" s="25">
        <v>47.27</v>
      </c>
      <c r="Q104" s="32" t="s">
        <v>8315</v>
      </c>
      <c r="R104" s="25" t="s">
        <v>8316</v>
      </c>
      <c r="S104" s="16" t="s">
        <v>9017</v>
      </c>
      <c r="T104" s="26" t="s">
        <v>8694</v>
      </c>
    </row>
    <row r="105" spans="1:20" ht="224" x14ac:dyDescent="0.2">
      <c r="A105" s="25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78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83">
        <v>5</v>
      </c>
      <c r="P105" s="25">
        <v>50</v>
      </c>
      <c r="Q105" s="32" t="s">
        <v>8315</v>
      </c>
      <c r="R105" s="25" t="s">
        <v>8316</v>
      </c>
      <c r="S105" s="16" t="s">
        <v>8622</v>
      </c>
      <c r="T105" s="26" t="s">
        <v>8745</v>
      </c>
    </row>
    <row r="106" spans="1:20" ht="208" x14ac:dyDescent="0.2">
      <c r="A106" s="25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78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90">
        <v>11</v>
      </c>
      <c r="P106" s="25">
        <v>42.5</v>
      </c>
      <c r="Q106" s="32" t="s">
        <v>8315</v>
      </c>
      <c r="R106" s="25" t="s">
        <v>8316</v>
      </c>
      <c r="S106" s="16" t="s">
        <v>8804</v>
      </c>
      <c r="T106" s="26" t="s">
        <v>8763</v>
      </c>
    </row>
    <row r="107" spans="1:20" ht="160" x14ac:dyDescent="0.2">
      <c r="A107" s="25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78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85">
        <v>1</v>
      </c>
      <c r="P107" s="25">
        <v>62.5</v>
      </c>
      <c r="Q107" s="32" t="s">
        <v>8315</v>
      </c>
      <c r="R107" s="25" t="s">
        <v>8316</v>
      </c>
      <c r="S107" s="16" t="s">
        <v>8783</v>
      </c>
      <c r="T107" s="26" t="s">
        <v>8999</v>
      </c>
    </row>
    <row r="108" spans="1:20" ht="144" x14ac:dyDescent="0.2">
      <c r="A108" s="25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78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83">
        <v>5</v>
      </c>
      <c r="P108" s="25">
        <v>27</v>
      </c>
      <c r="Q108" s="32" t="s">
        <v>8315</v>
      </c>
      <c r="R108" s="25" t="s">
        <v>8316</v>
      </c>
      <c r="S108" s="16" t="s">
        <v>8462</v>
      </c>
      <c r="T108" s="26" t="s">
        <v>8611</v>
      </c>
    </row>
    <row r="109" spans="1:20" ht="208" x14ac:dyDescent="0.2">
      <c r="A109" s="25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78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85">
        <v>1</v>
      </c>
      <c r="P109" s="25">
        <v>25</v>
      </c>
      <c r="Q109" s="32" t="s">
        <v>8315</v>
      </c>
      <c r="R109" s="25" t="s">
        <v>8316</v>
      </c>
      <c r="S109" s="16" t="s">
        <v>9018</v>
      </c>
      <c r="T109" s="26" t="s">
        <v>9019</v>
      </c>
    </row>
    <row r="110" spans="1:20" ht="240" x14ac:dyDescent="0.2">
      <c r="A110" s="25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78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78">
        <v>0</v>
      </c>
      <c r="P110" s="25">
        <v>0</v>
      </c>
      <c r="Q110" s="32" t="s">
        <v>8315</v>
      </c>
      <c r="R110" s="25" t="s">
        <v>8316</v>
      </c>
      <c r="S110" s="16" t="s">
        <v>8659</v>
      </c>
      <c r="T110" s="26" t="s">
        <v>8599</v>
      </c>
    </row>
    <row r="111" spans="1:20" ht="80" x14ac:dyDescent="0.2">
      <c r="A111" s="25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78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78">
        <v>0</v>
      </c>
      <c r="P111" s="25">
        <v>1.5</v>
      </c>
      <c r="Q111" s="32" t="s">
        <v>8315</v>
      </c>
      <c r="R111" s="25" t="s">
        <v>8316</v>
      </c>
      <c r="S111" s="16" t="s">
        <v>8696</v>
      </c>
      <c r="T111" s="26" t="s">
        <v>9020</v>
      </c>
    </row>
    <row r="112" spans="1:20" ht="160" x14ac:dyDescent="0.2">
      <c r="A112" s="25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78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88">
        <v>15</v>
      </c>
      <c r="P112" s="25">
        <v>38.25</v>
      </c>
      <c r="Q112" s="32" t="s">
        <v>8315</v>
      </c>
      <c r="R112" s="25" t="s">
        <v>8316</v>
      </c>
      <c r="S112" s="16" t="s">
        <v>9021</v>
      </c>
      <c r="T112" s="26" t="s">
        <v>8749</v>
      </c>
    </row>
    <row r="113" spans="1:20" ht="192" x14ac:dyDescent="0.2">
      <c r="A113" s="25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78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96">
        <v>9</v>
      </c>
      <c r="P113" s="25">
        <v>16.25</v>
      </c>
      <c r="Q113" s="32" t="s">
        <v>8315</v>
      </c>
      <c r="R113" s="25" t="s">
        <v>8316</v>
      </c>
      <c r="S113" s="16" t="s">
        <v>8562</v>
      </c>
      <c r="T113" s="26" t="s">
        <v>9022</v>
      </c>
    </row>
    <row r="114" spans="1:20" ht="192" x14ac:dyDescent="0.2">
      <c r="A114" s="25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78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78">
        <v>0</v>
      </c>
      <c r="P114" s="25">
        <v>33.75</v>
      </c>
      <c r="Q114" s="32" t="s">
        <v>8315</v>
      </c>
      <c r="R114" s="25" t="s">
        <v>8316</v>
      </c>
      <c r="S114" s="16" t="s">
        <v>8999</v>
      </c>
      <c r="T114" s="26" t="s">
        <v>8591</v>
      </c>
    </row>
    <row r="115" spans="1:20" ht="192" x14ac:dyDescent="0.2">
      <c r="A115" s="25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78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95">
        <v>3</v>
      </c>
      <c r="P115" s="25">
        <v>61.67</v>
      </c>
      <c r="Q115" s="32" t="s">
        <v>8315</v>
      </c>
      <c r="R115" s="25" t="s">
        <v>8316</v>
      </c>
      <c r="S115" s="16" t="s">
        <v>8957</v>
      </c>
      <c r="T115" s="26" t="s">
        <v>9023</v>
      </c>
    </row>
    <row r="116" spans="1:20" ht="176" x14ac:dyDescent="0.2">
      <c r="A116" s="25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78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100">
        <v>37</v>
      </c>
      <c r="P116" s="25">
        <v>83.14</v>
      </c>
      <c r="Q116" s="32" t="s">
        <v>8315</v>
      </c>
      <c r="R116" s="25" t="s">
        <v>8316</v>
      </c>
      <c r="S116" s="16" t="s">
        <v>8800</v>
      </c>
      <c r="T116" s="26" t="s">
        <v>8534</v>
      </c>
    </row>
    <row r="117" spans="1:20" ht="192" x14ac:dyDescent="0.2">
      <c r="A117" s="25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78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78">
        <v>0</v>
      </c>
      <c r="P117" s="25">
        <v>1</v>
      </c>
      <c r="Q117" s="32" t="s">
        <v>8315</v>
      </c>
      <c r="R117" s="25" t="s">
        <v>8316</v>
      </c>
      <c r="S117" s="16" t="s">
        <v>8718</v>
      </c>
      <c r="T117" s="26" t="s">
        <v>8719</v>
      </c>
    </row>
    <row r="118" spans="1:20" ht="208" x14ac:dyDescent="0.2">
      <c r="A118" s="25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78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104">
        <v>10</v>
      </c>
      <c r="P118" s="25">
        <v>142.86000000000001</v>
      </c>
      <c r="Q118" s="32" t="s">
        <v>8315</v>
      </c>
      <c r="R118" s="25" t="s">
        <v>8316</v>
      </c>
      <c r="S118" s="16" t="s">
        <v>8986</v>
      </c>
      <c r="T118" s="26" t="s">
        <v>8617</v>
      </c>
    </row>
    <row r="119" spans="1:20" ht="208" x14ac:dyDescent="0.2">
      <c r="A119" s="25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78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110">
        <v>8</v>
      </c>
      <c r="P119" s="25">
        <v>10.17</v>
      </c>
      <c r="Q119" s="32" t="s">
        <v>8315</v>
      </c>
      <c r="R119" s="25" t="s">
        <v>8316</v>
      </c>
      <c r="S119" s="16" t="s">
        <v>8830</v>
      </c>
      <c r="T119" s="26" t="s">
        <v>8915</v>
      </c>
    </row>
    <row r="120" spans="1:20" ht="224" x14ac:dyDescent="0.2">
      <c r="A120" s="25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78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88">
        <v>15</v>
      </c>
      <c r="P120" s="25">
        <v>57.25</v>
      </c>
      <c r="Q120" s="32" t="s">
        <v>8315</v>
      </c>
      <c r="R120" s="25" t="s">
        <v>8316</v>
      </c>
      <c r="S120" s="16" t="s">
        <v>8906</v>
      </c>
      <c r="T120" s="26" t="s">
        <v>9024</v>
      </c>
    </row>
    <row r="121" spans="1:20" ht="176" x14ac:dyDescent="0.2">
      <c r="A121" s="25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78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104">
        <v>10</v>
      </c>
      <c r="P121" s="25">
        <v>5</v>
      </c>
      <c r="Q121" s="32" t="s">
        <v>8315</v>
      </c>
      <c r="R121" s="25" t="s">
        <v>8316</v>
      </c>
      <c r="S121" s="16" t="s">
        <v>8782</v>
      </c>
      <c r="T121" s="26" t="s">
        <v>8390</v>
      </c>
    </row>
    <row r="122" spans="1:20" ht="224" x14ac:dyDescent="0.2">
      <c r="A122" s="25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78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108">
        <v>13</v>
      </c>
      <c r="P122" s="25">
        <v>93</v>
      </c>
      <c r="Q122" s="32" t="s">
        <v>8315</v>
      </c>
      <c r="R122" s="25" t="s">
        <v>8316</v>
      </c>
      <c r="S122" s="16" t="s">
        <v>8743</v>
      </c>
      <c r="T122" s="26" t="s">
        <v>9025</v>
      </c>
    </row>
    <row r="123" spans="1:20" ht="192" x14ac:dyDescent="0.2">
      <c r="A123" s="25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78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81">
        <v>2</v>
      </c>
      <c r="P123" s="25">
        <v>32.36</v>
      </c>
      <c r="Q123" s="32" t="s">
        <v>8315</v>
      </c>
      <c r="R123" s="25" t="s">
        <v>8316</v>
      </c>
      <c r="S123" s="16" t="s">
        <v>9026</v>
      </c>
      <c r="T123" s="26" t="s">
        <v>9027</v>
      </c>
    </row>
    <row r="124" spans="1:20" ht="208" x14ac:dyDescent="0.2">
      <c r="A124" s="25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78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78">
        <v>0</v>
      </c>
      <c r="P124" s="25">
        <v>0</v>
      </c>
      <c r="Q124" s="32" t="s">
        <v>8315</v>
      </c>
      <c r="R124" s="25" t="s">
        <v>8316</v>
      </c>
      <c r="S124" s="16" t="s">
        <v>8444</v>
      </c>
      <c r="T124" s="26" t="s">
        <v>8666</v>
      </c>
    </row>
    <row r="125" spans="1:20" ht="192" x14ac:dyDescent="0.2">
      <c r="A125" s="25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78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78">
        <v>0</v>
      </c>
      <c r="P125" s="25">
        <v>1</v>
      </c>
      <c r="Q125" s="32" t="s">
        <v>8315</v>
      </c>
      <c r="R125" s="25" t="s">
        <v>8316</v>
      </c>
      <c r="S125" s="16" t="s">
        <v>8980</v>
      </c>
      <c r="T125" s="26" t="s">
        <v>8638</v>
      </c>
    </row>
    <row r="126" spans="1:20" ht="192" x14ac:dyDescent="0.2">
      <c r="A126" s="25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78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107">
        <v>16</v>
      </c>
      <c r="P126" s="25">
        <v>91.83</v>
      </c>
      <c r="Q126" s="32" t="s">
        <v>8315</v>
      </c>
      <c r="R126" s="25" t="s">
        <v>8316</v>
      </c>
      <c r="S126" s="16" t="s">
        <v>8654</v>
      </c>
      <c r="T126" s="26" t="s">
        <v>9028</v>
      </c>
    </row>
    <row r="127" spans="1:20" ht="208" x14ac:dyDescent="0.2">
      <c r="A127" s="25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78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90">
        <v>11</v>
      </c>
      <c r="P127" s="25">
        <v>45.83</v>
      </c>
      <c r="Q127" s="32" t="s">
        <v>8315</v>
      </c>
      <c r="R127" s="25" t="s">
        <v>8316</v>
      </c>
      <c r="S127" s="16" t="s">
        <v>8484</v>
      </c>
      <c r="T127" s="26" t="s">
        <v>8846</v>
      </c>
    </row>
    <row r="128" spans="1:20" ht="208" x14ac:dyDescent="0.2">
      <c r="A128" s="25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78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78">
        <v>0</v>
      </c>
      <c r="P128" s="25">
        <v>0</v>
      </c>
      <c r="Q128" s="32" t="s">
        <v>8315</v>
      </c>
      <c r="R128" s="25" t="s">
        <v>8316</v>
      </c>
      <c r="S128" s="16" t="s">
        <v>8385</v>
      </c>
      <c r="T128" s="26" t="s">
        <v>8424</v>
      </c>
    </row>
    <row r="129" spans="1:20" ht="176" x14ac:dyDescent="0.2">
      <c r="A129" s="25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78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111">
        <v>86</v>
      </c>
      <c r="P129" s="25">
        <v>248.5</v>
      </c>
      <c r="Q129" s="32" t="s">
        <v>8315</v>
      </c>
      <c r="R129" s="25" t="s">
        <v>8316</v>
      </c>
      <c r="S129" s="16" t="s">
        <v>8704</v>
      </c>
      <c r="T129" s="26" t="s">
        <v>9029</v>
      </c>
    </row>
    <row r="130" spans="1:20" ht="192" x14ac:dyDescent="0.2">
      <c r="A130" s="25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78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112">
        <v>12</v>
      </c>
      <c r="P130" s="25">
        <v>79.400000000000006</v>
      </c>
      <c r="Q130" s="32" t="s">
        <v>8315</v>
      </c>
      <c r="R130" s="25" t="s">
        <v>8316</v>
      </c>
      <c r="S130" s="16" t="s">
        <v>8943</v>
      </c>
      <c r="T130" s="26" t="s">
        <v>8994</v>
      </c>
    </row>
    <row r="131" spans="1:20" ht="208" x14ac:dyDescent="0.2">
      <c r="A131" s="25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78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78">
        <v>0</v>
      </c>
      <c r="P131" s="25">
        <v>5.5</v>
      </c>
      <c r="Q131" s="32" t="s">
        <v>8315</v>
      </c>
      <c r="R131" s="25" t="s">
        <v>8316</v>
      </c>
      <c r="S131" s="16" t="s">
        <v>9030</v>
      </c>
      <c r="T131" s="26" t="s">
        <v>9031</v>
      </c>
    </row>
    <row r="132" spans="1:20" ht="224" x14ac:dyDescent="0.2">
      <c r="A132" s="25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78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85">
        <v>1</v>
      </c>
      <c r="P132" s="25">
        <v>25</v>
      </c>
      <c r="Q132" s="32" t="s">
        <v>8315</v>
      </c>
      <c r="R132" s="25" t="s">
        <v>8316</v>
      </c>
      <c r="S132" s="16" t="s">
        <v>8533</v>
      </c>
      <c r="T132" s="26" t="s">
        <v>8993</v>
      </c>
    </row>
    <row r="133" spans="1:20" ht="208" x14ac:dyDescent="0.2">
      <c r="A133" s="25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78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78">
        <v>0</v>
      </c>
      <c r="P133" s="25">
        <v>0</v>
      </c>
      <c r="Q133" s="32" t="s">
        <v>8315</v>
      </c>
      <c r="R133" s="25" t="s">
        <v>8316</v>
      </c>
      <c r="S133" s="16" t="s">
        <v>8811</v>
      </c>
      <c r="T133" s="26" t="s">
        <v>8464</v>
      </c>
    </row>
    <row r="134" spans="1:20" ht="176" x14ac:dyDescent="0.2">
      <c r="A134" s="25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78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113">
        <v>36</v>
      </c>
      <c r="P134" s="25">
        <v>137.08000000000001</v>
      </c>
      <c r="Q134" s="32" t="s">
        <v>8315</v>
      </c>
      <c r="R134" s="25" t="s">
        <v>8316</v>
      </c>
      <c r="S134" s="16" t="s">
        <v>9032</v>
      </c>
      <c r="T134" s="26" t="s">
        <v>9033</v>
      </c>
    </row>
    <row r="135" spans="1:20" ht="224" x14ac:dyDescent="0.2">
      <c r="A135" s="25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78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78">
        <v>0</v>
      </c>
      <c r="P135" s="25">
        <v>0</v>
      </c>
      <c r="Q135" s="32" t="s">
        <v>8315</v>
      </c>
      <c r="R135" s="25" t="s">
        <v>8316</v>
      </c>
      <c r="S135" s="16" t="s">
        <v>9034</v>
      </c>
      <c r="T135" s="26" t="s">
        <v>8845</v>
      </c>
    </row>
    <row r="136" spans="1:20" ht="224" x14ac:dyDescent="0.2">
      <c r="A136" s="25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78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78">
        <v>0</v>
      </c>
      <c r="P136" s="25">
        <v>5</v>
      </c>
      <c r="Q136" s="32" t="s">
        <v>8315</v>
      </c>
      <c r="R136" s="25" t="s">
        <v>8316</v>
      </c>
      <c r="S136" s="16" t="s">
        <v>9020</v>
      </c>
      <c r="T136" s="26" t="s">
        <v>9035</v>
      </c>
    </row>
    <row r="137" spans="1:20" ht="128" x14ac:dyDescent="0.2">
      <c r="A137" s="25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78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95">
        <v>3</v>
      </c>
      <c r="P137" s="25">
        <v>39</v>
      </c>
      <c r="Q137" s="32" t="s">
        <v>8315</v>
      </c>
      <c r="R137" s="25" t="s">
        <v>8316</v>
      </c>
      <c r="S137" s="16" t="s">
        <v>9036</v>
      </c>
      <c r="T137" s="26" t="s">
        <v>8745</v>
      </c>
    </row>
    <row r="138" spans="1:20" ht="192" x14ac:dyDescent="0.2">
      <c r="A138" s="25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78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95">
        <v>3</v>
      </c>
      <c r="P138" s="25">
        <v>50.5</v>
      </c>
      <c r="Q138" s="32" t="s">
        <v>8315</v>
      </c>
      <c r="R138" s="25" t="s">
        <v>8316</v>
      </c>
      <c r="S138" s="16" t="s">
        <v>9037</v>
      </c>
      <c r="T138" s="26" t="s">
        <v>9038</v>
      </c>
    </row>
    <row r="139" spans="1:20" ht="240" x14ac:dyDescent="0.2">
      <c r="A139" s="25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78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85">
        <v>1</v>
      </c>
      <c r="P139" s="25">
        <v>25</v>
      </c>
      <c r="Q139" s="32" t="s">
        <v>8315</v>
      </c>
      <c r="R139" s="25" t="s">
        <v>8316</v>
      </c>
      <c r="S139" s="16" t="s">
        <v>9039</v>
      </c>
      <c r="T139" s="26" t="s">
        <v>9040</v>
      </c>
    </row>
    <row r="140" spans="1:20" ht="208" x14ac:dyDescent="0.2">
      <c r="A140" s="25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78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78">
        <v>0</v>
      </c>
      <c r="P140" s="25">
        <v>25</v>
      </c>
      <c r="Q140" s="32" t="s">
        <v>8315</v>
      </c>
      <c r="R140" s="25" t="s">
        <v>8316</v>
      </c>
      <c r="S140" s="16" t="s">
        <v>8845</v>
      </c>
      <c r="T140" s="26" t="s">
        <v>8616</v>
      </c>
    </row>
    <row r="141" spans="1:20" ht="192" x14ac:dyDescent="0.2">
      <c r="A141" s="25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78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78">
        <v>0</v>
      </c>
      <c r="P141" s="25">
        <v>0</v>
      </c>
      <c r="Q141" s="32" t="s">
        <v>8315</v>
      </c>
      <c r="R141" s="25" t="s">
        <v>8316</v>
      </c>
      <c r="S141" s="16" t="s">
        <v>8435</v>
      </c>
      <c r="T141" s="26" t="s">
        <v>8436</v>
      </c>
    </row>
    <row r="142" spans="1:20" ht="208" x14ac:dyDescent="0.2">
      <c r="A142" s="25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78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114">
        <v>24</v>
      </c>
      <c r="P142" s="25">
        <v>53.13</v>
      </c>
      <c r="Q142" s="32" t="s">
        <v>8315</v>
      </c>
      <c r="R142" s="25" t="s">
        <v>8316</v>
      </c>
      <c r="S142" s="16" t="s">
        <v>8705</v>
      </c>
      <c r="T142" s="26" t="s">
        <v>9041</v>
      </c>
    </row>
    <row r="143" spans="1:20" ht="192" x14ac:dyDescent="0.2">
      <c r="A143" s="25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78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78">
        <v>0</v>
      </c>
      <c r="P143" s="25">
        <v>0</v>
      </c>
      <c r="Q143" s="32" t="s">
        <v>8315</v>
      </c>
      <c r="R143" s="25" t="s">
        <v>8316</v>
      </c>
      <c r="S143" s="16" t="s">
        <v>9042</v>
      </c>
      <c r="T143" s="26" t="s">
        <v>9043</v>
      </c>
    </row>
    <row r="144" spans="1:20" ht="144" x14ac:dyDescent="0.2">
      <c r="A144" s="25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78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78">
        <v>0</v>
      </c>
      <c r="P144" s="25">
        <v>7</v>
      </c>
      <c r="Q144" s="32" t="s">
        <v>8315</v>
      </c>
      <c r="R144" s="25" t="s">
        <v>8316</v>
      </c>
      <c r="S144" s="16" t="s">
        <v>8676</v>
      </c>
      <c r="T144" s="26" t="s">
        <v>9044</v>
      </c>
    </row>
    <row r="145" spans="1:20" ht="208" x14ac:dyDescent="0.2">
      <c r="A145" s="25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78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79">
        <v>32</v>
      </c>
      <c r="P145" s="25">
        <v>40.06</v>
      </c>
      <c r="Q145" s="32" t="s">
        <v>8315</v>
      </c>
      <c r="R145" s="25" t="s">
        <v>8316</v>
      </c>
      <c r="S145" s="16" t="s">
        <v>9024</v>
      </c>
      <c r="T145" s="26" t="s">
        <v>8474</v>
      </c>
    </row>
    <row r="146" spans="1:20" ht="192" x14ac:dyDescent="0.2">
      <c r="A146" s="25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78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114">
        <v>24</v>
      </c>
      <c r="P146" s="25">
        <v>24.33</v>
      </c>
      <c r="Q146" s="32" t="s">
        <v>8315</v>
      </c>
      <c r="R146" s="25" t="s">
        <v>8316</v>
      </c>
      <c r="S146" s="16" t="s">
        <v>8495</v>
      </c>
      <c r="T146" s="26" t="s">
        <v>8894</v>
      </c>
    </row>
    <row r="147" spans="1:20" ht="208" x14ac:dyDescent="0.2">
      <c r="A147" s="25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78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81">
        <v>2</v>
      </c>
      <c r="P147" s="25">
        <v>11.25</v>
      </c>
      <c r="Q147" s="32" t="s">
        <v>8315</v>
      </c>
      <c r="R147" s="25" t="s">
        <v>8316</v>
      </c>
      <c r="S147" s="16" t="s">
        <v>9045</v>
      </c>
      <c r="T147" s="26" t="s">
        <v>8808</v>
      </c>
    </row>
    <row r="148" spans="1:20" ht="176" x14ac:dyDescent="0.2">
      <c r="A148" s="25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78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115">
        <v>6</v>
      </c>
      <c r="P148" s="25">
        <v>42</v>
      </c>
      <c r="Q148" s="32" t="s">
        <v>8315</v>
      </c>
      <c r="R148" s="25" t="s">
        <v>8316</v>
      </c>
      <c r="S148" s="16" t="s">
        <v>8699</v>
      </c>
      <c r="T148" s="26" t="s">
        <v>9046</v>
      </c>
    </row>
    <row r="149" spans="1:20" ht="224" x14ac:dyDescent="0.2">
      <c r="A149" s="25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78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101">
        <v>14</v>
      </c>
      <c r="P149" s="25">
        <v>71.25</v>
      </c>
      <c r="Q149" s="32" t="s">
        <v>8315</v>
      </c>
      <c r="R149" s="25" t="s">
        <v>8316</v>
      </c>
      <c r="S149" s="16" t="s">
        <v>9047</v>
      </c>
      <c r="T149" s="26" t="s">
        <v>9048</v>
      </c>
    </row>
    <row r="150" spans="1:20" ht="208" x14ac:dyDescent="0.2">
      <c r="A150" s="25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78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85">
        <v>1</v>
      </c>
      <c r="P150" s="25">
        <v>22.5</v>
      </c>
      <c r="Q150" s="32" t="s">
        <v>8315</v>
      </c>
      <c r="R150" s="25" t="s">
        <v>8316</v>
      </c>
      <c r="S150" s="16" t="s">
        <v>9049</v>
      </c>
      <c r="T150" s="26" t="s">
        <v>8905</v>
      </c>
    </row>
    <row r="151" spans="1:20" ht="224" x14ac:dyDescent="0.2">
      <c r="A151" s="25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78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114">
        <v>24</v>
      </c>
      <c r="P151" s="25">
        <v>41</v>
      </c>
      <c r="Q151" s="32" t="s">
        <v>8315</v>
      </c>
      <c r="R151" s="25" t="s">
        <v>8316</v>
      </c>
      <c r="S151" s="16" t="s">
        <v>9050</v>
      </c>
      <c r="T151" s="26" t="s">
        <v>9051</v>
      </c>
    </row>
    <row r="152" spans="1:20" ht="160" x14ac:dyDescent="0.2">
      <c r="A152" s="25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78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90">
        <v>11</v>
      </c>
      <c r="P152" s="25">
        <v>47.91</v>
      </c>
      <c r="Q152" s="32" t="s">
        <v>8315</v>
      </c>
      <c r="R152" s="25" t="s">
        <v>8316</v>
      </c>
      <c r="S152" s="16" t="s">
        <v>8665</v>
      </c>
      <c r="T152" s="26" t="s">
        <v>9052</v>
      </c>
    </row>
    <row r="153" spans="1:20" ht="208" x14ac:dyDescent="0.2">
      <c r="A153" s="25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78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84">
        <v>7</v>
      </c>
      <c r="P153" s="25">
        <v>35.17</v>
      </c>
      <c r="Q153" s="32" t="s">
        <v>8315</v>
      </c>
      <c r="R153" s="25" t="s">
        <v>8316</v>
      </c>
      <c r="S153" s="16" t="s">
        <v>9026</v>
      </c>
      <c r="T153" s="26" t="s">
        <v>8628</v>
      </c>
    </row>
    <row r="154" spans="1:20" ht="224" x14ac:dyDescent="0.2">
      <c r="A154" s="25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78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78">
        <v>0</v>
      </c>
      <c r="P154" s="25">
        <v>5.5</v>
      </c>
      <c r="Q154" s="32" t="s">
        <v>8315</v>
      </c>
      <c r="R154" s="25" t="s">
        <v>8316</v>
      </c>
      <c r="S154" s="16" t="s">
        <v>8776</v>
      </c>
      <c r="T154" s="26" t="s">
        <v>8747</v>
      </c>
    </row>
    <row r="155" spans="1:20" ht="192" x14ac:dyDescent="0.2">
      <c r="A155" s="25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78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85">
        <v>1</v>
      </c>
      <c r="P155" s="25">
        <v>22.67</v>
      </c>
      <c r="Q155" s="32" t="s">
        <v>8315</v>
      </c>
      <c r="R155" s="25" t="s">
        <v>8316</v>
      </c>
      <c r="S155" s="16" t="s">
        <v>8548</v>
      </c>
      <c r="T155" s="26" t="s">
        <v>8526</v>
      </c>
    </row>
    <row r="156" spans="1:20" ht="160" x14ac:dyDescent="0.2">
      <c r="A156" s="25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78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97">
        <v>21</v>
      </c>
      <c r="P156" s="25">
        <v>26.38</v>
      </c>
      <c r="Q156" s="32" t="s">
        <v>8315</v>
      </c>
      <c r="R156" s="25" t="s">
        <v>8316</v>
      </c>
      <c r="S156" s="16" t="s">
        <v>9053</v>
      </c>
      <c r="T156" s="26" t="s">
        <v>8681</v>
      </c>
    </row>
    <row r="157" spans="1:20" ht="208" x14ac:dyDescent="0.2">
      <c r="A157" s="25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78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116">
        <v>78</v>
      </c>
      <c r="P157" s="25">
        <v>105.54</v>
      </c>
      <c r="Q157" s="32" t="s">
        <v>8315</v>
      </c>
      <c r="R157" s="25" t="s">
        <v>8316</v>
      </c>
      <c r="S157" s="16" t="s">
        <v>9054</v>
      </c>
      <c r="T157" s="26" t="s">
        <v>8674</v>
      </c>
    </row>
    <row r="158" spans="1:20" ht="224" x14ac:dyDescent="0.2">
      <c r="A158" s="25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78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78">
        <v>0</v>
      </c>
      <c r="P158" s="25">
        <v>0</v>
      </c>
      <c r="Q158" s="32" t="s">
        <v>8315</v>
      </c>
      <c r="R158" s="25" t="s">
        <v>8316</v>
      </c>
      <c r="S158" s="16" t="s">
        <v>8704</v>
      </c>
      <c r="T158" s="26" t="s">
        <v>9055</v>
      </c>
    </row>
    <row r="159" spans="1:20" ht="224" x14ac:dyDescent="0.2">
      <c r="A159" s="25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78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117">
        <v>48</v>
      </c>
      <c r="P159" s="25">
        <v>62</v>
      </c>
      <c r="Q159" s="32" t="s">
        <v>8315</v>
      </c>
      <c r="R159" s="25" t="s">
        <v>8316</v>
      </c>
      <c r="S159" s="16" t="s">
        <v>8732</v>
      </c>
      <c r="T159" s="26" t="s">
        <v>8490</v>
      </c>
    </row>
    <row r="160" spans="1:20" ht="192" x14ac:dyDescent="0.2">
      <c r="A160" s="25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78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85">
        <v>1</v>
      </c>
      <c r="P160" s="25">
        <v>217.5</v>
      </c>
      <c r="Q160" s="32" t="s">
        <v>8315</v>
      </c>
      <c r="R160" s="25" t="s">
        <v>8316</v>
      </c>
      <c r="S160" s="16" t="s">
        <v>8677</v>
      </c>
      <c r="T160" s="26" t="s">
        <v>8925</v>
      </c>
    </row>
    <row r="161" spans="1:20" ht="208" x14ac:dyDescent="0.2">
      <c r="A161" s="25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78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90">
        <v>11</v>
      </c>
      <c r="P161" s="25">
        <v>26.75</v>
      </c>
      <c r="Q161" s="32" t="s">
        <v>8315</v>
      </c>
      <c r="R161" s="25" t="s">
        <v>8316</v>
      </c>
      <c r="S161" s="16" t="s">
        <v>9006</v>
      </c>
      <c r="T161" s="26" t="s">
        <v>9056</v>
      </c>
    </row>
    <row r="162" spans="1:20" ht="224" x14ac:dyDescent="0.2">
      <c r="A162" s="25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78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99">
        <v>18</v>
      </c>
      <c r="P162" s="25">
        <v>64.290000000000006</v>
      </c>
      <c r="Q162" s="32" t="s">
        <v>8315</v>
      </c>
      <c r="R162" s="25" t="s">
        <v>8316</v>
      </c>
      <c r="S162" s="16" t="s">
        <v>9057</v>
      </c>
      <c r="T162" s="26" t="s">
        <v>8683</v>
      </c>
    </row>
    <row r="163" spans="1:20" ht="128" x14ac:dyDescent="0.2">
      <c r="A163" s="25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78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80">
        <v>4</v>
      </c>
      <c r="P163" s="25">
        <v>175</v>
      </c>
      <c r="Q163" s="32" t="s">
        <v>8315</v>
      </c>
      <c r="R163" s="25" t="s">
        <v>8316</v>
      </c>
      <c r="S163" s="16" t="s">
        <v>9058</v>
      </c>
      <c r="T163" s="26" t="s">
        <v>9028</v>
      </c>
    </row>
    <row r="164" spans="1:20" ht="192" x14ac:dyDescent="0.2">
      <c r="A164" s="25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78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118">
        <v>35</v>
      </c>
      <c r="P164" s="25">
        <v>84.28</v>
      </c>
      <c r="Q164" s="32" t="s">
        <v>8315</v>
      </c>
      <c r="R164" s="25" t="s">
        <v>8316</v>
      </c>
      <c r="S164" s="16" t="s">
        <v>9059</v>
      </c>
      <c r="T164" s="26" t="s">
        <v>8928</v>
      </c>
    </row>
    <row r="165" spans="1:20" ht="224" x14ac:dyDescent="0.2">
      <c r="A165" s="25">
        <v>3985</v>
      </c>
      <c r="B165" s="27" t="s">
        <v>3981</v>
      </c>
      <c r="C165" s="27" t="s">
        <v>9060</v>
      </c>
      <c r="D165" s="28">
        <v>2000</v>
      </c>
      <c r="E165" s="29">
        <v>641</v>
      </c>
      <c r="F165" s="78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79">
        <v>32</v>
      </c>
      <c r="P165" s="25">
        <v>33.74</v>
      </c>
      <c r="Q165" s="32" t="s">
        <v>8315</v>
      </c>
      <c r="R165" s="25" t="s">
        <v>8316</v>
      </c>
      <c r="S165" s="16" t="s">
        <v>9061</v>
      </c>
      <c r="T165" s="26" t="s">
        <v>8792</v>
      </c>
    </row>
    <row r="166" spans="1:20" ht="80" x14ac:dyDescent="0.2">
      <c r="A166" s="25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78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81">
        <v>2</v>
      </c>
      <c r="P166" s="25">
        <v>8</v>
      </c>
      <c r="Q166" s="32" t="s">
        <v>8315</v>
      </c>
      <c r="R166" s="25" t="s">
        <v>8316</v>
      </c>
      <c r="S166" s="16" t="s">
        <v>8599</v>
      </c>
      <c r="T166" s="26" t="s">
        <v>8911</v>
      </c>
    </row>
    <row r="167" spans="1:20" ht="192" x14ac:dyDescent="0.2">
      <c r="A167" s="25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78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78">
        <v>0</v>
      </c>
      <c r="P167" s="25">
        <v>0</v>
      </c>
      <c r="Q167" s="32" t="s">
        <v>8315</v>
      </c>
      <c r="R167" s="25" t="s">
        <v>8316</v>
      </c>
      <c r="S167" s="16" t="s">
        <v>8596</v>
      </c>
      <c r="T167" s="26" t="s">
        <v>9062</v>
      </c>
    </row>
    <row r="168" spans="1:20" ht="112" x14ac:dyDescent="0.2">
      <c r="A168" s="25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78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86">
        <v>20</v>
      </c>
      <c r="P168" s="25">
        <v>100</v>
      </c>
      <c r="Q168" s="32" t="s">
        <v>8315</v>
      </c>
      <c r="R168" s="25" t="s">
        <v>8316</v>
      </c>
      <c r="S168" s="16" t="s">
        <v>8831</v>
      </c>
      <c r="T168" s="26" t="s">
        <v>8394</v>
      </c>
    </row>
    <row r="169" spans="1:20" ht="176" x14ac:dyDescent="0.2">
      <c r="A169" s="25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78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83">
        <v>5</v>
      </c>
      <c r="P169" s="25">
        <v>60.11</v>
      </c>
      <c r="Q169" s="32" t="s">
        <v>8315</v>
      </c>
      <c r="R169" s="25" t="s">
        <v>8316</v>
      </c>
      <c r="S169" s="16" t="s">
        <v>8843</v>
      </c>
      <c r="T169" s="26" t="s">
        <v>9063</v>
      </c>
    </row>
    <row r="170" spans="1:20" ht="160" x14ac:dyDescent="0.2">
      <c r="A170" s="25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78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78">
        <v>0</v>
      </c>
      <c r="P170" s="25">
        <v>3</v>
      </c>
      <c r="Q170" s="32" t="s">
        <v>8315</v>
      </c>
      <c r="R170" s="25" t="s">
        <v>8316</v>
      </c>
      <c r="S170" s="16" t="s">
        <v>8713</v>
      </c>
      <c r="T170" s="26" t="s">
        <v>8714</v>
      </c>
    </row>
    <row r="171" spans="1:20" ht="144" x14ac:dyDescent="0.2">
      <c r="A171" s="25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78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78">
        <v>0</v>
      </c>
      <c r="P171" s="25">
        <v>5</v>
      </c>
      <c r="Q171" s="32" t="s">
        <v>8315</v>
      </c>
      <c r="R171" s="25" t="s">
        <v>8316</v>
      </c>
      <c r="S171" s="16" t="s">
        <v>8685</v>
      </c>
      <c r="T171" s="26" t="s">
        <v>8521</v>
      </c>
    </row>
    <row r="172" spans="1:20" ht="224" x14ac:dyDescent="0.2">
      <c r="A172" s="25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78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109">
        <v>17</v>
      </c>
      <c r="P172" s="25">
        <v>29.24</v>
      </c>
      <c r="Q172" s="32" t="s">
        <v>8315</v>
      </c>
      <c r="R172" s="25" t="s">
        <v>8316</v>
      </c>
      <c r="S172" s="16" t="s">
        <v>8505</v>
      </c>
      <c r="T172" s="26" t="s">
        <v>8579</v>
      </c>
    </row>
    <row r="173" spans="1:20" ht="176" x14ac:dyDescent="0.2">
      <c r="A173" s="25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78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119">
        <v>57</v>
      </c>
      <c r="P173" s="25">
        <v>59.58</v>
      </c>
      <c r="Q173" s="32" t="s">
        <v>8315</v>
      </c>
      <c r="R173" s="25" t="s">
        <v>8316</v>
      </c>
      <c r="S173" s="16" t="s">
        <v>8476</v>
      </c>
      <c r="T173" s="26" t="s">
        <v>8656</v>
      </c>
    </row>
    <row r="174" spans="1:20" ht="176" x14ac:dyDescent="0.2">
      <c r="A174" s="25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78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109">
        <v>17</v>
      </c>
      <c r="P174" s="25">
        <v>82.57</v>
      </c>
      <c r="Q174" s="32" t="s">
        <v>8315</v>
      </c>
      <c r="R174" s="25" t="s">
        <v>8316</v>
      </c>
      <c r="S174" s="16" t="s">
        <v>8472</v>
      </c>
      <c r="T174" s="26" t="s">
        <v>8491</v>
      </c>
    </row>
    <row r="175" spans="1:20" ht="80" x14ac:dyDescent="0.2">
      <c r="A175" s="25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78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78">
        <v>0</v>
      </c>
      <c r="P175" s="25">
        <v>10</v>
      </c>
      <c r="Q175" s="32" t="s">
        <v>8315</v>
      </c>
      <c r="R175" s="25" t="s">
        <v>8316</v>
      </c>
      <c r="S175" s="16" t="s">
        <v>9064</v>
      </c>
      <c r="T175" s="26" t="s">
        <v>8937</v>
      </c>
    </row>
    <row r="176" spans="1:20" ht="192" x14ac:dyDescent="0.2">
      <c r="A176" s="25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78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81">
        <v>2</v>
      </c>
      <c r="P176" s="25">
        <v>5.75</v>
      </c>
      <c r="Q176" s="32" t="s">
        <v>8315</v>
      </c>
      <c r="R176" s="25" t="s">
        <v>8316</v>
      </c>
      <c r="S176" s="16" t="s">
        <v>8736</v>
      </c>
      <c r="T176" s="26" t="s">
        <v>8504</v>
      </c>
    </row>
    <row r="177" spans="1:20" ht="176" x14ac:dyDescent="0.2">
      <c r="A177" s="25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78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104">
        <v>10</v>
      </c>
      <c r="P177" s="25">
        <v>100.5</v>
      </c>
      <c r="Q177" s="32" t="s">
        <v>8315</v>
      </c>
      <c r="R177" s="25" t="s">
        <v>8316</v>
      </c>
      <c r="S177" s="16" t="s">
        <v>8830</v>
      </c>
      <c r="T177" s="26" t="s">
        <v>8568</v>
      </c>
    </row>
    <row r="178" spans="1:20" ht="64" x14ac:dyDescent="0.2">
      <c r="A178" s="25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78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78">
        <v>0</v>
      </c>
      <c r="P178" s="25">
        <v>1</v>
      </c>
      <c r="Q178" s="32" t="s">
        <v>8315</v>
      </c>
      <c r="R178" s="25" t="s">
        <v>8316</v>
      </c>
      <c r="S178" s="16" t="s">
        <v>8833</v>
      </c>
      <c r="T178" s="26" t="s">
        <v>8429</v>
      </c>
    </row>
    <row r="179" spans="1:20" ht="192" x14ac:dyDescent="0.2">
      <c r="A179" s="25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78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85">
        <v>1</v>
      </c>
      <c r="P179" s="25">
        <v>20</v>
      </c>
      <c r="Q179" s="32" t="s">
        <v>8315</v>
      </c>
      <c r="R179" s="25" t="s">
        <v>8316</v>
      </c>
      <c r="S179" s="16" t="s">
        <v>8767</v>
      </c>
      <c r="T179" s="26" t="s">
        <v>8499</v>
      </c>
    </row>
    <row r="180" spans="1:20" ht="208" x14ac:dyDescent="0.2">
      <c r="A180" s="25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78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78">
        <v>0</v>
      </c>
      <c r="P180" s="25">
        <v>2</v>
      </c>
      <c r="Q180" s="32" t="s">
        <v>8315</v>
      </c>
      <c r="R180" s="25" t="s">
        <v>8316</v>
      </c>
      <c r="S180" s="16" t="s">
        <v>9065</v>
      </c>
      <c r="T180" s="26" t="s">
        <v>9066</v>
      </c>
    </row>
    <row r="181" spans="1:20" ht="176" x14ac:dyDescent="0.2">
      <c r="A181" s="25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78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78">
        <v>0</v>
      </c>
      <c r="P181" s="25">
        <v>5</v>
      </c>
      <c r="Q181" s="32" t="s">
        <v>8315</v>
      </c>
      <c r="R181" s="25" t="s">
        <v>8316</v>
      </c>
      <c r="S181" s="16" t="s">
        <v>8558</v>
      </c>
      <c r="T181" s="26" t="s">
        <v>8893</v>
      </c>
    </row>
    <row r="182" spans="1:20" ht="176" x14ac:dyDescent="0.2">
      <c r="A182" s="25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78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114">
        <v>24</v>
      </c>
      <c r="P182" s="25">
        <v>45.84</v>
      </c>
      <c r="Q182" s="32" t="s">
        <v>8315</v>
      </c>
      <c r="R182" s="25" t="s">
        <v>8316</v>
      </c>
      <c r="S182" s="16" t="s">
        <v>8799</v>
      </c>
      <c r="T182" s="26" t="s">
        <v>8749</v>
      </c>
    </row>
    <row r="183" spans="1:20" ht="208" x14ac:dyDescent="0.2">
      <c r="A183" s="25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78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85">
        <v>1</v>
      </c>
      <c r="P183" s="25">
        <v>13</v>
      </c>
      <c r="Q183" s="32" t="s">
        <v>8315</v>
      </c>
      <c r="R183" s="25" t="s">
        <v>8316</v>
      </c>
      <c r="S183" s="16" t="s">
        <v>9067</v>
      </c>
      <c r="T183" s="26" t="s">
        <v>9068</v>
      </c>
    </row>
    <row r="184" spans="1:20" ht="192" x14ac:dyDescent="0.2">
      <c r="A184" s="25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78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78">
        <v>0</v>
      </c>
      <c r="P184" s="25">
        <v>0</v>
      </c>
      <c r="Q184" s="32" t="s">
        <v>8315</v>
      </c>
      <c r="R184" s="25" t="s">
        <v>8316</v>
      </c>
      <c r="S184" s="16" t="s">
        <v>8822</v>
      </c>
      <c r="T184" s="26" t="s">
        <v>8854</v>
      </c>
    </row>
    <row r="185" spans="1:20" ht="224" x14ac:dyDescent="0.2">
      <c r="A185" s="25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78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78">
        <v>0</v>
      </c>
      <c r="P185" s="25">
        <v>1</v>
      </c>
      <c r="Q185" s="32" t="s">
        <v>8315</v>
      </c>
      <c r="R185" s="25" t="s">
        <v>8316</v>
      </c>
      <c r="S185" s="16" t="s">
        <v>8890</v>
      </c>
      <c r="T185" s="26" t="s">
        <v>9004</v>
      </c>
    </row>
    <row r="186" spans="1:20" ht="224" x14ac:dyDescent="0.2">
      <c r="A186" s="25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78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85">
        <v>1</v>
      </c>
      <c r="P186" s="25">
        <v>52.5</v>
      </c>
      <c r="Q186" s="32" t="s">
        <v>8315</v>
      </c>
      <c r="R186" s="25" t="s">
        <v>8316</v>
      </c>
      <c r="S186" s="16" t="s">
        <v>8832</v>
      </c>
      <c r="T186" s="26" t="s">
        <v>9069</v>
      </c>
    </row>
    <row r="187" spans="1:20" ht="208" x14ac:dyDescent="0.2">
      <c r="A187" s="25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78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85">
        <v>1</v>
      </c>
      <c r="P187" s="25">
        <v>7.25</v>
      </c>
      <c r="Q187" s="32" t="s">
        <v>8315</v>
      </c>
      <c r="R187" s="25" t="s">
        <v>8316</v>
      </c>
      <c r="S187" s="16" t="s">
        <v>8880</v>
      </c>
      <c r="T187" s="26" t="s">
        <v>8663</v>
      </c>
    </row>
    <row r="188" spans="1:20" ht="192" x14ac:dyDescent="0.2">
      <c r="A188" s="25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78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109">
        <v>17</v>
      </c>
      <c r="P188" s="25">
        <v>33.33</v>
      </c>
      <c r="Q188" s="32" t="s">
        <v>8315</v>
      </c>
      <c r="R188" s="25" t="s">
        <v>8316</v>
      </c>
      <c r="S188" s="16" t="s">
        <v>9070</v>
      </c>
      <c r="T188" s="26" t="s">
        <v>8810</v>
      </c>
    </row>
    <row r="189" spans="1:20" ht="160" x14ac:dyDescent="0.2">
      <c r="A189" s="25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78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85">
        <v>1</v>
      </c>
      <c r="P189" s="25">
        <v>62.5</v>
      </c>
      <c r="Q189" s="32" t="s">
        <v>8315</v>
      </c>
      <c r="R189" s="25" t="s">
        <v>8316</v>
      </c>
      <c r="S189" s="16" t="s">
        <v>8543</v>
      </c>
      <c r="T189" s="26" t="s">
        <v>8749</v>
      </c>
    </row>
    <row r="190" spans="1:20" ht="112" x14ac:dyDescent="0.2">
      <c r="A190" s="25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78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120">
        <v>70</v>
      </c>
      <c r="P190" s="25">
        <v>63.56</v>
      </c>
      <c r="Q190" s="32" t="s">
        <v>8315</v>
      </c>
      <c r="R190" s="25" t="s">
        <v>8316</v>
      </c>
      <c r="S190" s="16" t="s">
        <v>8778</v>
      </c>
      <c r="T190" s="26" t="s">
        <v>8478</v>
      </c>
    </row>
    <row r="191" spans="1:20" ht="160" x14ac:dyDescent="0.2">
      <c r="A191" s="25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78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78">
        <v>0</v>
      </c>
      <c r="P191" s="25">
        <v>0</v>
      </c>
      <c r="Q191" s="32" t="s">
        <v>8315</v>
      </c>
      <c r="R191" s="25" t="s">
        <v>8316</v>
      </c>
      <c r="S191" s="16" t="s">
        <v>9071</v>
      </c>
      <c r="T191" s="26" t="s">
        <v>8954</v>
      </c>
    </row>
    <row r="192" spans="1:20" ht="208" x14ac:dyDescent="0.2">
      <c r="A192" s="25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78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85">
        <v>1</v>
      </c>
      <c r="P192" s="25">
        <v>10</v>
      </c>
      <c r="Q192" s="32" t="s">
        <v>8315</v>
      </c>
      <c r="R192" s="25" t="s">
        <v>8316</v>
      </c>
      <c r="S192" s="16" t="s">
        <v>8991</v>
      </c>
      <c r="T192" s="26" t="s">
        <v>9072</v>
      </c>
    </row>
    <row r="193" spans="1:20" ht="144" x14ac:dyDescent="0.2">
      <c r="A193" s="25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78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78">
        <v>0</v>
      </c>
      <c r="P193" s="25">
        <v>0</v>
      </c>
      <c r="Q193" s="32" t="s">
        <v>8315</v>
      </c>
      <c r="R193" s="25" t="s">
        <v>8316</v>
      </c>
      <c r="S193" s="16" t="s">
        <v>8402</v>
      </c>
      <c r="T193" s="26" t="s">
        <v>9045</v>
      </c>
    </row>
    <row r="194" spans="1:20" ht="208" x14ac:dyDescent="0.2">
      <c r="A194" s="25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78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84">
        <v>7</v>
      </c>
      <c r="P194" s="25">
        <v>30.71</v>
      </c>
      <c r="Q194" s="32" t="s">
        <v>8315</v>
      </c>
      <c r="R194" s="25" t="s">
        <v>8316</v>
      </c>
      <c r="S194" s="16" t="s">
        <v>9073</v>
      </c>
      <c r="T194" s="26" t="s">
        <v>9074</v>
      </c>
    </row>
    <row r="195" spans="1:20" ht="176" x14ac:dyDescent="0.2">
      <c r="A195" s="25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78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105">
        <v>28</v>
      </c>
      <c r="P195" s="25">
        <v>51</v>
      </c>
      <c r="Q195" s="32" t="s">
        <v>8315</v>
      </c>
      <c r="R195" s="25" t="s">
        <v>8316</v>
      </c>
      <c r="S195" s="16" t="s">
        <v>9075</v>
      </c>
      <c r="T195" s="26" t="s">
        <v>9057</v>
      </c>
    </row>
    <row r="196" spans="1:20" ht="208" x14ac:dyDescent="0.2">
      <c r="A196" s="25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78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78">
        <v>0</v>
      </c>
      <c r="P196" s="25">
        <v>0</v>
      </c>
      <c r="Q196" s="32" t="s">
        <v>8315</v>
      </c>
      <c r="R196" s="25" t="s">
        <v>8316</v>
      </c>
      <c r="S196" s="16" t="s">
        <v>8415</v>
      </c>
      <c r="T196" s="26" t="s">
        <v>9076</v>
      </c>
    </row>
    <row r="197" spans="1:20" ht="192" x14ac:dyDescent="0.2">
      <c r="A197" s="25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78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107">
        <v>16</v>
      </c>
      <c r="P197" s="25">
        <v>66.67</v>
      </c>
      <c r="Q197" s="32" t="s">
        <v>8315</v>
      </c>
      <c r="R197" s="25" t="s">
        <v>8316</v>
      </c>
      <c r="S197" s="16" t="s">
        <v>8770</v>
      </c>
      <c r="T197" s="26" t="s">
        <v>9077</v>
      </c>
    </row>
    <row r="198" spans="1:20" ht="208" x14ac:dyDescent="0.2">
      <c r="A198" s="25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78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78">
        <v>0</v>
      </c>
      <c r="P198" s="25">
        <v>0</v>
      </c>
      <c r="Q198" s="32" t="s">
        <v>8315</v>
      </c>
      <c r="R198" s="25" t="s">
        <v>8316</v>
      </c>
      <c r="S198" s="16" t="s">
        <v>8430</v>
      </c>
      <c r="T198" s="26" t="s">
        <v>9078</v>
      </c>
    </row>
    <row r="199" spans="1:20" ht="208" x14ac:dyDescent="0.2">
      <c r="A199" s="25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78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84">
        <v>7</v>
      </c>
      <c r="P199" s="25">
        <v>59</v>
      </c>
      <c r="Q199" s="32" t="s">
        <v>8315</v>
      </c>
      <c r="R199" s="25" t="s">
        <v>8316</v>
      </c>
      <c r="S199" s="16" t="s">
        <v>9025</v>
      </c>
      <c r="T199" s="26" t="s">
        <v>9079</v>
      </c>
    </row>
    <row r="200" spans="1:20" ht="208" x14ac:dyDescent="0.2">
      <c r="A200" s="25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78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85">
        <v>1</v>
      </c>
      <c r="P200" s="25">
        <v>100</v>
      </c>
      <c r="Q200" s="32" t="s">
        <v>8315</v>
      </c>
      <c r="R200" s="25" t="s">
        <v>8316</v>
      </c>
      <c r="S200" s="16" t="s">
        <v>8753</v>
      </c>
      <c r="T200" s="26" t="s">
        <v>8927</v>
      </c>
    </row>
    <row r="201" spans="1:20" ht="112" x14ac:dyDescent="0.2">
      <c r="A201" s="25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78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100">
        <v>37</v>
      </c>
      <c r="P201" s="25">
        <v>147.4</v>
      </c>
      <c r="Q201" s="32" t="s">
        <v>8315</v>
      </c>
      <c r="R201" s="25" t="s">
        <v>8316</v>
      </c>
      <c r="S201" s="16" t="s">
        <v>8759</v>
      </c>
      <c r="T201" s="26" t="s">
        <v>8578</v>
      </c>
    </row>
    <row r="202" spans="1:20" ht="192" x14ac:dyDescent="0.2">
      <c r="A202" s="25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78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121">
        <v>47</v>
      </c>
      <c r="P202" s="25">
        <v>166.06</v>
      </c>
      <c r="Q202" s="32" t="s">
        <v>8315</v>
      </c>
      <c r="R202" s="25" t="s">
        <v>8316</v>
      </c>
      <c r="S202" s="16" t="s">
        <v>9080</v>
      </c>
      <c r="T202" s="26" t="s">
        <v>8555</v>
      </c>
    </row>
    <row r="203" spans="1:20" ht="224" x14ac:dyDescent="0.2">
      <c r="A203" s="25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78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90">
        <v>11</v>
      </c>
      <c r="P203" s="25">
        <v>40</v>
      </c>
      <c r="Q203" s="32" t="s">
        <v>8315</v>
      </c>
      <c r="R203" s="25" t="s">
        <v>8316</v>
      </c>
      <c r="S203" s="16" t="s">
        <v>8937</v>
      </c>
      <c r="T203" s="26" t="s">
        <v>9081</v>
      </c>
    </row>
    <row r="204" spans="1:20" ht="224" x14ac:dyDescent="0.2">
      <c r="A204" s="25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78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112">
        <v>12</v>
      </c>
      <c r="P204" s="25">
        <v>75.25</v>
      </c>
      <c r="Q204" s="32" t="s">
        <v>8315</v>
      </c>
      <c r="R204" s="25" t="s">
        <v>8316</v>
      </c>
      <c r="S204" s="16" t="s">
        <v>8760</v>
      </c>
      <c r="T204" s="26" t="s">
        <v>8992</v>
      </c>
    </row>
    <row r="205" spans="1:20" ht="144" x14ac:dyDescent="0.2">
      <c r="A205" s="25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78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122">
        <v>60</v>
      </c>
      <c r="P205" s="25">
        <v>60</v>
      </c>
      <c r="Q205" s="32" t="s">
        <v>8315</v>
      </c>
      <c r="R205" s="25" t="s">
        <v>8316</v>
      </c>
      <c r="S205" s="16" t="s">
        <v>9082</v>
      </c>
      <c r="T205" s="26" t="s">
        <v>9083</v>
      </c>
    </row>
    <row r="206" spans="1:20" ht="192" x14ac:dyDescent="0.2">
      <c r="A206" s="25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78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123">
        <v>31</v>
      </c>
      <c r="P206" s="25">
        <v>1250</v>
      </c>
      <c r="Q206" s="32" t="s">
        <v>8315</v>
      </c>
      <c r="R206" s="25" t="s">
        <v>8316</v>
      </c>
      <c r="S206" s="16" t="s">
        <v>8610</v>
      </c>
      <c r="T206" s="26" t="s">
        <v>8857</v>
      </c>
    </row>
    <row r="207" spans="1:20" ht="192" x14ac:dyDescent="0.2">
      <c r="A207" s="25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78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78">
        <v>0</v>
      </c>
      <c r="P207" s="25">
        <v>7</v>
      </c>
      <c r="Q207" s="32" t="s">
        <v>8315</v>
      </c>
      <c r="R207" s="25" t="s">
        <v>8316</v>
      </c>
      <c r="S207" s="16" t="s">
        <v>8619</v>
      </c>
      <c r="T207" s="26" t="s">
        <v>9084</v>
      </c>
    </row>
    <row r="208" spans="1:20" ht="208" x14ac:dyDescent="0.2">
      <c r="A208" s="25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78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89">
        <v>38</v>
      </c>
      <c r="P208" s="25">
        <v>56.25</v>
      </c>
      <c r="Q208" s="32" t="s">
        <v>8315</v>
      </c>
      <c r="R208" s="25" t="s">
        <v>8316</v>
      </c>
      <c r="S208" s="16" t="s">
        <v>8722</v>
      </c>
      <c r="T208" s="26" t="s">
        <v>9085</v>
      </c>
    </row>
    <row r="209" spans="1:20" ht="208" x14ac:dyDescent="0.2">
      <c r="A209" s="25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78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110">
        <v>8</v>
      </c>
      <c r="P209" s="25">
        <v>38.33</v>
      </c>
      <c r="Q209" s="32" t="s">
        <v>8315</v>
      </c>
      <c r="R209" s="25" t="s">
        <v>8316</v>
      </c>
      <c r="S209" s="16" t="s">
        <v>9086</v>
      </c>
      <c r="T209" s="26" t="s">
        <v>9087</v>
      </c>
    </row>
    <row r="210" spans="1:20" ht="192" x14ac:dyDescent="0.2">
      <c r="A210" s="25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78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81">
        <v>2</v>
      </c>
      <c r="P210" s="25">
        <v>27.5</v>
      </c>
      <c r="Q210" s="32" t="s">
        <v>8315</v>
      </c>
      <c r="R210" s="25" t="s">
        <v>8316</v>
      </c>
      <c r="S210" s="16" t="s">
        <v>9078</v>
      </c>
      <c r="T210" s="26" t="s">
        <v>8916</v>
      </c>
    </row>
    <row r="211" spans="1:20" ht="192" x14ac:dyDescent="0.2">
      <c r="A211" s="25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78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78">
        <v>0</v>
      </c>
      <c r="P211" s="25">
        <v>16</v>
      </c>
      <c r="Q211" s="32" t="s">
        <v>8315</v>
      </c>
      <c r="R211" s="25" t="s">
        <v>8316</v>
      </c>
      <c r="S211" s="16" t="s">
        <v>8418</v>
      </c>
      <c r="T211" s="26" t="s">
        <v>8419</v>
      </c>
    </row>
    <row r="212" spans="1:20" ht="208" x14ac:dyDescent="0.2">
      <c r="A212" s="25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78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78">
        <v>0</v>
      </c>
      <c r="P212" s="25">
        <v>1</v>
      </c>
      <c r="Q212" s="32" t="s">
        <v>8315</v>
      </c>
      <c r="R212" s="25" t="s">
        <v>8316</v>
      </c>
      <c r="S212" s="16" t="s">
        <v>9088</v>
      </c>
      <c r="T212" s="26" t="s">
        <v>9089</v>
      </c>
    </row>
    <row r="213" spans="1:20" ht="176" x14ac:dyDescent="0.2">
      <c r="A213" s="25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78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78">
        <v>0</v>
      </c>
      <c r="P213" s="25">
        <v>0</v>
      </c>
      <c r="Q213" s="32" t="s">
        <v>8315</v>
      </c>
      <c r="R213" s="25" t="s">
        <v>8316</v>
      </c>
      <c r="S213" s="16" t="s">
        <v>9090</v>
      </c>
      <c r="T213" s="26" t="s">
        <v>9091</v>
      </c>
    </row>
    <row r="214" spans="1:20" ht="224" x14ac:dyDescent="0.2">
      <c r="A214" s="25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78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89">
        <v>38</v>
      </c>
      <c r="P214" s="25">
        <v>86.62</v>
      </c>
      <c r="Q214" s="32" t="s">
        <v>8315</v>
      </c>
      <c r="R214" s="25" t="s">
        <v>8316</v>
      </c>
      <c r="S214" s="16" t="s">
        <v>9092</v>
      </c>
      <c r="T214" s="26" t="s">
        <v>9093</v>
      </c>
    </row>
    <row r="215" spans="1:20" ht="176" x14ac:dyDescent="0.2">
      <c r="A215" s="25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78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78">
        <v>0</v>
      </c>
      <c r="P215" s="25">
        <v>0</v>
      </c>
      <c r="Q215" s="32" t="s">
        <v>8315</v>
      </c>
      <c r="R215" s="25" t="s">
        <v>8316</v>
      </c>
      <c r="S215" s="16" t="s">
        <v>8945</v>
      </c>
      <c r="T215" s="26" t="s">
        <v>8615</v>
      </c>
    </row>
    <row r="216" spans="1:20" ht="192" x14ac:dyDescent="0.2">
      <c r="A216" s="25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78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124">
        <v>53</v>
      </c>
      <c r="P216" s="25">
        <v>88.33</v>
      </c>
      <c r="Q216" s="32" t="s">
        <v>8315</v>
      </c>
      <c r="R216" s="25" t="s">
        <v>8316</v>
      </c>
      <c r="S216" s="16" t="s">
        <v>8704</v>
      </c>
      <c r="T216" s="26" t="s">
        <v>9094</v>
      </c>
    </row>
    <row r="217" spans="1:20" ht="208" x14ac:dyDescent="0.2">
      <c r="A217" s="25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78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95">
        <v>3</v>
      </c>
      <c r="P217" s="25">
        <v>23.75</v>
      </c>
      <c r="Q217" s="32" t="s">
        <v>8315</v>
      </c>
      <c r="R217" s="25" t="s">
        <v>8316</v>
      </c>
      <c r="S217" s="16" t="s">
        <v>8581</v>
      </c>
      <c r="T217" s="26" t="s">
        <v>8416</v>
      </c>
    </row>
    <row r="218" spans="1:20" ht="144" x14ac:dyDescent="0.2">
      <c r="A218" s="25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78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78">
        <v>0</v>
      </c>
      <c r="P218" s="25">
        <v>0</v>
      </c>
      <c r="Q218" s="32" t="s">
        <v>8315</v>
      </c>
      <c r="R218" s="25" t="s">
        <v>8316</v>
      </c>
      <c r="S218" s="16" t="s">
        <v>9095</v>
      </c>
      <c r="T218" s="26" t="s">
        <v>9096</v>
      </c>
    </row>
    <row r="219" spans="1:20" ht="208" x14ac:dyDescent="0.2">
      <c r="A219" s="25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78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81">
        <v>2</v>
      </c>
      <c r="P219" s="25">
        <v>163.33000000000001</v>
      </c>
      <c r="Q219" s="32" t="s">
        <v>8315</v>
      </c>
      <c r="R219" s="25" t="s">
        <v>8316</v>
      </c>
      <c r="S219" s="16" t="s">
        <v>8820</v>
      </c>
      <c r="T219" s="26" t="s">
        <v>8948</v>
      </c>
    </row>
    <row r="220" spans="1:20" ht="144" x14ac:dyDescent="0.2">
      <c r="A220" s="25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78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85">
        <v>1</v>
      </c>
      <c r="P220" s="25">
        <v>6.75</v>
      </c>
      <c r="Q220" s="32" t="s">
        <v>8315</v>
      </c>
      <c r="R220" s="25" t="s">
        <v>8316</v>
      </c>
      <c r="S220" s="16" t="s">
        <v>8998</v>
      </c>
      <c r="T220" s="26" t="s">
        <v>8999</v>
      </c>
    </row>
    <row r="221" spans="1:20" ht="224" x14ac:dyDescent="0.2">
      <c r="A221" s="25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78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78">
        <v>0</v>
      </c>
      <c r="P221" s="25">
        <v>25</v>
      </c>
      <c r="Q221" s="32" t="s">
        <v>8315</v>
      </c>
      <c r="R221" s="25" t="s">
        <v>8316</v>
      </c>
      <c r="S221" s="16" t="s">
        <v>8793</v>
      </c>
      <c r="T221" s="26" t="s">
        <v>9010</v>
      </c>
    </row>
    <row r="222" spans="1:20" ht="208" x14ac:dyDescent="0.2">
      <c r="A222" s="25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78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125">
        <v>61</v>
      </c>
      <c r="P222" s="25">
        <v>179.12</v>
      </c>
      <c r="Q222" s="32" t="s">
        <v>8315</v>
      </c>
      <c r="R222" s="25" t="s">
        <v>8316</v>
      </c>
      <c r="S222" s="16" t="s">
        <v>8769</v>
      </c>
      <c r="T222" s="26" t="s">
        <v>9097</v>
      </c>
    </row>
    <row r="223" spans="1:20" ht="160" x14ac:dyDescent="0.2">
      <c r="A223" s="25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78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85">
        <v>1</v>
      </c>
      <c r="P223" s="25">
        <v>34.950000000000003</v>
      </c>
      <c r="Q223" s="32" t="s">
        <v>8315</v>
      </c>
      <c r="R223" s="25" t="s">
        <v>8316</v>
      </c>
      <c r="S223" s="16" t="s">
        <v>8457</v>
      </c>
      <c r="T223" s="26" t="s">
        <v>9098</v>
      </c>
    </row>
    <row r="224" spans="1:20" ht="176" x14ac:dyDescent="0.2">
      <c r="A224" s="25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78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109">
        <v>17</v>
      </c>
      <c r="P224" s="25">
        <v>27.5</v>
      </c>
      <c r="Q224" s="32" t="s">
        <v>8315</v>
      </c>
      <c r="R224" s="25" t="s">
        <v>8316</v>
      </c>
      <c r="S224" s="16" t="s">
        <v>9036</v>
      </c>
      <c r="T224" s="26" t="s">
        <v>8412</v>
      </c>
    </row>
    <row r="225" spans="1:20" ht="208" x14ac:dyDescent="0.2">
      <c r="A225" s="25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78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85">
        <v>1</v>
      </c>
      <c r="P225" s="25">
        <v>18.5</v>
      </c>
      <c r="Q225" s="32" t="s">
        <v>8315</v>
      </c>
      <c r="R225" s="25" t="s">
        <v>8316</v>
      </c>
      <c r="S225" s="16" t="s">
        <v>9099</v>
      </c>
      <c r="T225" s="26" t="s">
        <v>9007</v>
      </c>
    </row>
    <row r="226" spans="1:20" ht="176" x14ac:dyDescent="0.2">
      <c r="A226" s="25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78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78">
        <v>0</v>
      </c>
      <c r="P226" s="25">
        <v>0</v>
      </c>
      <c r="Q226" s="32" t="s">
        <v>8315</v>
      </c>
      <c r="R226" s="25" t="s">
        <v>8316</v>
      </c>
      <c r="S226" s="16" t="s">
        <v>9088</v>
      </c>
      <c r="T226" s="26" t="s">
        <v>8578</v>
      </c>
    </row>
    <row r="227" spans="1:20" ht="224" x14ac:dyDescent="0.2">
      <c r="A227" s="25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78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96">
        <v>9</v>
      </c>
      <c r="P227" s="25">
        <v>222.5</v>
      </c>
      <c r="Q227" s="32" t="s">
        <v>8315</v>
      </c>
      <c r="R227" s="25" t="s">
        <v>8316</v>
      </c>
      <c r="S227" s="16" t="s">
        <v>9100</v>
      </c>
      <c r="T227" s="26" t="s">
        <v>9101</v>
      </c>
    </row>
    <row r="228" spans="1:20" ht="192" x14ac:dyDescent="0.2">
      <c r="A228" s="25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78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78">
        <v>0</v>
      </c>
      <c r="P228" s="25">
        <v>5</v>
      </c>
      <c r="Q228" s="32" t="s">
        <v>8315</v>
      </c>
      <c r="R228" s="25" t="s">
        <v>8316</v>
      </c>
      <c r="S228" s="16" t="s">
        <v>9102</v>
      </c>
      <c r="T228" s="26" t="s">
        <v>8958</v>
      </c>
    </row>
    <row r="229" spans="1:20" ht="192" x14ac:dyDescent="0.2">
      <c r="A229" s="25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78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78">
        <v>0</v>
      </c>
      <c r="P229" s="25">
        <v>0</v>
      </c>
      <c r="Q229" s="32" t="s">
        <v>8315</v>
      </c>
      <c r="R229" s="25" t="s">
        <v>8316</v>
      </c>
      <c r="S229" s="16" t="s">
        <v>8819</v>
      </c>
      <c r="T229" s="26" t="s">
        <v>8938</v>
      </c>
    </row>
    <row r="230" spans="1:20" ht="176" x14ac:dyDescent="0.2">
      <c r="A230" s="25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78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107">
        <v>16</v>
      </c>
      <c r="P230" s="25">
        <v>29.17</v>
      </c>
      <c r="Q230" s="32" t="s">
        <v>8315</v>
      </c>
      <c r="R230" s="25" t="s">
        <v>8316</v>
      </c>
      <c r="S230" s="16" t="s">
        <v>8681</v>
      </c>
      <c r="T230" s="26" t="s">
        <v>8682</v>
      </c>
    </row>
    <row r="231" spans="1:20" ht="208" x14ac:dyDescent="0.2">
      <c r="A231" s="25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78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81">
        <v>2</v>
      </c>
      <c r="P231" s="25">
        <v>1.5</v>
      </c>
      <c r="Q231" s="32" t="s">
        <v>8315</v>
      </c>
      <c r="R231" s="25" t="s">
        <v>8316</v>
      </c>
      <c r="S231" s="16" t="s">
        <v>8621</v>
      </c>
      <c r="T231" s="26" t="s">
        <v>8415</v>
      </c>
    </row>
    <row r="232" spans="1:20" ht="208" x14ac:dyDescent="0.2">
      <c r="A232" s="25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78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102">
        <v>22</v>
      </c>
      <c r="P232" s="25">
        <v>126.5</v>
      </c>
      <c r="Q232" s="32" t="s">
        <v>8315</v>
      </c>
      <c r="R232" s="25" t="s">
        <v>8316</v>
      </c>
      <c r="S232" s="16" t="s">
        <v>9079</v>
      </c>
      <c r="T232" s="26" t="s">
        <v>9103</v>
      </c>
    </row>
    <row r="233" spans="1:20" ht="208" x14ac:dyDescent="0.2">
      <c r="A233" s="25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78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78">
        <v>0</v>
      </c>
      <c r="P233" s="25">
        <v>10</v>
      </c>
      <c r="Q233" s="32" t="s">
        <v>8315</v>
      </c>
      <c r="R233" s="25" t="s">
        <v>8316</v>
      </c>
      <c r="S233" s="16" t="s">
        <v>8939</v>
      </c>
      <c r="T233" s="26" t="s">
        <v>8810</v>
      </c>
    </row>
    <row r="234" spans="1:20" ht="192" x14ac:dyDescent="0.2">
      <c r="A234" s="25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78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83">
        <v>5</v>
      </c>
      <c r="P234" s="25">
        <v>9.4</v>
      </c>
      <c r="Q234" s="32" t="s">
        <v>8315</v>
      </c>
      <c r="R234" s="25" t="s">
        <v>8316</v>
      </c>
      <c r="S234" s="16" t="s">
        <v>9104</v>
      </c>
      <c r="T234" s="26" t="s">
        <v>8724</v>
      </c>
    </row>
    <row r="235" spans="1:20" ht="64" x14ac:dyDescent="0.2">
      <c r="A235" s="25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78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78">
        <v>0</v>
      </c>
      <c r="P235" s="25">
        <v>0</v>
      </c>
      <c r="Q235" s="32" t="s">
        <v>8315</v>
      </c>
      <c r="R235" s="25" t="s">
        <v>8316</v>
      </c>
      <c r="S235" s="16" t="s">
        <v>8654</v>
      </c>
      <c r="T235" s="26" t="s">
        <v>9028</v>
      </c>
    </row>
    <row r="236" spans="1:20" ht="208" x14ac:dyDescent="0.2">
      <c r="A236" s="25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78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83">
        <v>5</v>
      </c>
      <c r="P236" s="25">
        <v>30</v>
      </c>
      <c r="Q236" s="32" t="s">
        <v>8315</v>
      </c>
      <c r="R236" s="25" t="s">
        <v>8316</v>
      </c>
      <c r="S236" s="16" t="s">
        <v>9105</v>
      </c>
      <c r="T236" s="26" t="s">
        <v>8394</v>
      </c>
    </row>
    <row r="237" spans="1:20" ht="192" x14ac:dyDescent="0.2">
      <c r="A237" s="25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78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95">
        <v>3</v>
      </c>
      <c r="P237" s="25">
        <v>10.67</v>
      </c>
      <c r="Q237" s="32" t="s">
        <v>8315</v>
      </c>
      <c r="R237" s="25" t="s">
        <v>8316</v>
      </c>
      <c r="S237" s="16" t="s">
        <v>9106</v>
      </c>
      <c r="T237" s="26" t="s">
        <v>9107</v>
      </c>
    </row>
    <row r="238" spans="1:20" ht="224" x14ac:dyDescent="0.2">
      <c r="A238" s="25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78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108">
        <v>13</v>
      </c>
      <c r="P238" s="25">
        <v>25.5</v>
      </c>
      <c r="Q238" s="32" t="s">
        <v>8315</v>
      </c>
      <c r="R238" s="25" t="s">
        <v>8316</v>
      </c>
      <c r="S238" s="16" t="s">
        <v>8778</v>
      </c>
      <c r="T238" s="26" t="s">
        <v>8830</v>
      </c>
    </row>
    <row r="239" spans="1:20" ht="208" x14ac:dyDescent="0.2">
      <c r="A239" s="25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78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78">
        <v>0</v>
      </c>
      <c r="P239" s="25">
        <v>20</v>
      </c>
      <c r="Q239" s="32" t="s">
        <v>8315</v>
      </c>
      <c r="R239" s="25" t="s">
        <v>8316</v>
      </c>
      <c r="S239" s="16" t="s">
        <v>9108</v>
      </c>
      <c r="T239" s="26" t="s">
        <v>9109</v>
      </c>
    </row>
    <row r="240" spans="1:20" ht="192" x14ac:dyDescent="0.2">
      <c r="A240" s="25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78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100">
        <v>37</v>
      </c>
      <c r="P240" s="25">
        <v>91.25</v>
      </c>
      <c r="Q240" s="32" t="s">
        <v>8315</v>
      </c>
      <c r="R240" s="25" t="s">
        <v>8316</v>
      </c>
      <c r="S240" s="16" t="s">
        <v>8833</v>
      </c>
      <c r="T240" s="26" t="s">
        <v>9087</v>
      </c>
    </row>
    <row r="241" spans="1:20" ht="160" x14ac:dyDescent="0.2">
      <c r="A241" s="25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78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78">
        <v>0</v>
      </c>
      <c r="P241" s="25">
        <v>0</v>
      </c>
      <c r="Q241" s="32" t="s">
        <v>8315</v>
      </c>
      <c r="R241" s="25" t="s">
        <v>8316</v>
      </c>
      <c r="S241" s="16" t="s">
        <v>8969</v>
      </c>
      <c r="T241" s="26" t="s">
        <v>8930</v>
      </c>
    </row>
    <row r="242" spans="1:20" ht="224" x14ac:dyDescent="0.2">
      <c r="A242" s="25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78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85">
        <v>1</v>
      </c>
      <c r="P242" s="25">
        <v>50</v>
      </c>
      <c r="Q242" s="32" t="s">
        <v>8315</v>
      </c>
      <c r="R242" s="25" t="s">
        <v>8316</v>
      </c>
      <c r="S242" s="16" t="s">
        <v>8964</v>
      </c>
      <c r="T242" s="26" t="s">
        <v>9037</v>
      </c>
    </row>
    <row r="243" spans="1:20" ht="144" x14ac:dyDescent="0.2">
      <c r="A243" s="25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78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78">
        <v>0</v>
      </c>
      <c r="P243" s="25">
        <v>0</v>
      </c>
      <c r="Q243" s="32" t="s">
        <v>8315</v>
      </c>
      <c r="R243" s="25" t="s">
        <v>8316</v>
      </c>
      <c r="S243" s="16" t="s">
        <v>8919</v>
      </c>
      <c r="T243" s="26" t="s">
        <v>8720</v>
      </c>
    </row>
    <row r="244" spans="1:20" ht="208" x14ac:dyDescent="0.2">
      <c r="A244" s="25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78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78">
        <v>0</v>
      </c>
      <c r="P244" s="25">
        <v>0</v>
      </c>
      <c r="Q244" s="32" t="s">
        <v>8315</v>
      </c>
      <c r="R244" s="25" t="s">
        <v>8316</v>
      </c>
      <c r="S244" s="16" t="s">
        <v>9110</v>
      </c>
      <c r="T244" s="26" t="s">
        <v>9111</v>
      </c>
    </row>
    <row r="245" spans="1:20" ht="176" x14ac:dyDescent="0.2">
      <c r="A245" s="25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78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103">
        <v>27</v>
      </c>
      <c r="P245" s="25">
        <v>22.83</v>
      </c>
      <c r="Q245" s="32" t="s">
        <v>8315</v>
      </c>
      <c r="R245" s="25" t="s">
        <v>8316</v>
      </c>
      <c r="S245" s="16" t="s">
        <v>8663</v>
      </c>
      <c r="T245" s="26" t="s">
        <v>8664</v>
      </c>
    </row>
    <row r="246" spans="1:20" ht="192" x14ac:dyDescent="0.2">
      <c r="A246" s="25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78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104">
        <v>10</v>
      </c>
      <c r="P246" s="25">
        <v>16.670000000000002</v>
      </c>
      <c r="Q246" s="32" t="s">
        <v>8315</v>
      </c>
      <c r="R246" s="25" t="s">
        <v>8316</v>
      </c>
      <c r="S246" s="16" t="s">
        <v>9112</v>
      </c>
      <c r="T246" s="26" t="s">
        <v>9113</v>
      </c>
    </row>
    <row r="247" spans="1:20" ht="208" x14ac:dyDescent="0.2">
      <c r="A247" s="25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78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126">
        <v>71</v>
      </c>
      <c r="P247" s="25">
        <v>106.97</v>
      </c>
      <c r="Q247" s="32" t="s">
        <v>8315</v>
      </c>
      <c r="R247" s="25" t="s">
        <v>8316</v>
      </c>
      <c r="S247" s="16" t="s">
        <v>8699</v>
      </c>
      <c r="T247" s="26" t="s">
        <v>9114</v>
      </c>
    </row>
    <row r="248" spans="1:20" ht="208" x14ac:dyDescent="0.2">
      <c r="A248" s="25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78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81">
        <v>2</v>
      </c>
      <c r="P248" s="25">
        <v>10.25</v>
      </c>
      <c r="Q248" s="32" t="s">
        <v>8315</v>
      </c>
      <c r="R248" s="25" t="s">
        <v>8316</v>
      </c>
      <c r="S248" s="16" t="s">
        <v>8708</v>
      </c>
      <c r="T248" s="26" t="s">
        <v>9021</v>
      </c>
    </row>
    <row r="249" spans="1:20" ht="208" x14ac:dyDescent="0.2">
      <c r="A249" s="25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78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81">
        <v>2</v>
      </c>
      <c r="P249" s="25">
        <v>59</v>
      </c>
      <c r="Q249" s="32" t="s">
        <v>8315</v>
      </c>
      <c r="R249" s="25" t="s">
        <v>8316</v>
      </c>
      <c r="S249" s="16" t="s">
        <v>9115</v>
      </c>
      <c r="T249" s="26" t="s">
        <v>9116</v>
      </c>
    </row>
    <row r="250" spans="1:20" ht="192" x14ac:dyDescent="0.2">
      <c r="A250" s="25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78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95">
        <v>3</v>
      </c>
      <c r="P250" s="25">
        <v>15.67</v>
      </c>
      <c r="Q250" s="32" t="s">
        <v>8315</v>
      </c>
      <c r="R250" s="25" t="s">
        <v>8316</v>
      </c>
      <c r="S250" s="16" t="s">
        <v>9117</v>
      </c>
      <c r="T250" s="26" t="s">
        <v>8718</v>
      </c>
    </row>
    <row r="251" spans="1:20" ht="192" x14ac:dyDescent="0.2">
      <c r="A251" s="25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78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78">
        <v>0</v>
      </c>
      <c r="P251" s="25">
        <v>1</v>
      </c>
      <c r="Q251" s="32" t="s">
        <v>8315</v>
      </c>
      <c r="R251" s="25" t="s">
        <v>8316</v>
      </c>
      <c r="S251" s="16" t="s">
        <v>9118</v>
      </c>
      <c r="T251" s="26" t="s">
        <v>9119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89B2-AA43-C34B-8C5E-1E91666F74F4}">
  <dimension ref="A1:C14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9120</v>
      </c>
      <c r="C1" t="s">
        <v>9121</v>
      </c>
    </row>
    <row r="2" spans="1:3" x14ac:dyDescent="0.2">
      <c r="A2" t="s">
        <v>9122</v>
      </c>
      <c r="B2" s="127">
        <f>AVERAGE('Successful US Kickstarters'!D:D)</f>
        <v>5048.8786407766993</v>
      </c>
      <c r="C2" s="127">
        <f>AVERAGE('Failed US Kickstarters'!D:D)</f>
        <v>10554.212</v>
      </c>
    </row>
    <row r="3" spans="1:3" x14ac:dyDescent="0.2">
      <c r="A3" t="s">
        <v>9123</v>
      </c>
      <c r="B3" s="127">
        <f>MEDIAN('Successful US Kickstarters'!D:D)</f>
        <v>3000</v>
      </c>
      <c r="C3" s="127">
        <f>MEDIAN('Failed US Kickstarters'!D:D)</f>
        <v>5000</v>
      </c>
    </row>
    <row r="4" spans="1:3" x14ac:dyDescent="0.2">
      <c r="A4" t="s">
        <v>9126</v>
      </c>
      <c r="B4" s="127">
        <f>_xlfn.STDEV.P('Successful US Kickstarters'!D:D)</f>
        <v>7748.7537726373303</v>
      </c>
      <c r="C4" s="127">
        <f>_xlfn.STDEV.P('Failed US Kickstarters'!D:D)</f>
        <v>21967.731061515115</v>
      </c>
    </row>
    <row r="5" spans="1:3" x14ac:dyDescent="0.2">
      <c r="A5" t="s">
        <v>9127</v>
      </c>
      <c r="B5" s="127">
        <f>_xlfn.QUARTILE.EXC('Successful US Kickstarters'!D:D, 3)</f>
        <v>5000</v>
      </c>
      <c r="C5" s="127">
        <f>_xlfn.QUARTILE.EXC('Failed US Kickstarters'!D:D, 3)</f>
        <v>10000</v>
      </c>
    </row>
    <row r="6" spans="1:3" x14ac:dyDescent="0.2">
      <c r="A6" t="s">
        <v>9128</v>
      </c>
      <c r="B6" s="127">
        <f>_xlfn.QUARTILE.EXC('Successful US Kickstarters'!D:D, 1)</f>
        <v>1500</v>
      </c>
      <c r="C6" s="127">
        <f>_xlfn.QUARTILE.EXC('Failed US Kickstarters'!D:D, 1)</f>
        <v>2000</v>
      </c>
    </row>
    <row r="7" spans="1:3" x14ac:dyDescent="0.2">
      <c r="A7" t="s">
        <v>9129</v>
      </c>
      <c r="B7" s="127">
        <f>B5-B6</f>
        <v>3500</v>
      </c>
      <c r="C7" s="127">
        <f>C5-C6</f>
        <v>8000</v>
      </c>
    </row>
    <row r="8" spans="1:3" x14ac:dyDescent="0.2">
      <c r="B8" s="127"/>
      <c r="C8" s="127"/>
    </row>
    <row r="9" spans="1:3" x14ac:dyDescent="0.2">
      <c r="A9" t="s">
        <v>9124</v>
      </c>
      <c r="B9" s="127">
        <f>AVERAGE('Successful US Kickstarters'!E:E)</f>
        <v>5601.5458009708727</v>
      </c>
      <c r="C9" s="127">
        <f>AVERAGE('Failed US Kickstarters'!E:E)</f>
        <v>558.65484000000004</v>
      </c>
    </row>
    <row r="10" spans="1:3" x14ac:dyDescent="0.2">
      <c r="A10" t="s">
        <v>9125</v>
      </c>
      <c r="B10" s="127">
        <f>MEDIAN('Successful US Kickstarters'!E:E)</f>
        <v>3167.5</v>
      </c>
      <c r="C10" s="127">
        <f>MEDIAN('Failed US Kickstarters'!E:E)</f>
        <v>103</v>
      </c>
    </row>
    <row r="11" spans="1:3" x14ac:dyDescent="0.2">
      <c r="A11" t="s">
        <v>9130</v>
      </c>
      <c r="B11" s="127">
        <f>_xlfn.STDEV.P('Successful US Kickstarters'!E:E)</f>
        <v>8334.5731699164608</v>
      </c>
      <c r="C11" s="127">
        <f>_xlfn.STDEV.P('Failed US Kickstarters'!E:E)</f>
        <v>1330.5230280400915</v>
      </c>
    </row>
    <row r="12" spans="1:3" x14ac:dyDescent="0.2">
      <c r="A12" t="s">
        <v>9131</v>
      </c>
      <c r="B12" s="127">
        <f>_xlfn.QUARTILE.EXC('Successful US Kickstarters'!E:E, 3)</f>
        <v>5699</v>
      </c>
      <c r="C12" s="127">
        <f>_xlfn.QUARTILE.EXC('Failed US Kickstarters'!E:E, 3)</f>
        <v>501</v>
      </c>
    </row>
    <row r="13" spans="1:3" x14ac:dyDescent="0.2">
      <c r="A13" t="s">
        <v>9132</v>
      </c>
      <c r="B13" s="127">
        <f>_xlfn.QUARTILE.EXC('Successful US Kickstarters'!E:E, 1)</f>
        <v>1716.5074999999999</v>
      </c>
      <c r="C13" s="127">
        <f>_xlfn.QUARTILE.EXC('Failed US Kickstarters'!E:E, 1)</f>
        <v>9.25</v>
      </c>
    </row>
    <row r="14" spans="1:3" x14ac:dyDescent="0.2">
      <c r="A14" t="s">
        <v>9133</v>
      </c>
      <c r="B14" s="127">
        <f>B12-B13</f>
        <v>3982.4925000000003</v>
      </c>
      <c r="C14" s="12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C6F0-A3F7-8C4B-B103-96F16149D040}"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8363</v>
      </c>
      <c r="B1" t="s">
        <v>8315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8361</v>
      </c>
      <c r="B4" s="12" t="s">
        <v>8358</v>
      </c>
    </row>
    <row r="5" spans="1:5" x14ac:dyDescent="0.2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B157-03E6-1B40-A473-3E82C1544FB2}">
  <dimension ref="A1:H13"/>
  <sheetViews>
    <sheetView workbookViewId="0">
      <selection activeCell="D7" sqref="D7"/>
    </sheetView>
  </sheetViews>
  <sheetFormatPr baseColWidth="10" defaultRowHeight="15" x14ac:dyDescent="0.2"/>
  <cols>
    <col min="1" max="1" width="16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9152</v>
      </c>
      <c r="C1" t="s">
        <v>9134</v>
      </c>
      <c r="D1" t="s">
        <v>9135</v>
      </c>
      <c r="E1" t="s">
        <v>9136</v>
      </c>
      <c r="F1" t="s">
        <v>9137</v>
      </c>
      <c r="G1" t="s">
        <v>9138</v>
      </c>
      <c r="H1" t="s">
        <v>9139</v>
      </c>
    </row>
    <row r="2" spans="1:8" x14ac:dyDescent="0.2">
      <c r="A2" t="s">
        <v>9140</v>
      </c>
      <c r="B2">
        <f>COUNTIFS(Kickstarter!D:D,"&lt; 1000",Kickstarter!F:F,"successful", Kickstarter!R:R, "plays")</f>
        <v>141</v>
      </c>
      <c r="C2">
        <f>COUNTIFS(Kickstarter!D:D,"&lt; 1000",Kickstarter!F:F,"failed", Kickstarter!R:R, "plays")</f>
        <v>45</v>
      </c>
      <c r="D2">
        <f>COUNTIFS(Kickstarter!D:D,"&lt; 1000",Kickstarter!F:F,"canceled", Kickstarter!R:R, "plays")</f>
        <v>0</v>
      </c>
      <c r="E2">
        <f>SUM(B2:D2)</f>
        <v>186</v>
      </c>
      <c r="F2">
        <f>B2/E2</f>
        <v>0.75806451612903225</v>
      </c>
      <c r="G2">
        <f>C2/E2</f>
        <v>0.24193548387096775</v>
      </c>
      <c r="H2">
        <f>D2/E2</f>
        <v>0</v>
      </c>
    </row>
    <row r="3" spans="1:8" x14ac:dyDescent="0.2">
      <c r="A3" t="s">
        <v>9141</v>
      </c>
      <c r="B3">
        <f>COUNTIFS(Kickstarter!D:D,"&gt;= 1000",Kickstarter!F:F,"successful", Kickstarter!D:D,"&lt;= 4999", Kickstarter!R:R, "plays")</f>
        <v>388</v>
      </c>
      <c r="C3">
        <f>COUNTIFS(Kickstarter!D:D,"&gt;= 1000",Kickstarter!F:F,"failed", Kickstarter!D:D,"&lt;= 4999", Kickstarter!R:R, "plays")</f>
        <v>146</v>
      </c>
      <c r="D3">
        <f>COUNTIFS(Kickstarter!D:D,"&gt;= 1000",Kickstarter!F:F,"canceled", Kickstarter!D:D,"&lt;= 4999", Kickstarter!R:R, "plays")</f>
        <v>0</v>
      </c>
      <c r="E3">
        <f t="shared" ref="E3:E13" si="0">SUM(B3:D3)</f>
        <v>534</v>
      </c>
      <c r="F3">
        <f t="shared" ref="F3:F13" si="1">B3/E3</f>
        <v>0.72659176029962547</v>
      </c>
      <c r="G3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9142</v>
      </c>
      <c r="B4">
        <f>COUNTIFS(Kickstarter!D:D,"&gt;= 5000",Kickstarter!F:F,"successful", Kickstarter!D:D,"&lt;= 9999", Kickstarter!R:R, "plays")</f>
        <v>93</v>
      </c>
      <c r="C4">
        <f>COUNTIFS(Kickstarter!D:D,"&gt;= 5000",Kickstarter!F:F,"failed", Kickstarter!D:D,"&lt;= 9999", Kickstarter!R:R, "plays")</f>
        <v>76</v>
      </c>
      <c r="D4">
        <f>COUNTIFS(Kickstarter!D:D,"&gt;= 5000",Kickstarter!F:F,"canceled", Kickstarter!D:D,"&lt;= 9999", Kickstarter!R:R, "plays")</f>
        <v>0</v>
      </c>
      <c r="E4">
        <f t="shared" si="0"/>
        <v>169</v>
      </c>
      <c r="F4">
        <f t="shared" si="1"/>
        <v>0.55029585798816572</v>
      </c>
      <c r="G4">
        <f t="shared" si="2"/>
        <v>0.44970414201183434</v>
      </c>
      <c r="H4">
        <f t="shared" si="3"/>
        <v>0</v>
      </c>
    </row>
    <row r="5" spans="1:8" x14ac:dyDescent="0.2">
      <c r="A5" t="s">
        <v>9143</v>
      </c>
      <c r="B5">
        <f>COUNTIFS(Kickstarter!D:D,"&gt;= 10000",Kickstarter!F:F,"successful", Kickstarter!D:D,"&lt;= 14999", Kickstarter!R:R, "plays")</f>
        <v>39</v>
      </c>
      <c r="C5">
        <f>COUNTIFS(Kickstarter!D:D,"&gt;= 10000",Kickstarter!F:F,"failed", Kickstarter!D:D,"&lt;= 14999", Kickstarter!R:R, "plays")</f>
        <v>33</v>
      </c>
      <c r="D5">
        <f>COUNTIFS(Kickstarter!D:D,"&gt;= 10000",Kickstarter!F:F,"canceled", Kickstarter!D:D,"&lt;= 14999", Kickstarter!R:R, "plays")</f>
        <v>0</v>
      </c>
      <c r="E5">
        <f t="shared" si="0"/>
        <v>72</v>
      </c>
      <c r="F5">
        <f t="shared" si="1"/>
        <v>0.54166666666666663</v>
      </c>
      <c r="G5">
        <f t="shared" si="2"/>
        <v>0.45833333333333331</v>
      </c>
      <c r="H5">
        <f t="shared" si="3"/>
        <v>0</v>
      </c>
    </row>
    <row r="6" spans="1:8" x14ac:dyDescent="0.2">
      <c r="A6" t="s">
        <v>9144</v>
      </c>
      <c r="B6">
        <f>COUNTIFS(Kickstarter!D:D,"&gt;= 15000",Kickstarter!F:F,"successful", Kickstarter!D:D,"&lt;= 19999", Kickstarter!R:R, "plays")</f>
        <v>12</v>
      </c>
      <c r="C6">
        <f>COUNTIFS(Kickstarter!D:D,"&gt;= 15000",Kickstarter!F:F,"failed", Kickstarter!D:D,"&lt;= 19999", Kickstarter!R:R, "plays")</f>
        <v>12</v>
      </c>
      <c r="D6">
        <f>COUNTIFS(Kickstarter!D:D,"&gt;= 15000",Kickstarter!F:F,"canceled", Kickstarter!D:D,"&lt;= 19999", Kickstarter!R:R, 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">
      <c r="A7" t="s">
        <v>9145</v>
      </c>
      <c r="B7">
        <f>COUNTIFS(Kickstarter!D:D,"&gt;= 20000",Kickstarter!F:F,"successful", Kickstarter!D:D,"&lt;= 24999", Kickstarter!R:R, "plays")</f>
        <v>9</v>
      </c>
      <c r="C7">
        <f>COUNTIFS(Kickstarter!D:D,"&gt;= 20000",Kickstarter!F:F,"failed", Kickstarter!D:D,"&lt;= 24999", Kickstarter!R:R, "plays")</f>
        <v>11</v>
      </c>
      <c r="D7">
        <f>COUNTIFS(Kickstarter!D:D,"&gt;= 20000",Kickstarter!F:F,"canceled", Kickstarter!D:D,"&lt;= 24999", Kickstarter!R:R, 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">
      <c r="A8" t="s">
        <v>9146</v>
      </c>
      <c r="B8">
        <f>COUNTIFS(Kickstarter!D:D,"&gt;= 25000",Kickstarter!F:F,"successful", Kickstarter!D:D,"&lt;= 29999", Kickstarter!R:R, "plays")</f>
        <v>1</v>
      </c>
      <c r="C8">
        <f>COUNTIFS(Kickstarter!D:D,"&gt;= 25000",Kickstarter!F:F,"failed", Kickstarter!D:D,"&lt;= 29999", Kickstarter!R:R, "plays")</f>
        <v>4</v>
      </c>
      <c r="D8">
        <f>COUNTIFS(Kickstarter!D:D,"&gt;= 25000",Kickstarter!F:F,"canceled", Kickstarter!D:D,"&lt;= 29999", Kickstarter!R:R, 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">
      <c r="A9" t="s">
        <v>9147</v>
      </c>
      <c r="B9">
        <f>COUNTIFS(Kickstarter!D:D,"&gt;= 30000",Kickstarter!F:F,"successful", Kickstarter!D:D,"&lt;= 34999", Kickstarter!R:R, "plays")</f>
        <v>3</v>
      </c>
      <c r="C9">
        <f>COUNTIFS(Kickstarter!D:D,"&gt;= 30000",Kickstarter!F:F,"failed", Kickstarter!D:D,"&lt;= 34999", Kickstarter!R:R, "plays")</f>
        <v>8</v>
      </c>
      <c r="D9">
        <f>COUNTIFS(Kickstarter!D:D,"&gt;= 30000",Kickstarter!F:F,"canceled", Kickstarter!D:D,"&lt;= 34999", Kickstarter!R:R, "plays")</f>
        <v>0</v>
      </c>
      <c r="E9">
        <f t="shared" si="0"/>
        <v>11</v>
      </c>
      <c r="F9">
        <f t="shared" si="1"/>
        <v>0.27272727272727271</v>
      </c>
      <c r="G9">
        <f t="shared" si="2"/>
        <v>0.72727272727272729</v>
      </c>
      <c r="H9">
        <f t="shared" si="3"/>
        <v>0</v>
      </c>
    </row>
    <row r="10" spans="1:8" x14ac:dyDescent="0.2">
      <c r="A10" t="s">
        <v>9148</v>
      </c>
      <c r="B10">
        <f>COUNTIFS(Kickstarter!D:D,"&gt;= 35000",Kickstarter!F:F,"successful", Kickstarter!D:D,"&lt;= 39999", Kickstarter!R:R, "plays")</f>
        <v>4</v>
      </c>
      <c r="C10">
        <f>COUNTIFS(Kickstarter!D:D,"&gt;= 35000",Kickstarter!F:F,"failed", Kickstarter!D:D,"&lt;= 39999", Kickstarter!R:R, "plays")</f>
        <v>2</v>
      </c>
      <c r="D10">
        <f>COUNTIFS(Kickstarter!D:D,"&gt;= 35000",Kickstarter!F:F,"canceled", Kickstarter!D:D,"&lt;= 39999", Kickstarter!R:R, "plays")</f>
        <v>0</v>
      </c>
      <c r="E10">
        <f t="shared" si="0"/>
        <v>6</v>
      </c>
      <c r="F10">
        <f t="shared" si="1"/>
        <v>0.66666666666666663</v>
      </c>
      <c r="G10">
        <f t="shared" si="2"/>
        <v>0.33333333333333331</v>
      </c>
      <c r="H10">
        <f t="shared" si="3"/>
        <v>0</v>
      </c>
    </row>
    <row r="11" spans="1:8" x14ac:dyDescent="0.2">
      <c r="A11" t="s">
        <v>9149</v>
      </c>
      <c r="B11">
        <f>COUNTIFS(Kickstarter!D:D,"&gt;= 40000",Kickstarter!F:F,"successful", Kickstarter!D:D,"&lt;= 44999", Kickstarter!R:R, "plays")</f>
        <v>2</v>
      </c>
      <c r="C11">
        <f>COUNTIFS(Kickstarter!D:D,"&gt;= 40000",Kickstarter!F:F,"failed", Kickstarter!D:D,"&lt;= 44999", Kickstarter!R:R, "plays")</f>
        <v>1</v>
      </c>
      <c r="D11">
        <f>COUNTIFS(Kickstarter!D:D,"&gt;= 40000",Kickstarter!F:F,"canceled", Kickstarter!D:D,"&lt;= 44999", Kickstarter!R:R, "plays")</f>
        <v>0</v>
      </c>
      <c r="E11">
        <f t="shared" si="0"/>
        <v>3</v>
      </c>
      <c r="F11">
        <f t="shared" si="1"/>
        <v>0.66666666666666663</v>
      </c>
      <c r="G11">
        <f t="shared" si="2"/>
        <v>0.33333333333333331</v>
      </c>
      <c r="H11">
        <f t="shared" si="3"/>
        <v>0</v>
      </c>
    </row>
    <row r="12" spans="1:8" x14ac:dyDescent="0.2">
      <c r="A12" t="s">
        <v>9150</v>
      </c>
      <c r="B12">
        <f>COUNTIFS(Kickstarter!D:D,"&gt;= 45000",Kickstarter!F:F,"successful", Kickstarter!D:D,"&lt;= 49999", Kickstarter!R:R, "plays")</f>
        <v>0</v>
      </c>
      <c r="C12">
        <f>COUNTIFS(Kickstarter!D:D,"&gt;= 45000",Kickstarter!F:F,"failed", Kickstarter!D:D,"&lt;= 49999", Kickstarter!R:R, "plays")</f>
        <v>1</v>
      </c>
      <c r="D12">
        <f>COUNTIFS(Kickstarter!D:D,"&gt;= 45000",Kickstarter!F:F,"canceled", Kickstarter!D:D,"&lt;= 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">
      <c r="A13" t="s">
        <v>9151</v>
      </c>
      <c r="B13">
        <f>COUNTIFS(Kickstarter!D:D,"&gt;50000",Kickstarter!F:F,"successful", Kickstarter!R:R, "plays")</f>
        <v>2</v>
      </c>
      <c r="C13">
        <f>COUNTIFS(Kickstarter!D:D,"&gt;50000",Kickstarter!F:F,"failed", Kickstarter!R:R, "plays")</f>
        <v>10</v>
      </c>
      <c r="D13">
        <f>COUNTIFS(Kickstarter!D:D,"&gt;50000",Kickstarter!F:F,"canceled", Kickstarter!R:R, "plays")</f>
        <v>0</v>
      </c>
      <c r="E13">
        <f t="shared" si="0"/>
        <v>12</v>
      </c>
      <c r="F13">
        <f t="shared" si="1"/>
        <v>0.16666666666666666</v>
      </c>
      <c r="G13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Launchdate</vt:lpstr>
      <vt:lpstr>Edinburg Research</vt:lpstr>
      <vt:lpstr>Successful US Kickstarters</vt:lpstr>
      <vt:lpstr>Failed US Kickstarters</vt:lpstr>
      <vt:lpstr>Descriptive Statistics</vt:lpstr>
      <vt:lpstr>Theatre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Currea</cp:lastModifiedBy>
  <dcterms:created xsi:type="dcterms:W3CDTF">2017-04-20T15:17:24Z</dcterms:created>
  <dcterms:modified xsi:type="dcterms:W3CDTF">2021-12-27T05:57:45Z</dcterms:modified>
</cp:coreProperties>
</file>