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c64e2ee7352a04/Documents/"/>
    </mc:Choice>
  </mc:AlternateContent>
  <xr:revisionPtr revIDLastSave="127" documentId="8_{53C8FBEA-D082-4175-A3A6-79038AB94631}" xr6:coauthVersionLast="47" xr6:coauthVersionMax="47" xr10:uidLastSave="{ACAF43BA-AFE3-45E2-B320-937C87D27BBC}"/>
  <bookViews>
    <workbookView xWindow="-22050" yWindow="-13320" windowWidth="18225" windowHeight="15225" activeTab="1" xr2:uid="{0918D327-9F89-43A5-B094-1F4425E2CDF4}"/>
  </bookViews>
  <sheets>
    <sheet name="soiltexture.CR2024 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19" i="1"/>
  <c r="P8" i="1"/>
  <c r="Q8" i="1" s="1"/>
  <c r="O3" i="1"/>
  <c r="O4" i="1"/>
  <c r="O5" i="1"/>
  <c r="O7" i="1"/>
  <c r="O8" i="1"/>
  <c r="O9" i="1"/>
  <c r="O11" i="1"/>
  <c r="O12" i="1"/>
  <c r="O13" i="1"/>
  <c r="O15" i="1"/>
  <c r="O16" i="1"/>
  <c r="O17" i="1"/>
  <c r="N16" i="1"/>
  <c r="N15" i="1"/>
  <c r="N14" i="1"/>
  <c r="N8" i="1"/>
  <c r="M2" i="1"/>
  <c r="N4" i="1" s="1"/>
  <c r="M3" i="1"/>
  <c r="M4" i="1"/>
  <c r="M5" i="1"/>
  <c r="M6" i="1"/>
  <c r="N7" i="1" s="1"/>
  <c r="M7" i="1"/>
  <c r="M8" i="1"/>
  <c r="M9" i="1"/>
  <c r="M10" i="1"/>
  <c r="N13" i="1" s="1"/>
  <c r="M11" i="1"/>
  <c r="M12" i="1"/>
  <c r="M13" i="1"/>
  <c r="M14" i="1"/>
  <c r="N17" i="1" s="1"/>
  <c r="M15" i="1"/>
  <c r="M16" i="1"/>
  <c r="M17" i="1"/>
  <c r="L14" i="1"/>
  <c r="L13" i="1"/>
  <c r="P13" i="1" s="1"/>
  <c r="Q13" i="1" s="1"/>
  <c r="L12" i="1"/>
  <c r="P12" i="1" s="1"/>
  <c r="Q12" i="1" s="1"/>
  <c r="L11" i="1"/>
  <c r="P11" i="1" s="1"/>
  <c r="Q11" i="1" s="1"/>
  <c r="L10" i="1"/>
  <c r="L8" i="1"/>
  <c r="L7" i="1"/>
  <c r="P7" i="1" s="1"/>
  <c r="Q7" i="1" s="1"/>
  <c r="L6" i="1"/>
  <c r="L5" i="1"/>
  <c r="P5" i="1" s="1"/>
  <c r="Q5" i="1" s="1"/>
  <c r="L4" i="1"/>
  <c r="P4" i="1" s="1"/>
  <c r="Q4" i="1" s="1"/>
  <c r="K3" i="1"/>
  <c r="K4" i="1"/>
  <c r="K5" i="1"/>
  <c r="K6" i="1"/>
  <c r="L9" i="1" s="1"/>
  <c r="P9" i="1" s="1"/>
  <c r="Q9" i="1" s="1"/>
  <c r="K7" i="1"/>
  <c r="K8" i="1"/>
  <c r="K9" i="1"/>
  <c r="K10" i="1"/>
  <c r="K11" i="1"/>
  <c r="K12" i="1"/>
  <c r="K13" i="1"/>
  <c r="K14" i="1"/>
  <c r="L17" i="1" s="1"/>
  <c r="P17" i="1" s="1"/>
  <c r="Q17" i="1" s="1"/>
  <c r="K15" i="1"/>
  <c r="K16" i="1"/>
  <c r="K17" i="1"/>
  <c r="K2" i="1"/>
  <c r="L3" i="1" s="1"/>
  <c r="P3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2" i="1"/>
  <c r="I2" i="1" s="1"/>
  <c r="P20" i="1" l="1"/>
  <c r="P19" i="1"/>
  <c r="Q3" i="1"/>
  <c r="N5" i="1"/>
  <c r="N2" i="1"/>
  <c r="N3" i="1"/>
  <c r="L2" i="1"/>
  <c r="L15" i="1"/>
  <c r="P15" i="1" s="1"/>
  <c r="Q15" i="1" s="1"/>
  <c r="L16" i="1"/>
  <c r="P16" i="1" s="1"/>
  <c r="Q16" i="1" s="1"/>
  <c r="N10" i="1"/>
  <c r="N11" i="1"/>
  <c r="N12" i="1"/>
  <c r="N6" i="1"/>
  <c r="N9" i="1"/>
  <c r="Q20" i="1" l="1"/>
  <c r="Q19" i="1"/>
</calcChain>
</file>

<file path=xl/sharedStrings.xml><?xml version="1.0" encoding="utf-8"?>
<sst xmlns="http://schemas.openxmlformats.org/spreadsheetml/2006/main" count="88" uniqueCount="39">
  <si>
    <t>SampleID</t>
  </si>
  <si>
    <t>SoilWeight.g</t>
  </si>
  <si>
    <t>t040.hydrometer</t>
  </si>
  <si>
    <t>t652.hydrometer</t>
  </si>
  <si>
    <t>t040.tempC</t>
  </si>
  <si>
    <t>blank1</t>
  </si>
  <si>
    <t>blank2</t>
  </si>
  <si>
    <t>date</t>
  </si>
  <si>
    <t>03.13.2025</t>
  </si>
  <si>
    <t>03.08.2025</t>
  </si>
  <si>
    <t>blank3</t>
  </si>
  <si>
    <t>03.20.2025</t>
  </si>
  <si>
    <t>blank4</t>
  </si>
  <si>
    <t>03.21.2025</t>
  </si>
  <si>
    <t>cr12</t>
  </si>
  <si>
    <t>cr08</t>
  </si>
  <si>
    <t>cr05</t>
  </si>
  <si>
    <t>03.18.2025</t>
  </si>
  <si>
    <t>cr09</t>
  </si>
  <si>
    <t>cr06</t>
  </si>
  <si>
    <t>cr02</t>
  </si>
  <si>
    <t>cr03</t>
  </si>
  <si>
    <t>cr01</t>
  </si>
  <si>
    <t>cr04</t>
  </si>
  <si>
    <t>cr11</t>
  </si>
  <si>
    <t>cr07</t>
  </si>
  <si>
    <t>cr10</t>
  </si>
  <si>
    <t>t040.tempF</t>
  </si>
  <si>
    <t>Temp correction</t>
  </si>
  <si>
    <t>rounded temp corr</t>
  </si>
  <si>
    <t>NEW.t040hydro</t>
  </si>
  <si>
    <t>sub blank</t>
  </si>
  <si>
    <t>NEW.t652hydro</t>
  </si>
  <si>
    <t>sub blank2</t>
  </si>
  <si>
    <t>%clay</t>
  </si>
  <si>
    <t>%silt</t>
  </si>
  <si>
    <t>%sand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</si>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</sst>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8DB5-CC1A-4315-ABED-D63DD064F0BD}">
  <dimension ref="A1:F16384"/>
  <sheetViews>
    <sheetView workbookViewId="0">
      <selection activeCell="G1" sqref="G1"/>
    </sheetView>
  </sheetViews>
  <sheetFormatPr defaultRowHeight="14.4" x14ac:dyDescent="0.3"/>
  <cols>
    <col min="1" max="1" width="17" style="1" customWidth="1"/>
    <col min="2" max="2" width="13.44140625" customWidth="1"/>
    <col min="3" max="3" width="15.77734375" customWidth="1"/>
    <col min="4" max="4" width="11.88671875" customWidth="1"/>
    <col min="5" max="5" width="15.33203125" customWidth="1"/>
    <col min="6" max="16" width="10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7</v>
      </c>
    </row>
    <row r="2" spans="1:6" x14ac:dyDescent="0.3">
      <c r="A2" t="s">
        <v>5</v>
      </c>
      <c r="B2">
        <v>0</v>
      </c>
      <c r="C2">
        <v>5</v>
      </c>
      <c r="D2">
        <v>22</v>
      </c>
      <c r="E2">
        <v>3.5</v>
      </c>
      <c r="F2" t="s">
        <v>8</v>
      </c>
    </row>
    <row r="3" spans="1:6" x14ac:dyDescent="0.3">
      <c r="A3" t="s">
        <v>6</v>
      </c>
      <c r="B3">
        <v>0</v>
      </c>
      <c r="C3">
        <v>5</v>
      </c>
      <c r="D3">
        <v>21</v>
      </c>
      <c r="E3">
        <v>4</v>
      </c>
      <c r="F3" t="s">
        <v>9</v>
      </c>
    </row>
    <row r="4" spans="1:6" x14ac:dyDescent="0.3">
      <c r="A4" t="s">
        <v>10</v>
      </c>
      <c r="B4">
        <v>0</v>
      </c>
      <c r="C4">
        <v>5</v>
      </c>
      <c r="D4">
        <v>22</v>
      </c>
      <c r="E4">
        <v>4</v>
      </c>
      <c r="F4" t="s">
        <v>11</v>
      </c>
    </row>
    <row r="5" spans="1:6" x14ac:dyDescent="0.3">
      <c r="A5" t="s">
        <v>12</v>
      </c>
      <c r="B5">
        <v>0</v>
      </c>
      <c r="C5">
        <v>5</v>
      </c>
      <c r="D5">
        <v>21</v>
      </c>
      <c r="E5">
        <v>4</v>
      </c>
      <c r="F5" t="s">
        <v>13</v>
      </c>
    </row>
    <row r="6" spans="1:6" x14ac:dyDescent="0.3">
      <c r="A6" t="s">
        <v>14</v>
      </c>
      <c r="B6">
        <v>50</v>
      </c>
      <c r="C6">
        <v>32</v>
      </c>
      <c r="D6">
        <v>21</v>
      </c>
      <c r="E6">
        <v>8.5</v>
      </c>
      <c r="F6" t="s">
        <v>13</v>
      </c>
    </row>
    <row r="7" spans="1:6" x14ac:dyDescent="0.3">
      <c r="A7" t="s">
        <v>15</v>
      </c>
      <c r="B7">
        <v>50</v>
      </c>
      <c r="C7">
        <v>31</v>
      </c>
      <c r="D7">
        <v>22</v>
      </c>
      <c r="E7">
        <v>8</v>
      </c>
      <c r="F7" t="s">
        <v>11</v>
      </c>
    </row>
    <row r="8" spans="1:6" x14ac:dyDescent="0.3">
      <c r="A8" t="s">
        <v>16</v>
      </c>
      <c r="B8">
        <v>50.01</v>
      </c>
      <c r="C8">
        <v>36</v>
      </c>
      <c r="D8">
        <v>21</v>
      </c>
      <c r="E8">
        <v>9.5</v>
      </c>
      <c r="F8" t="s">
        <v>17</v>
      </c>
    </row>
    <row r="9" spans="1:6" x14ac:dyDescent="0.3">
      <c r="A9" t="s">
        <v>18</v>
      </c>
      <c r="B9">
        <v>50</v>
      </c>
      <c r="C9">
        <v>32</v>
      </c>
      <c r="D9">
        <v>22</v>
      </c>
      <c r="E9">
        <v>9</v>
      </c>
      <c r="F9" t="s">
        <v>11</v>
      </c>
    </row>
    <row r="10" spans="1:6" x14ac:dyDescent="0.3">
      <c r="A10" t="s">
        <v>19</v>
      </c>
      <c r="B10">
        <v>50.01</v>
      </c>
      <c r="C10">
        <v>31</v>
      </c>
      <c r="D10">
        <v>21</v>
      </c>
      <c r="E10">
        <v>8.5</v>
      </c>
      <c r="F10" t="s">
        <v>17</v>
      </c>
    </row>
    <row r="11" spans="1:6" x14ac:dyDescent="0.3">
      <c r="A11" t="s">
        <v>20</v>
      </c>
      <c r="B11">
        <v>50</v>
      </c>
      <c r="C11">
        <v>33</v>
      </c>
      <c r="D11">
        <v>23</v>
      </c>
      <c r="E11">
        <v>9</v>
      </c>
      <c r="F11" t="s">
        <v>8</v>
      </c>
    </row>
    <row r="12" spans="1:6" x14ac:dyDescent="0.3">
      <c r="A12" t="s">
        <v>21</v>
      </c>
      <c r="B12">
        <v>50</v>
      </c>
      <c r="C12">
        <v>34</v>
      </c>
      <c r="D12">
        <v>23</v>
      </c>
      <c r="E12">
        <v>8</v>
      </c>
      <c r="F12" t="s">
        <v>8</v>
      </c>
    </row>
    <row r="13" spans="1:6" x14ac:dyDescent="0.3">
      <c r="A13" t="s">
        <v>22</v>
      </c>
      <c r="B13">
        <v>50.01</v>
      </c>
      <c r="C13">
        <v>30</v>
      </c>
      <c r="D13">
        <v>22.5</v>
      </c>
      <c r="E13">
        <v>8.5</v>
      </c>
      <c r="F13" t="s">
        <v>8</v>
      </c>
    </row>
    <row r="14" spans="1:6" x14ac:dyDescent="0.3">
      <c r="A14" t="s">
        <v>23</v>
      </c>
      <c r="B14">
        <v>50.01</v>
      </c>
      <c r="C14">
        <v>33</v>
      </c>
      <c r="D14">
        <v>21</v>
      </c>
      <c r="E14">
        <v>9</v>
      </c>
      <c r="F14" t="s">
        <v>17</v>
      </c>
    </row>
    <row r="15" spans="1:6" x14ac:dyDescent="0.3">
      <c r="A15" t="s">
        <v>24</v>
      </c>
      <c r="B15">
        <v>50</v>
      </c>
      <c r="C15">
        <v>23</v>
      </c>
      <c r="D15">
        <v>21</v>
      </c>
      <c r="E15">
        <v>8</v>
      </c>
      <c r="F15" t="s">
        <v>13</v>
      </c>
    </row>
    <row r="16" spans="1:6" x14ac:dyDescent="0.3">
      <c r="A16" t="s">
        <v>25</v>
      </c>
      <c r="B16">
        <v>50.01</v>
      </c>
      <c r="C16">
        <v>33</v>
      </c>
      <c r="D16">
        <v>22</v>
      </c>
      <c r="E16">
        <v>10</v>
      </c>
      <c r="F16" t="s">
        <v>11</v>
      </c>
    </row>
    <row r="17" spans="1:6" x14ac:dyDescent="0.3">
      <c r="A17" t="s">
        <v>26</v>
      </c>
      <c r="B17">
        <v>50</v>
      </c>
      <c r="C17">
        <v>32</v>
      </c>
      <c r="D17">
        <v>21</v>
      </c>
      <c r="E17">
        <v>9</v>
      </c>
      <c r="F17" t="s">
        <v>13</v>
      </c>
    </row>
    <row r="18" spans="1:6" x14ac:dyDescent="0.3">
      <c r="A18"/>
    </row>
    <row r="19" spans="1:6" x14ac:dyDescent="0.3">
      <c r="A19"/>
    </row>
    <row r="20" spans="1:6" x14ac:dyDescent="0.3">
      <c r="A20"/>
    </row>
    <row r="21" spans="1:6" x14ac:dyDescent="0.3">
      <c r="A21"/>
    </row>
    <row r="22" spans="1:6" x14ac:dyDescent="0.3">
      <c r="A22"/>
    </row>
    <row r="23" spans="1:6" x14ac:dyDescent="0.3">
      <c r="A23"/>
    </row>
    <row r="24" spans="1:6" x14ac:dyDescent="0.3">
      <c r="A24"/>
    </row>
    <row r="25" spans="1:6" x14ac:dyDescent="0.3">
      <c r="A25"/>
    </row>
    <row r="26" spans="1:6" x14ac:dyDescent="0.3">
      <c r="A26"/>
    </row>
    <row r="27" spans="1:6" x14ac:dyDescent="0.3">
      <c r="A27"/>
    </row>
    <row r="28" spans="1:6" x14ac:dyDescent="0.3">
      <c r="A28"/>
    </row>
    <row r="29" spans="1:6" x14ac:dyDescent="0.3">
      <c r="A29"/>
    </row>
    <row r="30" spans="1:6" x14ac:dyDescent="0.3">
      <c r="A30"/>
    </row>
    <row r="31" spans="1:6" x14ac:dyDescent="0.3">
      <c r="A31"/>
    </row>
    <row r="32" spans="1:6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FFCA-CEF8-4FEB-8C5E-1357614BD5D6}">
  <dimension ref="A1:Q16384"/>
  <sheetViews>
    <sheetView tabSelected="1" workbookViewId="0">
      <selection activeCell="P20" sqref="P20"/>
    </sheetView>
  </sheetViews>
  <sheetFormatPr defaultRowHeight="14.4" x14ac:dyDescent="0.3"/>
  <cols>
    <col min="1" max="1" width="17" style="1" customWidth="1"/>
    <col min="2" max="2" width="13.44140625" customWidth="1"/>
    <col min="3" max="3" width="15.77734375" customWidth="1"/>
    <col min="4" max="4" width="11.88671875" customWidth="1"/>
    <col min="5" max="5" width="15.33203125" customWidth="1"/>
    <col min="6" max="6" width="10.33203125" customWidth="1"/>
    <col min="7" max="10" width="10.33203125" hidden="1" customWidth="1"/>
    <col min="11" max="11" width="15.88671875" hidden="1" customWidth="1"/>
    <col min="12" max="14" width="10.33203125" hidden="1" customWidth="1"/>
    <col min="15" max="16" width="10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7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6" t="s">
        <v>34</v>
      </c>
      <c r="P1" s="7" t="s">
        <v>35</v>
      </c>
      <c r="Q1" s="8" t="s">
        <v>36</v>
      </c>
    </row>
    <row r="2" spans="1:17" hidden="1" x14ac:dyDescent="0.3">
      <c r="A2" t="s">
        <v>5</v>
      </c>
      <c r="B2">
        <v>0</v>
      </c>
      <c r="C2">
        <v>5</v>
      </c>
      <c r="D2">
        <v>22</v>
      </c>
      <c r="E2">
        <v>3.5</v>
      </c>
      <c r="F2" s="2" t="s">
        <v>8</v>
      </c>
      <c r="H2">
        <f>(D2*1.8)+32</f>
        <v>71.599999999999994</v>
      </c>
      <c r="I2">
        <f>H2-67</f>
        <v>4.5999999999999943</v>
      </c>
      <c r="J2">
        <v>4</v>
      </c>
      <c r="K2">
        <f>C2+(0.2*J2)</f>
        <v>5.8</v>
      </c>
      <c r="L2">
        <f>K2-K2</f>
        <v>0</v>
      </c>
      <c r="M2">
        <f>E2+(0.2*J2)</f>
        <v>4.3</v>
      </c>
      <c r="N2">
        <f>M2-M2</f>
        <v>0</v>
      </c>
      <c r="O2" s="9"/>
      <c r="P2" s="10"/>
      <c r="Q2" s="11"/>
    </row>
    <row r="3" spans="1:17" x14ac:dyDescent="0.3">
      <c r="A3" t="s">
        <v>20</v>
      </c>
      <c r="B3">
        <v>50</v>
      </c>
      <c r="C3">
        <v>33</v>
      </c>
      <c r="D3">
        <v>23</v>
      </c>
      <c r="E3">
        <v>9</v>
      </c>
      <c r="F3" s="2" t="s">
        <v>8</v>
      </c>
      <c r="H3">
        <f t="shared" ref="H3:H17" si="0">(D3*1.8)+32</f>
        <v>73.400000000000006</v>
      </c>
      <c r="I3">
        <f t="shared" ref="I3:I17" si="1">H3-67</f>
        <v>6.4000000000000057</v>
      </c>
      <c r="J3">
        <v>2</v>
      </c>
      <c r="K3">
        <f t="shared" ref="K3:K17" si="2">C3+(0.2*J3)</f>
        <v>33.4</v>
      </c>
      <c r="L3">
        <f>K3-K2</f>
        <v>27.599999999999998</v>
      </c>
      <c r="M3">
        <f t="shared" ref="M3:M17" si="3">E3+(0.2*J3)</f>
        <v>9.4</v>
      </c>
      <c r="N3">
        <f>M3-M2</f>
        <v>5.1000000000000005</v>
      </c>
      <c r="O3" s="9">
        <f t="shared" ref="O3:O17" si="4">M3*100/B3</f>
        <v>18.8</v>
      </c>
      <c r="P3" s="10">
        <f>(L3*100/B3)-O3</f>
        <v>36.400000000000006</v>
      </c>
      <c r="Q3" s="11">
        <f>100-O3-P3</f>
        <v>44.8</v>
      </c>
    </row>
    <row r="4" spans="1:17" x14ac:dyDescent="0.3">
      <c r="A4" t="s">
        <v>21</v>
      </c>
      <c r="B4">
        <v>50</v>
      </c>
      <c r="C4">
        <v>34</v>
      </c>
      <c r="D4">
        <v>23</v>
      </c>
      <c r="E4">
        <v>8</v>
      </c>
      <c r="F4" s="2" t="s">
        <v>8</v>
      </c>
      <c r="H4">
        <f t="shared" si="0"/>
        <v>73.400000000000006</v>
      </c>
      <c r="I4">
        <f t="shared" si="1"/>
        <v>6.4000000000000057</v>
      </c>
      <c r="J4">
        <v>4</v>
      </c>
      <c r="K4">
        <f t="shared" si="2"/>
        <v>34.799999999999997</v>
      </c>
      <c r="L4">
        <f>K4-K2</f>
        <v>28.999999999999996</v>
      </c>
      <c r="M4">
        <f t="shared" si="3"/>
        <v>8.8000000000000007</v>
      </c>
      <c r="N4">
        <f>M4-M2</f>
        <v>4.5000000000000009</v>
      </c>
      <c r="O4" s="9">
        <f t="shared" si="4"/>
        <v>17.600000000000001</v>
      </c>
      <c r="P4" s="10">
        <f t="shared" ref="P4:P17" si="5">(L4*100/B4)-O4</f>
        <v>40.399999999999991</v>
      </c>
      <c r="Q4" s="11">
        <f t="shared" ref="Q4:Q17" si="6">100-O4-P4</f>
        <v>42.000000000000014</v>
      </c>
    </row>
    <row r="5" spans="1:17" x14ac:dyDescent="0.3">
      <c r="A5" t="s">
        <v>22</v>
      </c>
      <c r="B5">
        <v>50.01</v>
      </c>
      <c r="C5">
        <v>30</v>
      </c>
      <c r="D5">
        <v>22.5</v>
      </c>
      <c r="E5">
        <v>8.5</v>
      </c>
      <c r="F5" s="2" t="s">
        <v>8</v>
      </c>
      <c r="H5">
        <f t="shared" si="0"/>
        <v>72.5</v>
      </c>
      <c r="I5">
        <f t="shared" si="1"/>
        <v>5.5</v>
      </c>
      <c r="J5">
        <v>2</v>
      </c>
      <c r="K5">
        <f t="shared" si="2"/>
        <v>30.4</v>
      </c>
      <c r="L5">
        <f>K5-K2</f>
        <v>24.599999999999998</v>
      </c>
      <c r="M5">
        <f t="shared" si="3"/>
        <v>8.9</v>
      </c>
      <c r="N5">
        <f>M5-M2</f>
        <v>4.6000000000000005</v>
      </c>
      <c r="O5" s="9">
        <f t="shared" si="4"/>
        <v>17.796440711857628</v>
      </c>
      <c r="P5" s="10">
        <f t="shared" si="5"/>
        <v>31.393721255748851</v>
      </c>
      <c r="Q5" s="11">
        <f t="shared" si="6"/>
        <v>50.809838032393522</v>
      </c>
    </row>
    <row r="6" spans="1:17" hidden="1" x14ac:dyDescent="0.3">
      <c r="A6" t="s">
        <v>6</v>
      </c>
      <c r="B6">
        <v>0</v>
      </c>
      <c r="C6">
        <v>5</v>
      </c>
      <c r="D6">
        <v>21</v>
      </c>
      <c r="E6">
        <v>4</v>
      </c>
      <c r="F6" s="3" t="s">
        <v>17</v>
      </c>
      <c r="H6">
        <f t="shared" si="0"/>
        <v>69.800000000000011</v>
      </c>
      <c r="I6">
        <f t="shared" si="1"/>
        <v>2.8000000000000114</v>
      </c>
      <c r="J6">
        <v>2</v>
      </c>
      <c r="K6">
        <f t="shared" si="2"/>
        <v>5.4</v>
      </c>
      <c r="L6">
        <f>K6-K6</f>
        <v>0</v>
      </c>
      <c r="M6">
        <f t="shared" si="3"/>
        <v>4.4000000000000004</v>
      </c>
      <c r="N6">
        <f>M6-M6</f>
        <v>0</v>
      </c>
      <c r="O6" s="9"/>
      <c r="P6" s="10"/>
      <c r="Q6" s="11"/>
    </row>
    <row r="7" spans="1:17" x14ac:dyDescent="0.3">
      <c r="A7" t="s">
        <v>16</v>
      </c>
      <c r="B7">
        <v>50.01</v>
      </c>
      <c r="C7">
        <v>36</v>
      </c>
      <c r="D7">
        <v>21</v>
      </c>
      <c r="E7">
        <v>9.5</v>
      </c>
      <c r="F7" s="3" t="s">
        <v>17</v>
      </c>
      <c r="H7">
        <f t="shared" si="0"/>
        <v>69.800000000000011</v>
      </c>
      <c r="I7">
        <f t="shared" si="1"/>
        <v>2.8000000000000114</v>
      </c>
      <c r="J7">
        <v>4</v>
      </c>
      <c r="K7">
        <f t="shared" si="2"/>
        <v>36.799999999999997</v>
      </c>
      <c r="L7">
        <f>K7-K6</f>
        <v>31.4</v>
      </c>
      <c r="M7">
        <f t="shared" si="3"/>
        <v>10.3</v>
      </c>
      <c r="N7">
        <f>M7-M6</f>
        <v>5.9</v>
      </c>
      <c r="O7" s="9">
        <f t="shared" si="4"/>
        <v>20.595880823835234</v>
      </c>
      <c r="P7" s="10">
        <f t="shared" si="5"/>
        <v>42.191561687662471</v>
      </c>
      <c r="Q7" s="11">
        <f t="shared" si="6"/>
        <v>37.212557488502298</v>
      </c>
    </row>
    <row r="8" spans="1:17" x14ac:dyDescent="0.3">
      <c r="A8" t="s">
        <v>19</v>
      </c>
      <c r="B8">
        <v>50.01</v>
      </c>
      <c r="C8">
        <v>31</v>
      </c>
      <c r="D8">
        <v>21</v>
      </c>
      <c r="E8">
        <v>8.5</v>
      </c>
      <c r="F8" s="3" t="s">
        <v>17</v>
      </c>
      <c r="H8">
        <f t="shared" si="0"/>
        <v>69.800000000000011</v>
      </c>
      <c r="I8">
        <f t="shared" si="1"/>
        <v>2.8000000000000114</v>
      </c>
      <c r="J8">
        <v>2</v>
      </c>
      <c r="K8">
        <f t="shared" si="2"/>
        <v>31.4</v>
      </c>
      <c r="L8">
        <f>K8-K6</f>
        <v>26</v>
      </c>
      <c r="M8">
        <f t="shared" si="3"/>
        <v>8.9</v>
      </c>
      <c r="N8">
        <f>M8-M6</f>
        <v>4.5</v>
      </c>
      <c r="O8" s="9">
        <f t="shared" si="4"/>
        <v>17.796440711857628</v>
      </c>
      <c r="P8" s="10">
        <f t="shared" si="5"/>
        <v>34.193161367726461</v>
      </c>
      <c r="Q8" s="11">
        <f t="shared" si="6"/>
        <v>48.010397920415912</v>
      </c>
    </row>
    <row r="9" spans="1:17" x14ac:dyDescent="0.3">
      <c r="A9" t="s">
        <v>23</v>
      </c>
      <c r="B9">
        <v>50.01</v>
      </c>
      <c r="C9">
        <v>33</v>
      </c>
      <c r="D9">
        <v>21</v>
      </c>
      <c r="E9">
        <v>9</v>
      </c>
      <c r="F9" s="3" t="s">
        <v>17</v>
      </c>
      <c r="H9">
        <f t="shared" si="0"/>
        <v>69.800000000000011</v>
      </c>
      <c r="I9">
        <f t="shared" si="1"/>
        <v>2.8000000000000114</v>
      </c>
      <c r="J9">
        <v>4</v>
      </c>
      <c r="K9">
        <f t="shared" si="2"/>
        <v>33.799999999999997</v>
      </c>
      <c r="L9">
        <f>K9-K6</f>
        <v>28.4</v>
      </c>
      <c r="M9">
        <f t="shared" si="3"/>
        <v>9.8000000000000007</v>
      </c>
      <c r="N9">
        <f>M9-M6</f>
        <v>5.4</v>
      </c>
      <c r="O9" s="9">
        <f t="shared" si="4"/>
        <v>19.596080783843234</v>
      </c>
      <c r="P9" s="10">
        <f t="shared" si="5"/>
        <v>37.192561487702456</v>
      </c>
      <c r="Q9" s="11">
        <f t="shared" si="6"/>
        <v>43.21135772845431</v>
      </c>
    </row>
    <row r="10" spans="1:17" hidden="1" x14ac:dyDescent="0.3">
      <c r="A10" t="s">
        <v>10</v>
      </c>
      <c r="B10">
        <v>0</v>
      </c>
      <c r="C10">
        <v>5</v>
      </c>
      <c r="D10">
        <v>22</v>
      </c>
      <c r="E10">
        <v>4</v>
      </c>
      <c r="F10" s="4" t="s">
        <v>11</v>
      </c>
      <c r="H10">
        <f t="shared" si="0"/>
        <v>71.599999999999994</v>
      </c>
      <c r="I10">
        <f t="shared" si="1"/>
        <v>4.5999999999999943</v>
      </c>
      <c r="J10">
        <v>2</v>
      </c>
      <c r="K10">
        <f t="shared" si="2"/>
        <v>5.4</v>
      </c>
      <c r="L10">
        <f>K10-K10</f>
        <v>0</v>
      </c>
      <c r="M10">
        <f t="shared" si="3"/>
        <v>4.4000000000000004</v>
      </c>
      <c r="N10">
        <f>M10-M10</f>
        <v>0</v>
      </c>
      <c r="O10" s="9"/>
      <c r="P10" s="10"/>
      <c r="Q10" s="11"/>
    </row>
    <row r="11" spans="1:17" x14ac:dyDescent="0.3">
      <c r="A11" t="s">
        <v>15</v>
      </c>
      <c r="B11">
        <v>50</v>
      </c>
      <c r="C11">
        <v>31</v>
      </c>
      <c r="D11">
        <v>22</v>
      </c>
      <c r="E11">
        <v>8</v>
      </c>
      <c r="F11" s="4" t="s">
        <v>11</v>
      </c>
      <c r="H11">
        <f t="shared" si="0"/>
        <v>71.599999999999994</v>
      </c>
      <c r="I11">
        <f t="shared" si="1"/>
        <v>4.5999999999999943</v>
      </c>
      <c r="J11">
        <v>6</v>
      </c>
      <c r="K11">
        <f t="shared" si="2"/>
        <v>32.200000000000003</v>
      </c>
      <c r="L11">
        <f>K11-K10</f>
        <v>26.800000000000004</v>
      </c>
      <c r="M11">
        <f t="shared" si="3"/>
        <v>9.1999999999999993</v>
      </c>
      <c r="N11">
        <f>M11-M10</f>
        <v>4.7999999999999989</v>
      </c>
      <c r="O11" s="9">
        <f t="shared" si="4"/>
        <v>18.399999999999999</v>
      </c>
      <c r="P11" s="10">
        <f t="shared" si="5"/>
        <v>35.20000000000001</v>
      </c>
      <c r="Q11" s="11">
        <f t="shared" si="6"/>
        <v>46.399999999999984</v>
      </c>
    </row>
    <row r="12" spans="1:17" x14ac:dyDescent="0.3">
      <c r="A12" t="s">
        <v>18</v>
      </c>
      <c r="B12">
        <v>50</v>
      </c>
      <c r="C12">
        <v>32</v>
      </c>
      <c r="D12">
        <v>22</v>
      </c>
      <c r="E12">
        <v>9</v>
      </c>
      <c r="F12" s="4" t="s">
        <v>11</v>
      </c>
      <c r="H12">
        <f t="shared" si="0"/>
        <v>71.599999999999994</v>
      </c>
      <c r="I12">
        <f t="shared" si="1"/>
        <v>4.5999999999999943</v>
      </c>
      <c r="J12">
        <v>6</v>
      </c>
      <c r="K12">
        <f t="shared" si="2"/>
        <v>33.200000000000003</v>
      </c>
      <c r="L12">
        <f>K12-K10</f>
        <v>27.800000000000004</v>
      </c>
      <c r="M12">
        <f t="shared" si="3"/>
        <v>10.199999999999999</v>
      </c>
      <c r="N12">
        <f>M12-M10</f>
        <v>5.7999999999999989</v>
      </c>
      <c r="O12" s="9">
        <f t="shared" si="4"/>
        <v>20.399999999999999</v>
      </c>
      <c r="P12" s="10">
        <f t="shared" si="5"/>
        <v>35.20000000000001</v>
      </c>
      <c r="Q12" s="11">
        <f t="shared" si="6"/>
        <v>44.399999999999984</v>
      </c>
    </row>
    <row r="13" spans="1:17" x14ac:dyDescent="0.3">
      <c r="A13" t="s">
        <v>25</v>
      </c>
      <c r="B13">
        <v>50.01</v>
      </c>
      <c r="C13">
        <v>33</v>
      </c>
      <c r="D13">
        <v>22</v>
      </c>
      <c r="E13">
        <v>10</v>
      </c>
      <c r="F13" s="4" t="s">
        <v>11</v>
      </c>
      <c r="H13">
        <f t="shared" si="0"/>
        <v>71.599999999999994</v>
      </c>
      <c r="I13">
        <f t="shared" si="1"/>
        <v>4.5999999999999943</v>
      </c>
      <c r="J13">
        <v>5</v>
      </c>
      <c r="K13">
        <f t="shared" si="2"/>
        <v>34</v>
      </c>
      <c r="L13">
        <f>K13-K10</f>
        <v>28.6</v>
      </c>
      <c r="M13">
        <f t="shared" si="3"/>
        <v>11</v>
      </c>
      <c r="N13">
        <f>M13-M10</f>
        <v>6.6</v>
      </c>
      <c r="O13" s="9">
        <f t="shared" si="4"/>
        <v>21.995600879824035</v>
      </c>
      <c r="P13" s="10">
        <f t="shared" si="5"/>
        <v>35.192961407718457</v>
      </c>
      <c r="Q13" s="11">
        <f t="shared" si="6"/>
        <v>42.811437712457504</v>
      </c>
    </row>
    <row r="14" spans="1:17" hidden="1" x14ac:dyDescent="0.3">
      <c r="A14" t="s">
        <v>12</v>
      </c>
      <c r="B14">
        <v>0</v>
      </c>
      <c r="C14">
        <v>5</v>
      </c>
      <c r="D14">
        <v>21</v>
      </c>
      <c r="E14">
        <v>4</v>
      </c>
      <c r="F14" s="5" t="s">
        <v>13</v>
      </c>
      <c r="H14">
        <f t="shared" si="0"/>
        <v>69.800000000000011</v>
      </c>
      <c r="I14">
        <f t="shared" si="1"/>
        <v>2.8000000000000114</v>
      </c>
      <c r="J14">
        <v>2</v>
      </c>
      <c r="K14">
        <f t="shared" si="2"/>
        <v>5.4</v>
      </c>
      <c r="L14">
        <f>K14-K14</f>
        <v>0</v>
      </c>
      <c r="M14">
        <f t="shared" si="3"/>
        <v>4.4000000000000004</v>
      </c>
      <c r="N14">
        <f>M14-M14</f>
        <v>0</v>
      </c>
      <c r="O14" s="9"/>
      <c r="P14" s="10"/>
      <c r="Q14" s="11"/>
    </row>
    <row r="15" spans="1:17" x14ac:dyDescent="0.3">
      <c r="A15" t="s">
        <v>14</v>
      </c>
      <c r="B15">
        <v>50</v>
      </c>
      <c r="C15">
        <v>32</v>
      </c>
      <c r="D15">
        <v>21</v>
      </c>
      <c r="E15">
        <v>8.5</v>
      </c>
      <c r="F15" s="5" t="s">
        <v>13</v>
      </c>
      <c r="H15">
        <f t="shared" si="0"/>
        <v>69.800000000000011</v>
      </c>
      <c r="I15">
        <f t="shared" si="1"/>
        <v>2.8000000000000114</v>
      </c>
      <c r="J15">
        <v>2</v>
      </c>
      <c r="K15">
        <f t="shared" si="2"/>
        <v>32.4</v>
      </c>
      <c r="L15">
        <f>K15-K14</f>
        <v>27</v>
      </c>
      <c r="M15">
        <f t="shared" si="3"/>
        <v>8.9</v>
      </c>
      <c r="N15">
        <f>M15-M14</f>
        <v>4.5</v>
      </c>
      <c r="O15" s="9">
        <f t="shared" si="4"/>
        <v>17.8</v>
      </c>
      <c r="P15" s="10">
        <f t="shared" si="5"/>
        <v>36.200000000000003</v>
      </c>
      <c r="Q15" s="11">
        <f t="shared" si="6"/>
        <v>46</v>
      </c>
    </row>
    <row r="16" spans="1:17" x14ac:dyDescent="0.3">
      <c r="A16" t="s">
        <v>24</v>
      </c>
      <c r="B16">
        <v>50</v>
      </c>
      <c r="C16">
        <v>23</v>
      </c>
      <c r="D16">
        <v>21</v>
      </c>
      <c r="E16">
        <v>8</v>
      </c>
      <c r="F16" s="5" t="s">
        <v>13</v>
      </c>
      <c r="H16">
        <f t="shared" si="0"/>
        <v>69.800000000000011</v>
      </c>
      <c r="I16">
        <f t="shared" si="1"/>
        <v>2.8000000000000114</v>
      </c>
      <c r="J16">
        <v>4</v>
      </c>
      <c r="K16">
        <f t="shared" si="2"/>
        <v>23.8</v>
      </c>
      <c r="L16">
        <f>K16-K14</f>
        <v>18.399999999999999</v>
      </c>
      <c r="M16">
        <f t="shared" si="3"/>
        <v>8.8000000000000007</v>
      </c>
      <c r="N16">
        <f>M16-M14</f>
        <v>4.4000000000000004</v>
      </c>
      <c r="O16" s="9">
        <f t="shared" si="4"/>
        <v>17.600000000000001</v>
      </c>
      <c r="P16" s="10">
        <f t="shared" si="5"/>
        <v>19.199999999999996</v>
      </c>
      <c r="Q16" s="11">
        <f t="shared" si="6"/>
        <v>63.20000000000001</v>
      </c>
    </row>
    <row r="17" spans="1:17" ht="15" thickBot="1" x14ac:dyDescent="0.35">
      <c r="A17" t="s">
        <v>26</v>
      </c>
      <c r="B17">
        <v>50</v>
      </c>
      <c r="C17">
        <v>32</v>
      </c>
      <c r="D17">
        <v>21</v>
      </c>
      <c r="E17">
        <v>9</v>
      </c>
      <c r="F17" s="5" t="s">
        <v>13</v>
      </c>
      <c r="H17">
        <f t="shared" si="0"/>
        <v>69.800000000000011</v>
      </c>
      <c r="I17">
        <f t="shared" si="1"/>
        <v>2.8000000000000114</v>
      </c>
      <c r="J17">
        <v>2</v>
      </c>
      <c r="K17">
        <f t="shared" si="2"/>
        <v>32.4</v>
      </c>
      <c r="L17">
        <f>K17-K14</f>
        <v>27</v>
      </c>
      <c r="M17">
        <f t="shared" si="3"/>
        <v>9.4</v>
      </c>
      <c r="N17">
        <f>M17-M14</f>
        <v>5</v>
      </c>
      <c r="O17" s="12">
        <f t="shared" si="4"/>
        <v>18.8</v>
      </c>
      <c r="P17" s="13">
        <f t="shared" si="5"/>
        <v>35.200000000000003</v>
      </c>
      <c r="Q17" s="14">
        <f t="shared" si="6"/>
        <v>46</v>
      </c>
    </row>
    <row r="18" spans="1:17" ht="15" thickBot="1" x14ac:dyDescent="0.35">
      <c r="A18"/>
    </row>
    <row r="19" spans="1:17" x14ac:dyDescent="0.3">
      <c r="A19"/>
      <c r="F19" s="15" t="s">
        <v>37</v>
      </c>
      <c r="G19" s="16"/>
      <c r="H19" s="16"/>
      <c r="I19" s="16"/>
      <c r="J19" s="16"/>
      <c r="K19" s="16"/>
      <c r="L19" s="16"/>
      <c r="M19" s="16"/>
      <c r="N19" s="16"/>
      <c r="O19" s="16">
        <f>AVERAGE(O3:O17)</f>
        <v>18.931703659268148</v>
      </c>
      <c r="P19" s="16">
        <f t="shared" ref="P19:Q19" si="7">AVERAGE(P3:P17)</f>
        <v>34.830330600546553</v>
      </c>
      <c r="Q19" s="17">
        <f t="shared" si="7"/>
        <v>46.237965740185295</v>
      </c>
    </row>
    <row r="20" spans="1:17" ht="15" thickBot="1" x14ac:dyDescent="0.35">
      <c r="A20"/>
      <c r="F20" s="18" t="s">
        <v>38</v>
      </c>
      <c r="G20" s="13"/>
      <c r="H20" s="13"/>
      <c r="I20" s="13"/>
      <c r="J20" s="13"/>
      <c r="K20" s="13"/>
      <c r="L20" s="13"/>
      <c r="M20" s="13"/>
      <c r="N20" s="13"/>
      <c r="O20" s="13">
        <f>STDEV(O3:O17)/12</f>
        <v>0.11912165332886258</v>
      </c>
      <c r="P20" s="13">
        <f t="shared" ref="P20:Q20" si="8">STDEV(P3:P17)/12</f>
        <v>0.47153434137240935</v>
      </c>
      <c r="Q20" s="14">
        <f t="shared" si="8"/>
        <v>0.52564253036340614</v>
      </c>
    </row>
    <row r="21" spans="1:17" x14ac:dyDescent="0.3">
      <c r="A21"/>
    </row>
    <row r="22" spans="1:17" x14ac:dyDescent="0.3">
      <c r="A22"/>
    </row>
    <row r="23" spans="1:17" x14ac:dyDescent="0.3">
      <c r="A23"/>
    </row>
    <row r="24" spans="1:17" x14ac:dyDescent="0.3">
      <c r="A24"/>
    </row>
    <row r="25" spans="1:17" x14ac:dyDescent="0.3">
      <c r="A25"/>
    </row>
    <row r="26" spans="1:17" x14ac:dyDescent="0.3">
      <c r="A26"/>
    </row>
    <row r="27" spans="1:17" x14ac:dyDescent="0.3">
      <c r="A27"/>
    </row>
    <row r="28" spans="1:17" x14ac:dyDescent="0.3">
      <c r="A28"/>
    </row>
    <row r="29" spans="1:17" x14ac:dyDescent="0.3">
      <c r="A29"/>
    </row>
    <row r="30" spans="1:17" x14ac:dyDescent="0.3">
      <c r="A30"/>
    </row>
    <row r="31" spans="1:17" x14ac:dyDescent="0.3">
      <c r="A31"/>
    </row>
    <row r="32" spans="1:17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</sheetData>
  <sortState xmlns:xlrd2="http://schemas.microsoft.com/office/spreadsheetml/2017/richdata2" ref="A2:F16385">
    <sortCondition ref="F1:F16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soiltexture.CR2024 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Neece</dc:creator>
  <cp:lastModifiedBy>Jillian Neece</cp:lastModifiedBy>
  <dcterms:created xsi:type="dcterms:W3CDTF">2025-03-26T17:26:05Z</dcterms:created>
  <dcterms:modified xsi:type="dcterms:W3CDTF">2025-03-26T19:02:59Z</dcterms:modified>
</cp:coreProperties>
</file>