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D2A3BBC8-A196-4832-927F-27D8A50A6E7E}" xr6:coauthVersionLast="47" xr6:coauthVersionMax="47" xr10:uidLastSave="{00000000-0000-0000-0000-000000000000}"/>
  <bookViews>
    <workbookView xWindow="-38510" yWindow="-110" windowWidth="38620" windowHeight="21100" xr2:uid="{00000000-000D-0000-FFFF-FFFF00000000}"/>
  </bookViews>
  <sheets>
    <sheet name="Information" sheetId="8" r:id="rId1"/>
    <sheet name="Regressionen" sheetId="2" r:id="rId2"/>
    <sheet name="Python" sheetId="7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I11" i="2"/>
  <c r="M5" i="2" l="1"/>
  <c r="M4" i="2"/>
  <c r="L4" i="2"/>
  <c r="I10" i="2" l="1"/>
  <c r="J10" i="2"/>
  <c r="J5" i="2" l="1"/>
  <c r="I5" i="2"/>
  <c r="J6" i="2" l="1"/>
  <c r="I6" i="2"/>
  <c r="I9" i="2" l="1"/>
  <c r="I8" i="2"/>
  <c r="J7" i="2"/>
  <c r="J8" i="2" l="1"/>
  <c r="J9" i="2"/>
  <c r="I7" i="2"/>
  <c r="J4" i="2" l="1"/>
  <c r="I4" i="2"/>
  <c r="J3" i="2"/>
  <c r="I3" i="2"/>
  <c r="J2" i="2" l="1"/>
  <c r="I2" i="2"/>
</calcChain>
</file>

<file path=xl/sharedStrings.xml><?xml version="1.0" encoding="utf-8"?>
<sst xmlns="http://schemas.openxmlformats.org/spreadsheetml/2006/main" count="85" uniqueCount="70">
  <si>
    <t>Komponente</t>
  </si>
  <si>
    <t>m³</t>
  </si>
  <si>
    <t>Bezugseinheit</t>
  </si>
  <si>
    <t>Reg. Faktor</t>
  </si>
  <si>
    <t>Reg. Exponent</t>
  </si>
  <si>
    <t>Gültig min</t>
  </si>
  <si>
    <t>Gültig max</t>
  </si>
  <si>
    <t>Invest min</t>
  </si>
  <si>
    <t>Invest max</t>
  </si>
  <si>
    <t>Wartung</t>
  </si>
  <si>
    <t>Variante</t>
  </si>
  <si>
    <t>Behälter</t>
  </si>
  <si>
    <t>Langzeitwärmespeicher</t>
  </si>
  <si>
    <t>Photovoltaik</t>
  </si>
  <si>
    <t>Dach</t>
  </si>
  <si>
    <t>Elektrolyse</t>
  </si>
  <si>
    <t>PEM</t>
  </si>
  <si>
    <t>Wärmepumpe</t>
  </si>
  <si>
    <t>kW_th</t>
  </si>
  <si>
    <t>kW_el</t>
  </si>
  <si>
    <t>m</t>
  </si>
  <si>
    <t>kWp</t>
  </si>
  <si>
    <t>Technologie</t>
  </si>
  <si>
    <t>Wärmenetz</t>
  </si>
  <si>
    <t>Fernwärme</t>
  </si>
  <si>
    <t>Trasse</t>
  </si>
  <si>
    <t>Stk</t>
  </si>
  <si>
    <t>Hausanschlüsse</t>
  </si>
  <si>
    <t>Hausübergabestationen</t>
  </si>
  <si>
    <t>Luft-Wasser HT</t>
  </si>
  <si>
    <t>Elektrolyseur</t>
  </si>
  <si>
    <t>H2-Reinigungsanlage</t>
  </si>
  <si>
    <t>Instandsetzung</t>
  </si>
  <si>
    <t>Nutzungsdauer</t>
  </si>
  <si>
    <t>Bedienen</t>
  </si>
  <si>
    <t>Heizzentrale</t>
  </si>
  <si>
    <t>Übergabestation</t>
  </si>
  <si>
    <t>komplett</t>
  </si>
  <si>
    <t>import pandas as pd</t>
  </si>
  <si>
    <t>cost_db = pd.read_excel(path, sheet_name='Datenbank', index_col=[0, 1, 2],</t>
  </si>
  <si>
    <t xml:space="preserve">                        header=0)</t>
  </si>
  <si>
    <t>technology = 'Photovoltaik'</t>
  </si>
  <si>
    <t>variant = 'Dach'</t>
  </si>
  <si>
    <t>component = 'komplett'</t>
  </si>
  <si>
    <t>size = 10  # kWp</t>
  </si>
  <si>
    <t>part_tuple = (technology, variant, component)  # Create tuple from strings</t>
  </si>
  <si>
    <t>df = cost_db.loc[part_tuple]  # Ask the index for the desired DataFrame</t>
  </si>
  <si>
    <t>a = df['Reg. Faktor']</t>
  </si>
  <si>
    <t>b = df['Reg. Exponent']</t>
  </si>
  <si>
    <t>A_0 = a * pow(size, b) * size  # Investment amount [€]</t>
  </si>
  <si>
    <t>print('A_0', A_0)</t>
  </si>
  <si>
    <t>Example for usage of this database in Python</t>
  </si>
  <si>
    <t>path = 'cost_database.xlsx'</t>
  </si>
  <si>
    <t>Information</t>
  </si>
  <si>
    <t>A problem with specific cost data in various publications is the lack of a validity range for the reference value. A price reduction for larger units is usually not shown either.</t>
  </si>
  <si>
    <t>Therefore, in this database, as far as possible and reasonable, all investment costs are to be recorded according to the regression y = a*x^b, with</t>
  </si>
  <si>
    <t xml:space="preserve"> x: reference value, e.g. installed capacity in kW</t>
  </si>
  <si>
    <t xml:space="preserve"> y: specific investment costs, e.g. €/kW</t>
  </si>
  <si>
    <t xml:space="preserve"> a: factor of the regression</t>
  </si>
  <si>
    <t xml:space="preserve"> b: exponent of the regression (typically negative)</t>
  </si>
  <si>
    <t>This includes the minimum and maximum of the range of x in which the regression is valid.</t>
  </si>
  <si>
    <t>https://github.com/jnettels/VDI2067</t>
  </si>
  <si>
    <t>This file is supposed to work in conjunction with the Python package VDI2067 "Calculation of economic efficiency using the VDI 2067 annuity method"</t>
  </si>
  <si>
    <t>The use of "Depreciation period", "Effort for maintenance", "Effort for servicing and inspection" and "Effort for operation" corresponds to VDI 2067.</t>
  </si>
  <si>
    <t>Gebäude</t>
  </si>
  <si>
    <t>Please note:</t>
  </si>
  <si>
    <t>The costs stored in this file serve only as examples. For actual use, a user must replace them with their own validated costs.</t>
  </si>
  <si>
    <t>A user has to create their own regressions functions from collections of cost data points</t>
  </si>
  <si>
    <t>If there is no data on a range of validity, min and max may also be equal (and b=0).</t>
  </si>
  <si>
    <t>This database can be filled with costs regressions and other input data for the annuity method. For a systematic categorisation, "technologies" are divided into "variants" and, if applicable, "components".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</si>
</sst>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\ &quot;€/m³&quot;"/>
    <numFmt numFmtId="165" formatCode="#,#00\ &quot;m³&quot;"/>
    <numFmt numFmtId="168" formatCode="#,##0\ &quot;kW&quot;"/>
    <numFmt numFmtId="169" formatCode="0\ &quot;€/kW&quot;"/>
    <numFmt numFmtId="172" formatCode="#,##0\ &quot;m&quot;"/>
    <numFmt numFmtId="174" formatCode="#,##0\ &quot;Stk&quot;"/>
    <numFmt numFmtId="175" formatCode="#,##0\ &quot;€/m&quot;"/>
    <numFmt numFmtId="176" formatCode="#,##0\ &quot;€/Stk&quot;"/>
    <numFmt numFmtId="177" formatCode="0.0%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  <scheme val="major"/>
    </font>
    <font>
      <sz val="1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0" fontId="6" fillId="0" borderId="0" xfId="0" applyFont="1"/>
    <xf numFmtId="172" fontId="6" fillId="0" borderId="0" xfId="4" applyNumberFormat="1" applyFont="1" applyFill="1" applyBorder="1" applyAlignment="1">
      <alignment horizontal="right"/>
    </xf>
    <xf numFmtId="174" fontId="6" fillId="0" borderId="0" xfId="4" applyNumberFormat="1" applyFont="1" applyFill="1" applyBorder="1" applyAlignment="1">
      <alignment horizontal="right"/>
    </xf>
    <xf numFmtId="175" fontId="6" fillId="0" borderId="0" xfId="5" applyNumberFormat="1" applyFont="1" applyFill="1" applyBorder="1" applyAlignment="1">
      <alignment horizontal="right" vertical="top"/>
    </xf>
    <xf numFmtId="176" fontId="6" fillId="0" borderId="0" xfId="5" applyNumberFormat="1" applyFont="1" applyFill="1" applyBorder="1" applyAlignment="1">
      <alignment horizontal="right" vertical="top"/>
    </xf>
    <xf numFmtId="177" fontId="3" fillId="0" borderId="0" xfId="1" applyNumberFormat="1" applyFont="1"/>
    <xf numFmtId="1" fontId="3" fillId="0" borderId="0" xfId="1" applyNumberFormat="1" applyFont="1"/>
    <xf numFmtId="177" fontId="7" fillId="0" borderId="0" xfId="5" applyNumberFormat="1" applyFont="1" applyBorder="1"/>
    <xf numFmtId="0" fontId="0" fillId="0" borderId="0" xfId="0" applyAlignment="1">
      <alignment horizontal="left"/>
    </xf>
    <xf numFmtId="0" fontId="8" fillId="0" borderId="0" xfId="0" applyFont="1"/>
  </cellXfs>
  <cellStyles count="6">
    <cellStyle name="Link 2" xfId="3" xr:uid="{00000000-0005-0000-0000-000000000000}"/>
    <cellStyle name="Prozent" xfId="1" builtinId="5"/>
    <cellStyle name="Standard" xfId="0" builtinId="0"/>
    <cellStyle name="Standard 12" xfId="5" xr:uid="{00000000-0005-0000-0000-000003000000}"/>
    <cellStyle name="Standard 2" xfId="2" xr:uid="{00000000-0005-0000-0000-000004000000}"/>
    <cellStyle name="Standard 2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utureSuN 2">
  <a:themeElements>
    <a:clrScheme name="futureSuN Temperatur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F14124"/>
      </a:accent1>
      <a:accent2>
        <a:srgbClr val="FF8021"/>
      </a:accent2>
      <a:accent3>
        <a:srgbClr val="E8D654"/>
      </a:accent3>
      <a:accent4>
        <a:srgbClr val="5ECCF3"/>
      </a:accent4>
      <a:accent5>
        <a:srgbClr val="B4DCFA"/>
      </a:accent5>
      <a:accent6>
        <a:srgbClr val="4E67C8"/>
      </a:accent6>
      <a:hlink>
        <a:srgbClr val="56C7AA"/>
      </a:hlink>
      <a:folHlink>
        <a:srgbClr val="59A8D1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utureSuN 2" id="{6A861572-0045-4051-AC8C-8EA32E42D2C0}" vid="{C929053F-B3F9-40AF-AD47-998075C4AB0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36CD-5AD2-4407-A58B-18032467BCE9}">
  <dimension ref="A1:A22"/>
  <sheetViews>
    <sheetView tabSelected="1" workbookViewId="0">
      <selection activeCell="A7" sqref="A7"/>
    </sheetView>
  </sheetViews>
  <sheetFormatPr baseColWidth="10" defaultRowHeight="14.25" x14ac:dyDescent="0.2"/>
  <sheetData>
    <row r="1" spans="1:1" ht="15" x14ac:dyDescent="0.25">
      <c r="A1" s="17" t="s">
        <v>53</v>
      </c>
    </row>
    <row r="3" spans="1:1" x14ac:dyDescent="0.2">
      <c r="A3" t="s">
        <v>62</v>
      </c>
    </row>
    <row r="4" spans="1:1" x14ac:dyDescent="0.2">
      <c r="A4" t="s">
        <v>61</v>
      </c>
    </row>
    <row r="6" spans="1:1" x14ac:dyDescent="0.2">
      <c r="A6" t="s">
        <v>69</v>
      </c>
    </row>
    <row r="8" spans="1:1" x14ac:dyDescent="0.2">
      <c r="A8" t="s">
        <v>54</v>
      </c>
    </row>
    <row r="10" spans="1:1" x14ac:dyDescent="0.2">
      <c r="A10" t="s">
        <v>55</v>
      </c>
    </row>
    <row r="11" spans="1:1" x14ac:dyDescent="0.2">
      <c r="A11" t="s">
        <v>56</v>
      </c>
    </row>
    <row r="12" spans="1:1" x14ac:dyDescent="0.2">
      <c r="A12" t="s">
        <v>57</v>
      </c>
    </row>
    <row r="13" spans="1:1" x14ac:dyDescent="0.2">
      <c r="A13" t="s">
        <v>58</v>
      </c>
    </row>
    <row r="14" spans="1:1" x14ac:dyDescent="0.2">
      <c r="A14" t="s">
        <v>59</v>
      </c>
    </row>
    <row r="15" spans="1:1" x14ac:dyDescent="0.2">
      <c r="A15" t="s">
        <v>60</v>
      </c>
    </row>
    <row r="16" spans="1:1" x14ac:dyDescent="0.2">
      <c r="A16" t="s">
        <v>68</v>
      </c>
    </row>
    <row r="18" spans="1:1" x14ac:dyDescent="0.2">
      <c r="A18" t="s">
        <v>63</v>
      </c>
    </row>
    <row r="20" spans="1:1" x14ac:dyDescent="0.2">
      <c r="A20" t="s">
        <v>65</v>
      </c>
    </row>
    <row r="21" spans="1:1" x14ac:dyDescent="0.2">
      <c r="A21" t="s">
        <v>66</v>
      </c>
    </row>
    <row r="22" spans="1:1" x14ac:dyDescent="0.2">
      <c r="A22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N11"/>
  <sheetViews>
    <sheetView workbookViewId="0">
      <selection activeCell="I7" sqref="I7"/>
    </sheetView>
  </sheetViews>
  <sheetFormatPr baseColWidth="10" defaultRowHeight="12.75" x14ac:dyDescent="0.2"/>
  <cols>
    <col min="1" max="1" width="19.5" style="2" bestFit="1" customWidth="1"/>
    <col min="2" max="2" width="20.5" style="2" bestFit="1" customWidth="1"/>
    <col min="3" max="3" width="18" style="2" bestFit="1" customWidth="1"/>
    <col min="4" max="4" width="12.125" style="2" bestFit="1" customWidth="1"/>
    <col min="5" max="5" width="10" style="2" bestFit="1" customWidth="1"/>
    <col min="6" max="6" width="12.5" style="2" bestFit="1" customWidth="1"/>
    <col min="7" max="7" width="9.125" style="2" bestFit="1" customWidth="1"/>
    <col min="8" max="8" width="9.625" style="2" bestFit="1" customWidth="1"/>
    <col min="9" max="10" width="11" style="2" bestFit="1" customWidth="1"/>
    <col min="11" max="11" width="11.25" style="2" bestFit="1" customWidth="1"/>
    <col min="12" max="12" width="12.75" style="2" bestFit="1" customWidth="1"/>
    <col min="13" max="13" width="7.625" style="2" bestFit="1" customWidth="1"/>
    <col min="14" max="14" width="8.5" style="2" bestFit="1" customWidth="1"/>
    <col min="15" max="16384" width="11" style="2"/>
  </cols>
  <sheetData>
    <row r="1" spans="1:14" x14ac:dyDescent="0.2">
      <c r="A1" s="1" t="s">
        <v>22</v>
      </c>
      <c r="B1" s="1" t="s">
        <v>10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33</v>
      </c>
      <c r="L1" s="1" t="s">
        <v>32</v>
      </c>
      <c r="M1" s="1" t="s">
        <v>9</v>
      </c>
      <c r="N1" s="1" t="s">
        <v>34</v>
      </c>
    </row>
    <row r="2" spans="1:14" x14ac:dyDescent="0.2">
      <c r="A2" s="2" t="s">
        <v>12</v>
      </c>
      <c r="B2" s="2" t="s">
        <v>11</v>
      </c>
      <c r="C2" s="2" t="s">
        <v>37</v>
      </c>
      <c r="D2" s="2" t="s">
        <v>1</v>
      </c>
      <c r="E2" s="3">
        <v>15000</v>
      </c>
      <c r="F2" s="2">
        <v>-0.45</v>
      </c>
      <c r="G2" s="4">
        <v>1000</v>
      </c>
      <c r="H2" s="4">
        <v>50000</v>
      </c>
      <c r="I2" s="5">
        <f t="shared" ref="I2:I4" si="0">$E2*G2^$F2</f>
        <v>670.02538822644465</v>
      </c>
      <c r="J2" s="5">
        <f t="shared" ref="J2:J4" si="1">$E2*H2^$F2</f>
        <v>115.22713323699469</v>
      </c>
      <c r="K2" s="2">
        <v>40</v>
      </c>
      <c r="L2" s="13">
        <v>0.01</v>
      </c>
      <c r="M2" s="15">
        <v>3.0000000000000001E-3</v>
      </c>
      <c r="N2" s="14">
        <v>0</v>
      </c>
    </row>
    <row r="3" spans="1:14" x14ac:dyDescent="0.2">
      <c r="A3" s="2" t="s">
        <v>13</v>
      </c>
      <c r="B3" s="2" t="s">
        <v>14</v>
      </c>
      <c r="C3" s="2" t="s">
        <v>37</v>
      </c>
      <c r="D3" s="2" t="s">
        <v>21</v>
      </c>
      <c r="E3" s="3">
        <v>1500</v>
      </c>
      <c r="F3" s="2">
        <v>-0.04</v>
      </c>
      <c r="G3" s="6">
        <v>1</v>
      </c>
      <c r="H3" s="6">
        <v>10000</v>
      </c>
      <c r="I3" s="7">
        <f t="shared" si="0"/>
        <v>1500</v>
      </c>
      <c r="J3" s="7">
        <f t="shared" si="1"/>
        <v>1037.7464563784049</v>
      </c>
      <c r="K3" s="2">
        <v>20</v>
      </c>
      <c r="L3" s="13">
        <v>0</v>
      </c>
      <c r="M3" s="13">
        <v>0.01</v>
      </c>
      <c r="N3" s="14">
        <v>0</v>
      </c>
    </row>
    <row r="4" spans="1:14" x14ac:dyDescent="0.2">
      <c r="A4" s="2" t="s">
        <v>15</v>
      </c>
      <c r="B4" s="2" t="s">
        <v>16</v>
      </c>
      <c r="C4" s="2" t="s">
        <v>30</v>
      </c>
      <c r="D4" s="2" t="s">
        <v>19</v>
      </c>
      <c r="E4" s="3">
        <v>21880</v>
      </c>
      <c r="F4" s="2">
        <v>-0.39800000000000002</v>
      </c>
      <c r="G4" s="6">
        <v>100</v>
      </c>
      <c r="H4" s="6">
        <v>1000</v>
      </c>
      <c r="I4" s="7">
        <f t="shared" si="0"/>
        <v>3499.8329666088948</v>
      </c>
      <c r="J4" s="7">
        <f t="shared" si="1"/>
        <v>1399.7398200360342</v>
      </c>
      <c r="K4" s="2">
        <v>20</v>
      </c>
      <c r="L4" s="13">
        <f>(55000/20)/670000</f>
        <v>4.1044776119402984E-3</v>
      </c>
      <c r="M4" s="13">
        <f>(10000)/670000</f>
        <v>1.4925373134328358E-2</v>
      </c>
      <c r="N4" s="14">
        <v>0</v>
      </c>
    </row>
    <row r="5" spans="1:14" x14ac:dyDescent="0.2">
      <c r="A5" s="2" t="s">
        <v>15</v>
      </c>
      <c r="B5" s="2" t="s">
        <v>16</v>
      </c>
      <c r="C5" s="2" t="s">
        <v>31</v>
      </c>
      <c r="D5" s="2" t="s">
        <v>19</v>
      </c>
      <c r="E5" s="3">
        <v>3676.6</v>
      </c>
      <c r="F5" s="2">
        <v>-0.442</v>
      </c>
      <c r="G5" s="6">
        <v>100</v>
      </c>
      <c r="H5" s="6">
        <v>1000</v>
      </c>
      <c r="I5" s="7">
        <f t="shared" ref="I5" si="2">$E5*G5^$F5</f>
        <v>480.22678873055276</v>
      </c>
      <c r="J5" s="7">
        <f t="shared" ref="J5" si="3">$E5*H5^$F5</f>
        <v>173.5586977509717</v>
      </c>
      <c r="K5" s="2">
        <v>20</v>
      </c>
      <c r="L5" s="13">
        <v>0</v>
      </c>
      <c r="M5" s="13">
        <f>(10000)/670000</f>
        <v>1.4925373134328358E-2</v>
      </c>
      <c r="N5" s="14">
        <v>0</v>
      </c>
    </row>
    <row r="6" spans="1:14" x14ac:dyDescent="0.2">
      <c r="A6" s="2" t="s">
        <v>17</v>
      </c>
      <c r="B6" s="2" t="s">
        <v>29</v>
      </c>
      <c r="C6" s="2" t="s">
        <v>37</v>
      </c>
      <c r="D6" s="2" t="s">
        <v>18</v>
      </c>
      <c r="E6" s="3">
        <v>450</v>
      </c>
      <c r="F6" s="2">
        <v>0</v>
      </c>
      <c r="G6" s="6">
        <v>1000</v>
      </c>
      <c r="H6" s="6">
        <v>1000</v>
      </c>
      <c r="I6" s="7">
        <f t="shared" ref="I6" si="4">$E6*G6^$F6</f>
        <v>450</v>
      </c>
      <c r="J6" s="7">
        <f t="shared" ref="J6" si="5">$E6*H6^$F6</f>
        <v>450</v>
      </c>
      <c r="K6" s="2">
        <v>18</v>
      </c>
      <c r="L6" s="13">
        <v>0.01</v>
      </c>
      <c r="M6" s="13">
        <v>1.4999999999999999E-2</v>
      </c>
      <c r="N6" s="14">
        <v>5</v>
      </c>
    </row>
    <row r="7" spans="1:14" x14ac:dyDescent="0.2">
      <c r="A7" s="2" t="s">
        <v>23</v>
      </c>
      <c r="B7" s="2" t="s">
        <v>24</v>
      </c>
      <c r="C7" s="2" t="s">
        <v>25</v>
      </c>
      <c r="D7" s="2" t="s">
        <v>20</v>
      </c>
      <c r="E7" s="3">
        <v>242.62025064053179</v>
      </c>
      <c r="F7" s="2">
        <v>0</v>
      </c>
      <c r="G7" s="9">
        <v>6565</v>
      </c>
      <c r="H7" s="9">
        <v>6565</v>
      </c>
      <c r="I7" s="11">
        <f t="shared" ref="I7:I9" si="6">$E7*G7^$F7</f>
        <v>242.62025064053179</v>
      </c>
      <c r="J7" s="11">
        <f t="shared" ref="J7:J9" si="7">$E7*H7^$F7</f>
        <v>242.62025064053179</v>
      </c>
      <c r="K7" s="2">
        <v>40</v>
      </c>
      <c r="L7" s="13">
        <v>5.0000000000000001E-3</v>
      </c>
      <c r="M7" s="13">
        <v>5.0000000000000001E-3</v>
      </c>
      <c r="N7" s="14">
        <v>0</v>
      </c>
    </row>
    <row r="8" spans="1:14" x14ac:dyDescent="0.2">
      <c r="A8" s="2" t="s">
        <v>23</v>
      </c>
      <c r="B8" s="2" t="s">
        <v>24</v>
      </c>
      <c r="C8" s="8" t="s">
        <v>27</v>
      </c>
      <c r="D8" s="2" t="s">
        <v>26</v>
      </c>
      <c r="E8" s="3">
        <v>3457.5368610687024</v>
      </c>
      <c r="F8" s="2">
        <v>0</v>
      </c>
      <c r="G8" s="10">
        <v>131</v>
      </c>
      <c r="H8" s="10">
        <v>131</v>
      </c>
      <c r="I8" s="12">
        <f t="shared" si="6"/>
        <v>3457.5368610687024</v>
      </c>
      <c r="J8" s="12">
        <f t="shared" si="7"/>
        <v>3457.5368610687024</v>
      </c>
      <c r="K8" s="2">
        <v>40</v>
      </c>
      <c r="L8" s="13">
        <v>5.0000000000000001E-3</v>
      </c>
      <c r="M8" s="13">
        <v>5.0000000000000001E-3</v>
      </c>
      <c r="N8" s="14">
        <v>0</v>
      </c>
    </row>
    <row r="9" spans="1:14" x14ac:dyDescent="0.2">
      <c r="A9" s="2" t="s">
        <v>23</v>
      </c>
      <c r="B9" s="2" t="s">
        <v>24</v>
      </c>
      <c r="C9" s="8" t="s">
        <v>28</v>
      </c>
      <c r="D9" s="2" t="s">
        <v>26</v>
      </c>
      <c r="E9" s="3">
        <v>10470.739248854961</v>
      </c>
      <c r="F9" s="2">
        <v>0</v>
      </c>
      <c r="G9" s="10">
        <v>131</v>
      </c>
      <c r="H9" s="10">
        <v>131</v>
      </c>
      <c r="I9" s="12">
        <f t="shared" si="6"/>
        <v>10470.739248854961</v>
      </c>
      <c r="J9" s="12">
        <f t="shared" si="7"/>
        <v>10470.739248854961</v>
      </c>
      <c r="K9" s="2">
        <v>20</v>
      </c>
      <c r="L9" s="13">
        <v>5.0000000000000001E-3</v>
      </c>
      <c r="M9" s="13">
        <v>5.0000000000000001E-3</v>
      </c>
      <c r="N9" s="14">
        <v>0</v>
      </c>
    </row>
    <row r="10" spans="1:14" x14ac:dyDescent="0.2">
      <c r="A10" s="2" t="s">
        <v>64</v>
      </c>
      <c r="B10" s="2" t="s">
        <v>35</v>
      </c>
      <c r="C10" s="2" t="s">
        <v>37</v>
      </c>
      <c r="D10" s="2" t="s">
        <v>26</v>
      </c>
      <c r="E10" s="2">
        <v>300000</v>
      </c>
      <c r="F10" s="2">
        <v>0</v>
      </c>
      <c r="G10" s="10">
        <v>1</v>
      </c>
      <c r="H10" s="10">
        <v>1</v>
      </c>
      <c r="I10" s="12">
        <f t="shared" ref="I10:I11" si="8">$E10*G10^$F10</f>
        <v>300000</v>
      </c>
      <c r="J10" s="12">
        <f t="shared" ref="J10:J11" si="9">$E10*H10^$F10</f>
        <v>300000</v>
      </c>
      <c r="K10" s="2">
        <v>50</v>
      </c>
      <c r="L10" s="13">
        <v>0.01</v>
      </c>
      <c r="M10" s="13">
        <v>0.01</v>
      </c>
      <c r="N10" s="2">
        <v>0</v>
      </c>
    </row>
    <row r="11" spans="1:14" x14ac:dyDescent="0.2">
      <c r="A11" s="2" t="s">
        <v>36</v>
      </c>
      <c r="B11" s="2" t="s">
        <v>24</v>
      </c>
      <c r="C11" s="2" t="s">
        <v>37</v>
      </c>
      <c r="D11" s="2" t="s">
        <v>18</v>
      </c>
      <c r="E11" s="2">
        <v>50</v>
      </c>
      <c r="F11" s="2">
        <v>0</v>
      </c>
      <c r="G11" s="6">
        <v>1000</v>
      </c>
      <c r="H11" s="6">
        <v>1000</v>
      </c>
      <c r="I11" s="7">
        <f t="shared" si="8"/>
        <v>50</v>
      </c>
      <c r="J11" s="7">
        <f t="shared" si="9"/>
        <v>50</v>
      </c>
      <c r="K11" s="2">
        <v>15</v>
      </c>
      <c r="L11" s="13">
        <v>0.01</v>
      </c>
      <c r="M11" s="13">
        <v>0.01</v>
      </c>
      <c r="N11" s="2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A1:A21"/>
  <sheetViews>
    <sheetView workbookViewId="0">
      <selection activeCell="A11" sqref="A11"/>
    </sheetView>
  </sheetViews>
  <sheetFormatPr baseColWidth="10" defaultRowHeight="14.25" x14ac:dyDescent="0.2"/>
  <cols>
    <col min="1" max="1" width="68.625" bestFit="1" customWidth="1"/>
  </cols>
  <sheetData>
    <row r="1" spans="1:1" x14ac:dyDescent="0.2">
      <c r="A1" t="s">
        <v>51</v>
      </c>
    </row>
    <row r="2" spans="1:1" x14ac:dyDescent="0.2">
      <c r="A2" s="16"/>
    </row>
    <row r="3" spans="1:1" x14ac:dyDescent="0.2">
      <c r="A3" s="16"/>
    </row>
    <row r="4" spans="1:1" x14ac:dyDescent="0.2">
      <c r="A4" s="16" t="s">
        <v>38</v>
      </c>
    </row>
    <row r="5" spans="1:1" x14ac:dyDescent="0.2">
      <c r="A5" s="16" t="s">
        <v>52</v>
      </c>
    </row>
    <row r="6" spans="1:1" x14ac:dyDescent="0.2">
      <c r="A6" s="16"/>
    </row>
    <row r="7" spans="1:1" x14ac:dyDescent="0.2">
      <c r="A7" s="16" t="s">
        <v>39</v>
      </c>
    </row>
    <row r="8" spans="1:1" x14ac:dyDescent="0.2">
      <c r="A8" s="16" t="s">
        <v>40</v>
      </c>
    </row>
    <row r="9" spans="1:1" x14ac:dyDescent="0.2">
      <c r="A9" s="16"/>
    </row>
    <row r="10" spans="1:1" x14ac:dyDescent="0.2">
      <c r="A10" s="16" t="s">
        <v>41</v>
      </c>
    </row>
    <row r="11" spans="1:1" x14ac:dyDescent="0.2">
      <c r="A11" s="16" t="s">
        <v>42</v>
      </c>
    </row>
    <row r="12" spans="1:1" x14ac:dyDescent="0.2">
      <c r="A12" s="16" t="s">
        <v>43</v>
      </c>
    </row>
    <row r="13" spans="1:1" x14ac:dyDescent="0.2">
      <c r="A13" s="16" t="s">
        <v>44</v>
      </c>
    </row>
    <row r="14" spans="1:1" x14ac:dyDescent="0.2">
      <c r="A14" s="16"/>
    </row>
    <row r="15" spans="1:1" x14ac:dyDescent="0.2">
      <c r="A15" s="16" t="s">
        <v>45</v>
      </c>
    </row>
    <row r="16" spans="1:1" x14ac:dyDescent="0.2">
      <c r="A16" s="16" t="s">
        <v>46</v>
      </c>
    </row>
    <row r="17" spans="1:1" x14ac:dyDescent="0.2">
      <c r="A17" s="16"/>
    </row>
    <row r="18" spans="1:1" x14ac:dyDescent="0.2">
      <c r="A18" s="16" t="s">
        <v>47</v>
      </c>
    </row>
    <row r="19" spans="1:1" x14ac:dyDescent="0.2">
      <c r="A19" t="s">
        <v>48</v>
      </c>
    </row>
    <row r="20" spans="1:1" x14ac:dyDescent="0.2">
      <c r="A20" t="s">
        <v>49</v>
      </c>
    </row>
    <row r="21" spans="1:1" x14ac:dyDescent="0.2">
      <c r="A21" t="s">
        <v>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Information</vt:lpstr>
      <vt:lpstr>Regressionen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2022-10-28T09:10:23Z</dcterms:created>
  <dcterms:modified xsi:type="dcterms:W3CDTF">2022-10-28T09:13:59Z</dcterms:modified>
</cp:coreProperties>
</file>