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859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8" i="1"/>
  <c r="B29"/>
  <c r="A29"/>
  <c r="B25"/>
  <c r="A25"/>
  <c r="A24"/>
  <c r="A36"/>
  <c r="A34"/>
  <c r="A32"/>
  <c r="B28"/>
  <c r="A28"/>
  <c r="E29"/>
  <c r="D29"/>
  <c r="E28"/>
  <c r="D28"/>
  <c r="B24"/>
  <c r="A14"/>
  <c r="B14" l="1"/>
  <c r="B6" l="1"/>
  <c r="B19" s="1"/>
  <c r="A6"/>
  <c r="A19" s="1"/>
  <c r="B4"/>
  <c r="B16" s="1"/>
  <c r="A4"/>
  <c r="A16" s="1"/>
  <c r="C1"/>
  <c r="C2"/>
  <c r="C3" l="1"/>
  <c r="A20"/>
  <c r="A17"/>
  <c r="B8"/>
  <c r="A8"/>
  <c r="B12" l="1"/>
  <c r="B10"/>
  <c r="A12"/>
  <c r="A10"/>
</calcChain>
</file>

<file path=xl/sharedStrings.xml><?xml version="1.0" encoding="utf-8"?>
<sst xmlns="http://schemas.openxmlformats.org/spreadsheetml/2006/main" count="32" uniqueCount="28">
  <si>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</si>
  <si>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</si>
  <si>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</si>
  <si>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</si>
  <si>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</si>
  <si>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</si>
  <si>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</si>
  <si>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</si>
  <si>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</si>
  <si>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</si>
  <si>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</si>
  <si>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</si>
  <si>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</si>
  <si>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</si>
  <si>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</si>
  <si>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</si>
  <si>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VEIEX</t>
  </si>
  <si>
    <t>VFINX</t>
  </si>
  <si>
    <t>Q17</t>
  </si>
  <si>
    <t>Q18</t>
  </si>
  <si>
    <t>Q19</t>
  </si>
  <si>
    <t>VEINX</t>
  </si>
  <si>
    <t>monthly</t>
  </si>
  <si>
    <t>Annual</t>
  </si>
  <si>
    <t>Q27</t>
  </si>
  <si>
    <t>Q28</t>
  </si>
  <si>
    <t>Q29</t>
  </si>
  <si>
    <t>Q20</t>
  </si>
</sst>
</file>

<file path=xl/styles.xml><?xml version="1.0" encoding="utf-8"?>
<styleSheet xmlns="http://schemas.openxmlformats.org/spreadsheetml/2006/main">
  <numFmts count="1">
    <numFmt numFmtId="168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9" fontId="0" fillId="0" borderId="0" xfId="1" applyFont="1"/>
    <xf numFmtId="168" fontId="0" fillId="0" borderId="0" xfId="1" applyNumberFormat="1" applyFont="1"/>
    <xf numFmtId="1" fontId="0" fillId="0" borderId="0" xfId="0" applyNumberFormat="1"/>
    <xf numFmtId="1" fontId="2" fillId="2" borderId="0" xfId="2" applyNumberFormat="1"/>
    <xf numFmtId="2" fontId="0" fillId="0" borderId="0" xfId="1" applyNumberFormat="1" applyFont="1"/>
    <xf numFmtId="2" fontId="0" fillId="0" borderId="0" xfId="0" applyNumberForma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20" sqref="C20"/>
    </sheetView>
  </sheetViews>
  <sheetFormatPr defaultRowHeight="15"/>
  <sheetData>
    <row r="1" spans="1:3">
      <c r="A1">
        <v>105.06</v>
      </c>
      <c r="B1">
        <v>28.64</v>
      </c>
      <c r="C1">
        <f>SUM(A1:B1)</f>
        <v>133.69999999999999</v>
      </c>
    </row>
    <row r="2" spans="1:3">
      <c r="A2">
        <v>109.04</v>
      </c>
      <c r="B2">
        <v>29.49</v>
      </c>
      <c r="C2">
        <f>SUM(A2:B2)</f>
        <v>138.53</v>
      </c>
    </row>
    <row r="3" spans="1:3">
      <c r="A3" t="s">
        <v>0</v>
      </c>
      <c r="B3" t="s">
        <v>1</v>
      </c>
      <c r="C3">
        <f>C2/C1</f>
        <v>1.0361256544502619</v>
      </c>
    </row>
    <row r="4" spans="1:3">
      <c r="A4" s="3">
        <f>A2/A1-1</f>
        <v>3.7883114410812935E-2</v>
      </c>
      <c r="B4" s="3">
        <f>B2/B1-1</f>
        <v>2.9678770949720601E-2</v>
      </c>
    </row>
    <row r="5" spans="1:3">
      <c r="A5" t="s">
        <v>2</v>
      </c>
      <c r="B5" t="s">
        <v>3</v>
      </c>
    </row>
    <row r="6" spans="1:3">
      <c r="A6" s="3">
        <f>LN(A2)-LN(A1)</f>
        <v>3.7183171862461784E-2</v>
      </c>
      <c r="B6" s="3">
        <f>LN(B2)-LN(B1)</f>
        <v>2.9246880734739911E-2</v>
      </c>
    </row>
    <row r="7" spans="1:3">
      <c r="A7" t="s">
        <v>4</v>
      </c>
      <c r="B7" t="s">
        <v>5</v>
      </c>
    </row>
    <row r="8" spans="1:3">
      <c r="A8" s="2">
        <f>(1+A4)^12-1</f>
        <v>0.56236088075795143</v>
      </c>
      <c r="B8" s="2">
        <f>(1+B4)^12-1</f>
        <v>0.42043415638608339</v>
      </c>
    </row>
    <row r="9" spans="1:3">
      <c r="A9" t="s">
        <v>6</v>
      </c>
      <c r="B9" t="s">
        <v>7</v>
      </c>
    </row>
    <row r="10" spans="1:3">
      <c r="A10" s="2">
        <f>LN(1+A8)</f>
        <v>0.44619806234954046</v>
      </c>
      <c r="B10" s="2">
        <f>LN(1+B8)</f>
        <v>0.35096256881687909</v>
      </c>
    </row>
    <row r="11" spans="1:3">
      <c r="A11" t="s">
        <v>8</v>
      </c>
      <c r="B11" t="s">
        <v>9</v>
      </c>
    </row>
    <row r="12" spans="1:3">
      <c r="A12" s="4">
        <f>10000*(1+A8)</f>
        <v>15623.608807579514</v>
      </c>
      <c r="B12" s="4">
        <f>10000*(1+B8)</f>
        <v>14204.341563860833</v>
      </c>
    </row>
    <row r="13" spans="1:3">
      <c r="A13" t="s">
        <v>10</v>
      </c>
      <c r="B13" t="s">
        <v>11</v>
      </c>
    </row>
    <row r="14" spans="1:3">
      <c r="A14">
        <f>2000/10000</f>
        <v>0.2</v>
      </c>
      <c r="B14">
        <f>1-A14</f>
        <v>0.8</v>
      </c>
    </row>
    <row r="15" spans="1:3">
      <c r="A15" t="s">
        <v>12</v>
      </c>
    </row>
    <row r="16" spans="1:3">
      <c r="A16">
        <f>A14*A4</f>
        <v>7.5766228821625876E-3</v>
      </c>
      <c r="B16">
        <f>B14*B4</f>
        <v>2.3743016759776484E-2</v>
      </c>
    </row>
    <row r="17" spans="1:5">
      <c r="A17" s="3">
        <f>SUM(A16:B16)</f>
        <v>3.1319639641939068E-2</v>
      </c>
    </row>
    <row r="18" spans="1:5">
      <c r="A18" t="s">
        <v>13</v>
      </c>
    </row>
    <row r="19" spans="1:5">
      <c r="A19">
        <f>A14*A6</f>
        <v>7.4366343724923574E-3</v>
      </c>
      <c r="B19">
        <f>B14*B6</f>
        <v>2.3397504587791929E-2</v>
      </c>
    </row>
    <row r="20" spans="1:5">
      <c r="A20" s="3">
        <f>SUM(A19:B19)</f>
        <v>3.0834138960284287E-2</v>
      </c>
    </row>
    <row r="21" spans="1:5">
      <c r="A21" t="s">
        <v>14</v>
      </c>
      <c r="B21" t="s">
        <v>15</v>
      </c>
    </row>
    <row r="22" spans="1:5">
      <c r="A22" s="1" t="s">
        <v>17</v>
      </c>
      <c r="B22" s="1" t="s">
        <v>16</v>
      </c>
    </row>
    <row r="23" spans="1:5">
      <c r="A23" t="s">
        <v>18</v>
      </c>
      <c r="B23" t="s">
        <v>19</v>
      </c>
      <c r="C23" t="s">
        <v>22</v>
      </c>
      <c r="D23" t="s">
        <v>17</v>
      </c>
      <c r="E23" t="s">
        <v>21</v>
      </c>
    </row>
    <row r="24" spans="1:5">
      <c r="A24">
        <f>D24+D25*(-1.645)</f>
        <v>-8.1250000000000003E-2</v>
      </c>
      <c r="B24">
        <f>E24+E25*(-1.645)</f>
        <v>-0.13804999999999998</v>
      </c>
      <c r="D24">
        <v>1E-3</v>
      </c>
      <c r="E24">
        <v>0.01</v>
      </c>
    </row>
    <row r="25" spans="1:5">
      <c r="A25" s="5">
        <f>(EXP(A24)-1)*100000</f>
        <v>-7803.6828162101665</v>
      </c>
      <c r="B25" s="5">
        <f>(EXP(B24)-1)*100000</f>
        <v>-12894.486209993373</v>
      </c>
      <c r="D25">
        <v>0.05</v>
      </c>
      <c r="E25">
        <v>0.09</v>
      </c>
    </row>
    <row r="27" spans="1:5">
      <c r="A27" t="s">
        <v>20</v>
      </c>
      <c r="B27" t="s">
        <v>27</v>
      </c>
      <c r="C27" t="s">
        <v>23</v>
      </c>
      <c r="D27" t="s">
        <v>17</v>
      </c>
      <c r="E27" t="s">
        <v>21</v>
      </c>
    </row>
    <row r="28" spans="1:5">
      <c r="A28">
        <f>D28+D29*(-1.645)</f>
        <v>-0.27292235784508029</v>
      </c>
      <c r="B28">
        <f>E28+E29*(-1.645)</f>
        <v>-0.39286024412114451</v>
      </c>
      <c r="D28">
        <f>D24*12</f>
        <v>1.2E-2</v>
      </c>
      <c r="E28">
        <f>E24*12</f>
        <v>0.12</v>
      </c>
    </row>
    <row r="29" spans="1:5">
      <c r="A29" s="5">
        <f>(EXP(A28)-1)*100000</f>
        <v>-23884.81171928316</v>
      </c>
      <c r="B29" s="5">
        <f>(EXP(B28)-1)*100000</f>
        <v>-32487.690658545664</v>
      </c>
      <c r="D29">
        <f>D25*SQRT(12)</f>
        <v>0.17320508075688773</v>
      </c>
      <c r="E29">
        <f>E25*SQRT(12)</f>
        <v>0.31176914536239786</v>
      </c>
    </row>
    <row r="31" spans="1:5">
      <c r="A31" t="s">
        <v>24</v>
      </c>
    </row>
    <row r="32" spans="1:5">
      <c r="A32" s="6">
        <f>3/0.55</f>
        <v>5.4545454545454541</v>
      </c>
    </row>
    <row r="33" spans="1:1">
      <c r="A33" t="s">
        <v>25</v>
      </c>
    </row>
    <row r="34" spans="1:1">
      <c r="A34" s="7">
        <f>1.5^2/(1-0.45^2)</f>
        <v>2.8213166144200628</v>
      </c>
    </row>
    <row r="35" spans="1:1">
      <c r="A35" t="s">
        <v>26</v>
      </c>
    </row>
    <row r="36" spans="1:1">
      <c r="A36" s="7">
        <f>0.45*A34</f>
        <v>1.2695924764890283</v>
      </c>
    </row>
    <row r="37" spans="1:1">
      <c r="A37" t="s">
        <v>26</v>
      </c>
    </row>
    <row r="38" spans="1:1">
      <c r="A38">
        <f>0.45</f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Tinglu</dc:creator>
  <cp:lastModifiedBy>Tinglu</cp:lastModifiedBy>
  <dcterms:created xsi:type="dcterms:W3CDTF">2014-10-01T13:32:49Z</dcterms:created>
  <dcterms:modified xsi:type="dcterms:W3CDTF">2014-10-01T14:32:59Z</dcterms:modified>
</cp:coreProperties>
</file>