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esse\Desktop\School\Classwork\Projects\Project 1 - Crowdfunding Excel\"/>
    </mc:Choice>
  </mc:AlternateContent>
  <xr:revisionPtr revIDLastSave="0" documentId="13_ncr:1_{DBAE65FF-FD01-4920-98F7-3D703909BFB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rowdfunding" sheetId="1" r:id="rId1"/>
    <sheet name="Category" sheetId="2" r:id="rId2"/>
    <sheet name="Sub_Category" sheetId="3" r:id="rId3"/>
    <sheet name="Date" sheetId="5" r:id="rId4"/>
    <sheet name="Goal_Analysis" sheetId="8" r:id="rId5"/>
    <sheet name="Statistical_Analysis" sheetId="9" r:id="rId6"/>
  </sheets>
  <definedNames>
    <definedName name="_xlnm._FilterDatabase" localSheetId="0" hidden="1">Crowdfunding!$G$1:$G$1001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9" l="1"/>
  <c r="J7" i="9"/>
  <c r="K6" i="9"/>
  <c r="J6" i="9"/>
  <c r="K5" i="9"/>
  <c r="J5" i="9"/>
  <c r="K4" i="9"/>
  <c r="J4" i="9"/>
  <c r="K3" i="9"/>
  <c r="J3" i="9"/>
  <c r="K2" i="9"/>
  <c r="J2" i="9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12" i="8"/>
  <c r="B12" i="8"/>
  <c r="D11" i="8"/>
  <c r="B11" i="8"/>
  <c r="D10" i="8"/>
  <c r="B10" i="8"/>
  <c r="D9" i="8"/>
  <c r="B9" i="8"/>
  <c r="D8" i="8"/>
  <c r="B8" i="8"/>
  <c r="D7" i="8"/>
  <c r="B7" i="8"/>
  <c r="D6" i="8"/>
  <c r="B6" i="8"/>
  <c r="B5" i="8"/>
  <c r="D5" i="8"/>
  <c r="D4" i="8"/>
  <c r="B4" i="8"/>
  <c r="D3" i="8"/>
  <c r="C3" i="8"/>
  <c r="D2" i="8"/>
  <c r="C2" i="8"/>
  <c r="C12" i="8"/>
  <c r="C11" i="8"/>
  <c r="C10" i="8"/>
  <c r="C9" i="8"/>
  <c r="C8" i="8"/>
  <c r="C7" i="8"/>
  <c r="C6" i="8"/>
  <c r="C5" i="8"/>
  <c r="C4" i="8"/>
  <c r="B3" i="8"/>
  <c r="B2" i="8"/>
  <c r="D13" i="8"/>
  <c r="C13" i="8"/>
  <c r="B13" i="8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I4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E10" i="8" l="1"/>
  <c r="H10" i="8" s="1"/>
  <c r="E9" i="8"/>
  <c r="F9" i="8" s="1"/>
  <c r="E8" i="8"/>
  <c r="F8" i="8" s="1"/>
  <c r="E7" i="8"/>
  <c r="G7" i="8" s="1"/>
  <c r="E6" i="8"/>
  <c r="F6" i="8" s="1"/>
  <c r="E5" i="8"/>
  <c r="H5" i="8" s="1"/>
  <c r="E4" i="8"/>
  <c r="G4" i="8" s="1"/>
  <c r="E3" i="8"/>
  <c r="F3" i="8" s="1"/>
  <c r="E2" i="8"/>
  <c r="G2" i="8" s="1"/>
  <c r="E13" i="8"/>
  <c r="F13" i="8" s="1"/>
  <c r="E12" i="8"/>
  <c r="F12" i="8" s="1"/>
  <c r="E11" i="8"/>
  <c r="G11" i="8" s="1"/>
  <c r="H2" i="8" l="1"/>
  <c r="H12" i="8"/>
  <c r="H6" i="8"/>
  <c r="G10" i="8"/>
  <c r="H4" i="8"/>
  <c r="G6" i="8"/>
  <c r="G8" i="8"/>
  <c r="F4" i="8"/>
  <c r="G9" i="8"/>
  <c r="F10" i="8"/>
  <c r="G5" i="8"/>
  <c r="H8" i="8"/>
  <c r="H7" i="8"/>
  <c r="H9" i="8"/>
  <c r="H11" i="8"/>
  <c r="F5" i="8"/>
  <c r="G12" i="8"/>
  <c r="G13" i="8"/>
  <c r="F11" i="8"/>
  <c r="F2" i="8"/>
  <c r="H13" i="8"/>
  <c r="F7" i="8"/>
  <c r="G3" i="8"/>
  <c r="H3" i="8"/>
</calcChain>
</file>

<file path=xl/sharedStrings.xml><?xml version="1.0" encoding="utf-8"?>
<sst xmlns="http://schemas.openxmlformats.org/spreadsheetml/2006/main" count="7064" uniqueCount="2115">
  <si>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</si>
  <si>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</si>
  <si>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</si>
  <si>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</si>
  <si>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</si>
  <si>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</si>
  <si>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</si>
  <si>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</si>
  <si>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</si>
  <si>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</si>
  <si>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</si>
  <si>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</si>
  <si>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</si>
  <si>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</si>
  <si>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</si>
  <si>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</si>
  <si>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</si>
  <si>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</si>
  <si>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</si>
  <si>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</si>
  <si>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</si>
  <si>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</si>
  <si>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</si>
  <si>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</si>
  <si>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</si>
  <si>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</si>
  <si>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</si>
  <si>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</si>
  <si>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</si>
  <si>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</si>
  <si>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</si>
  <si>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</si>
  <si>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</si>
  <si>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</si>
  <si>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</si>
  <si>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</si>
  <si>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</si>
  <si>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</si>
  <si>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</si>
  <si>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</si>
  <si>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</si>
  <si>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</si>
  <si>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</si>
  <si>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</si>
  <si>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</si>
  <si>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</si>
  <si>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</si>
  <si>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</si>
  <si>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</si>
  <si>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</si>
  <si>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</si>
  <si>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</si>
  <si>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</si>
  <si>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</si>
  <si>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</si>
  <si>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</si>
  <si>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</si>
  <si>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</si>
  <si>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</si>
  <si>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</si>
  <si>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</si>
  <si>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</si>
  <si>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</si>
  <si>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</si>
  <si>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</si>
  <si>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</si>
  <si>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</si>
  <si>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</si>
  <si>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</si>
  <si>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</si>
  <si>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</si>
  <si>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</si>
  <si>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</si>
  <si>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</si>
  <si>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</si>
  <si>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</si>
  <si>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</si>
  <si>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</si>
  <si>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</si>
  <si>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</si>
  <si>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</si>
  <si>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</si>
  <si>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</si>
  <si>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</si>
  <si>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</si>
  <si>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</si>
  <si>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</si>
  <si>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</si>
  <si>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</si>
  <si>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</si>
  <si>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</si>
  <si>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</si>
  <si>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</si>
  <si>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</si>
  <si>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</si>
  <si>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</si>
  <si>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</si>
  <si>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</si>
  <si>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</si>
  <si>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</si>
  <si>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</si>
  <si>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</si>
  <si>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</si>
  <si>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</si>
  <si>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</si>
  <si>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</si>
  <si>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</si>
  <si>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</si>
  <si>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</si>
  <si>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</si>
  <si>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</si>
  <si>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</si>
  <si>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</si>
  <si>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</si>
  <si>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</si>
  <si>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</si>
  <si>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</si>
  <si>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</si>
  <si>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</si>
  <si>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</si>
  <si>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</si>
  <si>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</si>
  <si>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</si>
  <si>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</si>
  <si>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</si>
  <si>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</si>
  <si>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</si>
  <si>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</si>
  <si>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</si>
  <si>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</si>
  <si>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</si>
  <si>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</si>
  <si>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</si>
  <si>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</si>
  <si>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</si>
  <si>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</si>
  <si>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</si>
  <si>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</si>
  <si>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</si>
  <si>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</si>
  <si>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</si>
  <si>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</si>
  <si>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</si>
  <si>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</si>
  <si>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</si>
  <si>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</si>
  <si>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</si>
  <si>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</si>
  <si>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</si>
  <si>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</si>
  <si>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</si>
  <si>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</si>
  <si>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</si>
  <si>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</si>
  <si>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</si>
  <si>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</si>
  <si>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</si>
  <si>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</si>
  <si>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</si>
  <si>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</si>
  <si>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</si>
  <si>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</si>
  <si>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</si>
  <si>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</si>
  <si>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</si>
  <si>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</si>
  <si>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</si>
  <si>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</si>
  <si>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</si>
  <si>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</si>
  <si>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</si>
  <si>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</si>
  <si>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</si>
  <si>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</si>
  <si>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</si>
  <si>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</si>
  <si>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</si>
  <si>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</si>
  <si>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</si>
  <si>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</si>
  <si>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</si>
  <si>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</si>
  <si>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</si>
  <si>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</si>
  <si>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</si>
  <si>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</si>
  <si>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</si>
  <si>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</si>
  <si>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</si>
  <si>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</si>
  <si>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</si>
  <si>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</si>
  <si>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</si>
  <si>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</si>
  <si>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</si>
  <si>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</si>
  <si>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</si>
  <si>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</si>
  <si>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</si>
  <si>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</si>
  <si>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</si>
  <si>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</si>
  <si>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</si>
  <si>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</si>
  <si>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</si>
  <si>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</si>
  <si>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</si>
  <si>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</si>
  <si>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</si>
  <si>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</si>
  <si>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</si>
  <si>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</si>
  <si>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</si>
  <si>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</si>
  <si>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</si>
  <si>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</si>
  <si>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</si>
  <si>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</si>
  <si>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</si>
  <si>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</si>
  <si>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</si>
  <si>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</si>
  <si>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</si>
  <si>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</si>
  <si>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</si>
  <si>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</si>
  <si>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</si>
  <si>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</si>
  <si>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</si>
  <si>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</si>
  <si>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</si>
  <si>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</si>
  <si>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</si>
  <si>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</si>
  <si>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</si>
  <si>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</si>
  <si>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</si>
  <si>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</si>
  <si>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</si>
  <si>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</si>
  <si>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</si>
  <si>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</si>
  <si>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</si>
  <si>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</si>
  <si>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</si>
  <si>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</si>
  <si>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</si>
  <si>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</si>
  <si>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</si>
  <si>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</si>
  <si>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</si>
  <si>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</si>
  <si>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</si>
  <si>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</si>
  <si>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</si>
  <si>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</si>
  <si>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</si>
  <si>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</si>
  <si>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</si>
  <si>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</si>
  <si>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</si>
  <si>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</si>
  <si>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</si>
  <si>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</si>
  <si>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</si>
  <si>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</si>
  <si>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</si>
  <si>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</si>
  <si>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</si>
  <si>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</si>
  <si>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</si>
  <si>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</si>
  <si>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</si>
  <si>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</si>
  <si>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</si>
  <si>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</si>
  <si>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</si>
  <si>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</si>
  <si>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</si>
  <si>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</si>
  <si>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</si>
  <si>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</si>
  <si>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</si>
  <si>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</si>
  <si>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</si>
  <si>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</si>
  <si>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</si>
  <si>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</si>
  <si>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</si>
  <si>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</si>
  <si>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</si>
  <si>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</si>
  <si>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</si>
  <si>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</si>
  <si>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</si>
  <si>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</si>
  <si>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</si>
  <si>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</si>
  <si>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</si>
  <si>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</si>
  <si>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</si>
  <si>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</si>
  <si>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</si>
  <si>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</si>
  <si>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</si>
  <si>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</si>
  <si>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</si>
  <si>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</si>
  <si>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</si>
  <si>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</si>
  <si>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</si>
  <si>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</si>
  <si>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</si>
  <si>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</si>
  <si>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</si>
  <si>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</si>
  <si>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</si>
  <si>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</si>
  <si>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</si>
  <si>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</si>
  <si>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</si>
  <si>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</si>
  <si>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</si>
  <si>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</si>
  <si>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</si>
  <si>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</si>
  <si>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</si>
  <si>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</si>
  <si>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</si>
  <si>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</si>
  <si>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</si>
  <si>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</si>
  <si>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</si>
  <si>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</si>
  <si>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</si>
  <si>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</si>
  <si>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</si>
  <si>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</si>
  <si>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</si>
  <si>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</si>
  <si>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</si>
  <si>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</si>
  <si>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</si>
  <si>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</si>
  <si>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</si>
  <si>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</si>
  <si>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</si>
  <si>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</si>
  <si>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</si>
  <si>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</si>
  <si>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</si>
  <si>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</si>
  <si>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</si>
  <si>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</si>
  <si>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</si>
  <si>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</si>
  <si>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</si>
  <si>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</si>
  <si>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</si>
  <si>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</si>
  <si>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</si>
  <si>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</si>
  <si>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</si>
  <si>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</si>
  <si>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</si>
  <si>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</si>
  <si>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</si>
  <si>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</si>
  <si>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</si>
  <si>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</si>
  <si>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</si>
  <si>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</si>
  <si>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</si>
  <si>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</si>
  <si>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</si>
  <si>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</si>
  <si>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</si>
  <si>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</si>
  <si>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</si>
  <si>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</si>
  <si>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</si>
  <si>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</si>
  <si>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</si>
  <si>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</si>
  <si>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</si>
  <si>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</si>
  <si>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</si>
  <si>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</si>
  <si>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</si>
  <si>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</si>
  <si>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</si>
  <si>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</si>
  <si>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</si>
  <si>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</si>
  <si>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</si>
  <si>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</si>
  <si>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</si>
  <si>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</si>
  <si>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</si>
  <si>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</si>
  <si>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</si>
  <si>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</si>
  <si>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</si>
  <si>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</si>
  <si>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</si>
  <si>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</si>
  <si>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</si>
  <si>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</si>
  <si>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</si>
  <si>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</si>
  <si>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</si>
  <si>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</si>
  <si>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</si>
  <si>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</si>
  <si>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</si>
  <si>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</si>
  <si>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</si>
  <si>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</si>
  <si>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</si>
  <si>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</si>
  <si>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</si>
  <si>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</si>
  <si>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</si>
  <si>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</si>
  <si>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</si>
  <si>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</si>
  <si>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</si>
  <si>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</si>
  <si>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</si>
  <si>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</si>
  <si>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</si>
  <si>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</si>
  <si>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</si>
  <si>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</si>
  <si>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</si>
  <si>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</si>
  <si>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</si>
  <si>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</si>
  <si>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</si>
  <si>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</si>
  <si>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</si>
  <si>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</si>
  <si>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</si>
  <si>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</si>
  <si>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</si>
  <si>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</si>
  <si>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</si>
  <si>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</si>
  <si>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</si>
  <si>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</si>
  <si>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</si>
  <si>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</si>
  <si>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</si>
  <si>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</si>
  <si>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</si>
  <si>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</si>
  <si>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</si>
  <si>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</si>
  <si>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</si>
  <si>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</si>
  <si>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</si>
  <si>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</si>
  <si>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</si>
  <si>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</si>
  <si>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</si>
  <si>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</si>
  <si>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</si>
  <si>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</si>
  <si>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</si>
  <si>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</si>
  <si>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</si>
  <si>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</si>
  <si>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</si>
  <si>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</si>
  <si>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</si>
  <si>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</si>
  <si>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</si>
  <si>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</si>
  <si>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</si>
  <si>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</si>
  <si>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</si>
  <si>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</si>
  <si>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</si>
  <si>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</si>
  <si>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</si>
  <si>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</si>
  <si>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</si>
  <si>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</si>
  <si>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</si>
  <si>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</si>
  <si>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</si>
  <si>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</si>
  <si>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</si>
  <si>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</si>
  <si>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</si>
  <si>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</si>
  <si>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</si>
  <si>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</si>
  <si>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</si>
  <si>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</si>
  <si>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</si>
  <si>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</si>
  <si>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</si>
  <si>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</si>
  <si>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</si>
  <si>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</si>
  <si>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</si>
  <si>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</si>
  <si>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</si>
  <si>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</si>
  <si>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</si>
  <si>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</si>
  <si>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</si>
  <si>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</si>
  <si>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</si>
  <si>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</si>
  <si>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</si>
  <si>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</si>
  <si>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</si>
  <si>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</si>
  <si>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</si>
  <si>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</si>
  <si>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</si>
  <si>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</si>
  <si>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</si>
  <si>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</si>
  <si>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</si>
  <si>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</si>
  <si>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</si>
  <si>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</si>
  <si>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</si>
  <si>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</si>
  <si>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</si>
  <si>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</si>
  <si>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</si>
  <si>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</si>
  <si>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</si>
  <si>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</si>
  <si>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</si>
  <si>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</si>
  <si>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</si>
  <si>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</si>
  <si>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</si>
  <si>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</si>
  <si>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</si>
  <si>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</si>
  <si>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</si>
  <si>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</si>
  <si>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</si>
  <si>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</si>
  <si>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</si>
  <si>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</si>
  <si>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</si>
  <si>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</si>
  <si>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</si>
  <si>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</si>
  <si>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</si>
  <si>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</si>
  <si>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</si>
  <si>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</si>
  <si>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</si>
  <si>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</si>
  <si>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</si>
  <si>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</si>
  <si>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</si>
  <si>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</si>
  <si>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</si>
  <si>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</si>
  <si>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</si>
  <si>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</si>
  <si>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</si>
  <si>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</si>
  <si>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</si>
  <si>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</si>
  <si>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</si>
  <si>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</si>
  <si>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</si>
  <si>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</si>
  <si>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</si>
  <si>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</si>
  <si>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</si>
  <si>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</si>
  <si>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</si>
  <si>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</si>
  <si>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</si>
  <si>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</si>
  <si>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</si>
  <si>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</si>
  <si>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</si>
  <si>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</si>
  <si>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</si>
  <si>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</si>
  <si>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</si>
  <si>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</si>
  <si>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</si>
  <si>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</si>
  <si>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</si>
  <si>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</si>
  <si>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</si>
  <si>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</si>
  <si>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</si>
  <si>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</si>
  <si>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</si>
  <si>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</si>
  <si>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</si>
  <si>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</si>
  <si>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</si>
  <si>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</si>
  <si>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</si>
  <si>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</si>
  <si>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</si>
  <si>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</si>
  <si>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</si>
  <si>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</si>
  <si>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</si>
  <si>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</si>
  <si>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</si>
  <si>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</si>
  <si>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</si>
  <si>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</si>
  <si>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</si>
  <si>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</si>
  <si>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</si>
  <si>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</si>
  <si>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</si>
  <si>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</si>
  <si>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</si>
  <si>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</si>
  <si>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</si>
  <si>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</si>
  <si>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</si>
  <si>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</si>
  <si>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</si>
  <si>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</si>
  <si>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</si>
  <si>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</si>
  <si>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</si>
  <si>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</si>
  <si>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</si>
  <si>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</si>
  <si>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</si>
  <si>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</si>
  <si>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</si>
  <si>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</si>
  <si>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</si>
  <si>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</si>
  <si>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</si>
  <si>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</si>
  <si>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</si>
  <si>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</si>
  <si>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</si>
  <si>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</si>
  <si>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</si>
  <si>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</si>
  <si>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</si>
  <si>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</si>
  <si>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</si>
  <si>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</si>
  <si>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</si>
  <si>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</si>
  <si>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</si>
  <si>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</si>
  <si>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</si>
  <si>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</si>
  <si>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</si>
  <si>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</si>
  <si>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</si>
  <si>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</si>
  <si>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</si>
  <si>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</si>
  <si>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</si>
  <si>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</si>
  <si>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</si>
  <si>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</si>
  <si>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</si>
  <si>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</si>
  <si>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</si>
  <si>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</si>
  <si>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</si>
  <si>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</si>
  <si>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</si>
  <si>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</si>
  <si>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</si>
  <si>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</si>
  <si>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</si>
  <si>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</si>
  <si>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</si>
  <si>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</si>
  <si>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</si>
  <si>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</si>
  <si>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</si>
  <si>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</si>
  <si>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</si>
  <si>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</si>
  <si>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</si>
  <si>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</si>
  <si>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</si>
  <si>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</si>
  <si>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</si>
  <si>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</si>
  <si>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</si>
  <si>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</si>
  <si>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</si>
  <si>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</si>
  <si>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</si>
  <si>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</si>
  <si>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</si>
  <si>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</si>
  <si>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</si>
  <si>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</si>
  <si>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</si>
  <si>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</si>
  <si>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</si>
  <si>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</si>
  <si>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</si>
  <si>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</si>
  <si>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</si>
  <si>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</si>
  <si>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</si>
  <si>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</si>
  <si>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</si>
  <si>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</si>
  <si>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</si>
  <si>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</si>
  <si>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</si>
  <si>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</si>
  <si>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</si>
  <si>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</si>
  <si>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</si>
  <si>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</si>
  <si>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</si>
  <si>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</si>
  <si>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</si>
  <si>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</si>
  <si>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</si>
  <si>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</si>
  <si>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</si>
  <si>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</si>
  <si>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</si>
  <si>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</si>
  <si>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</si>
  <si>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</si>
  <si>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</si>
  <si>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</si>
  <si>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</si>
  <si>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</si>
  <si>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</si>
  <si>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</si>
  <si>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</si>
  <si>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</si>
  <si>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</si>
  <si>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</si>
  <si>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</si>
  <si>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</si>
  <si>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</si>
  <si>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</si>
  <si>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</si>
  <si>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</si>
  <si>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</si>
  <si>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</si>
  <si>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</si>
  <si>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</si>
  <si>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</si>
  <si>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</si>
  <si>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</si>
  <si>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</si>
  <si>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</si>
  <si>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</si>
  <si>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</si>
  <si>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</si>
  <si>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</si>
  <si>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</si>
  <si>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</si>
  <si>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</si>
  <si>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</si>
  <si>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</si>
  <si>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</si>
  <si>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</si>
  <si>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</si>
  <si>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</si>
  <si>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</si>
  <si>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</si>
  <si>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</si>
  <si>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</si>
  <si>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</si>
  <si>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</si>
  <si>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</si>
  <si>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</si>
  <si>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</si>
  <si>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</si>
  <si>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</si>
  <si>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</si>
  <si>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</si>
  <si>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</si>
  <si>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</si>
  <si>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</si>
  <si>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</si>
  <si>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</si>
  <si>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</si>
  <si>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</si>
  <si>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</si>
  <si>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</si>
  <si>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</si>
  <si>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</si>
  <si>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</si>
  <si>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</si>
  <si>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</si>
  <si>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</si>
  <si>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</si>
  <si>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</si>
  <si>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</si>
  <si>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</si>
  <si>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</si>
  <si>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</si>
  <si>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</si>
  <si>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</si>
  <si>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</si>
  <si>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</si>
  <si>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</si>
  <si>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</si>
  <si>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</si>
  <si>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</si>
  <si>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</si>
  <si>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</si>
  <si>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</si>
  <si>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</si>
  <si>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</si>
  <si>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</si>
  <si>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</si>
  <si>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</si>
  <si>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</si>
  <si>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</si>
  <si>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</si>
  <si>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</si>
  <si>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</si>
  <si>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</si>
  <si>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</si>
  <si>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</si>
  <si>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</si>
  <si>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</si>
  <si>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</si>
  <si>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</si>
  <si>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</si>
  <si>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</si>
  <si>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</si>
  <si>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</si>
  <si>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</si>
  <si>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</si>
  <si>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</si>
  <si>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</si>
  <si>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</si>
  <si>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</si>
  <si>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</si>
  <si>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</si>
  <si>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</si>
  <si>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</si>
  <si>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</si>
  <si>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</si>
  <si>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</si>
  <si>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</si>
  <si>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</si>
  <si>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</si>
  <si>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</si>
  <si>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</si>
  <si>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</si>
  <si>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</si>
  <si>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</si>
  <si>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</si>
  <si>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</si>
  <si>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</si>
  <si>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</si>
  <si>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</si>
  <si>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</si>
  <si>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</si>
  <si>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</si>
  <si>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</si>
  <si>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</si>
  <si>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</si>
  <si>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</si>
  <si>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</si>
  <si>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</si>
  <si>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</si>
  <si>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</si>
  <si>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</si>
  <si>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</si>
  <si>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</si>
  <si>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</si>
  <si>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</si>
  <si>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</si>
  <si>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</si>
  <si>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</si>
  <si>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</si>
  <si>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</si>
  <si>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</si>
  <si>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</si>
  <si>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</si>
  <si>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</si>
  <si>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</si>
  <si>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</si>
  <si>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</si>
  <si>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</si>
  <si>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</si>
  <si>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</si>
  <si>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</si>
  <si>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</si>
  <si>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</si>
  <si>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</si>
  <si>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</si>
  <si>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</si>
  <si>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</si>
  <si>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</si>
  <si>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</si>
  <si>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</si>
  <si>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</si>
  <si>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</si>
  <si>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</si>
  <si>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</si>
  <si>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</si>
  <si>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</si>
  <si>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</si>
  <si>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</si>
  <si>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</si>
  <si>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</si>
  <si>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</si>
  <si>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</si>
  <si>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</si>
  <si>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</si>
  <si>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</si>
  <si>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</si>
  <si>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</si>
  <si>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</si>
  <si>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</si>
  <si>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</si>
  <si>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</si>
  <si>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</si>
  <si>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</si>
  <si>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</si>
  <si>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</si>
  <si>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</si>
  <si>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</si>
  <si>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</si>
  <si>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</si>
  <si>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</si>
  <si>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</si>
  <si>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</si>
  <si>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</si>
  <si>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</si>
  <si>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</si>
  <si>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</si>
  <si>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</si>
  <si>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</si>
  <si>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</si>
  <si>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</si>
  <si>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</si>
  <si>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</si>
  <si>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</si>
  <si>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</si>
  <si>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</si>
  <si>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</si>
  <si>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</si>
  <si>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</si>
  <si>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</si>
  <si>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</si>
  <si>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</si>
  <si>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</si>
  <si>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</si>
  <si>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</si>
  <si>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</si>
  <si>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</si>
  <si>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</si>
  <si>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</si>
  <si>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</si>
  <si>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</si>
  <si>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</si>
  <si>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</si>
  <si>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</si>
  <si>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</si>
  <si>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</si>
  <si>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</si>
  <si>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</si>
  <si>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</si>
  <si>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</si>
  <si>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</si>
  <si>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</si>
  <si>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</si>
  <si>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</si>
  <si>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</si>
  <si>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</si>
  <si>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</si>
  <si>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</si>
  <si>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</si>
  <si>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</si>
  <si>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</si>
  <si>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</si>
  <si>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</si>
  <si>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</si>
  <si>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</si>
  <si>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</si>
  <si>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</si>
  <si>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</si>
  <si>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</si>
  <si>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</si>
  <si>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</si>
  <si>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</si>
  <si>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</si>
  <si>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</si>
  <si>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</si>
  <si>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</si>
  <si>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</si>
  <si>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</si>
  <si>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</si>
  <si>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</si>
  <si>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</si>
  <si>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</si>
  <si>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</si>
  <si>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</si>
  <si>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</si>
  <si>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</si>
  <si>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</si>
  <si>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</si>
  <si>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</si>
  <si>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</si>
  <si>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</si>
  <si>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</si>
  <si>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</si>
  <si>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</si>
  <si>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</si>
  <si>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</si>
  <si>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</si>
  <si>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</si>
  <si>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</si>
  <si>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</si>
  <si>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</si>
  <si>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</si>
  <si>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</si>
  <si>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</si>
  <si>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</si>
  <si>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</si>
  <si>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</si>
  <si>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</si>
  <si>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</si>
  <si>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</si>
  <si>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</si>
  <si>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</si>
  <si>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</si>
  <si>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</si>
  <si>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</si>
  <si>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</si>
  <si>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</si>
  <si>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</si>
  <si>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</si>
  <si>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</si>
  <si>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</si>
  <si>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</si>
  <si>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</si>
  <si>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</si>
  <si>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</si>
  <si>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</si>
  <si>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</si>
  <si>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</si>
  <si>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</si>
  <si>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</si>
  <si>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</si>
  <si>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</si>
  <si>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</si>
  <si>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</si>
  <si>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</si>
  <si>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</si>
  <si>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</si>
  <si>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</si>
  <si>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</si>
  <si>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</si>
  <si>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</si>
  <si>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</si>
  <si>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</si>
  <si>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</si>
  <si>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</si>
  <si>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</si>
  <si>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</si>
  <si>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</si>
  <si>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</si>
  <si>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</si>
  <si>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</si>
  <si>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</si>
  <si>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</si>
  <si>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</si>
  <si>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</si>
  <si>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</si>
  <si>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</si>
  <si>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</si>
  <si>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</si>
  <si>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</si>
  <si>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</si>
  <si>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</si>
  <si>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</si>
  <si>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</si>
  <si>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</si>
  <si>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</si>
  <si>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</si>
  <si>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</si>
  <si>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</si>
  <si>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</si>
  <si>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</si>
  <si>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</si>
  <si>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</si>
  <si>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</si>
  <si>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</si>
  <si>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</si>
  <si>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</si>
  <si>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</si>
  <si>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</si>
  <si>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</si>
  <si>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</si>
  <si>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</si>
  <si>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</si>
  <si>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</si>
  <si>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</si>
  <si>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</si>
  <si>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</si>
  <si>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</si>
  <si>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</si>
  <si>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</si>
  <si>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</si>
  <si>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</si>
  <si>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</si>
  <si>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</si>
  <si>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</si>
  <si>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</si>
  <si>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</si>
  <si>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</si>
  <si>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</si>
  <si>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</si>
  <si>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</si>
  <si>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</si>
  <si>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</si>
  <si>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</si>
  <si>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</si>
  <si>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</si>
  <si>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</si>
  <si>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</si>
  <si>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</si>
  <si>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</si>
  <si>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</si>
  <si>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</si>
  <si>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</si>
  <si>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</si>
  <si>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</si>
  <si>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</si>
  <si>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</si>
  <si>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</si>
  <si>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</si>
  <si>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</si>
  <si>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</si>
  <si>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</si>
  <si>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</si>
  <si>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</si>
  <si>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</si>
  <si>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</si>
  <si>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</si>
  <si>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</si>
  <si>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</si>
  <si>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</si>
  <si>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</si>
  <si>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</si>
  <si>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</si>
  <si>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</si>
  <si>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</si>
  <si>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</si>
  <si>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</si>
  <si>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</si>
  <si>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</si>
  <si>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</si>
  <si>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</si>
  <si>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</si>
  <si>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</si>
  <si>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</si>
  <si>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</si>
  <si>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</si>
  <si>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</si>
  <si>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</si>
  <si>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</si>
  <si>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</si>
  <si>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</si>
  <si>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</si>
  <si>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</si>
  <si>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</si>
  <si>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</si>
  <si>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</si>
  <si>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</si>
  <si>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</si>
  <si>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</si>
  <si>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</si>
  <si>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</si>
  <si>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</si>
  <si>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</si>
  <si>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</si>
  <si>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</si>
  <si>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</si>
  <si>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</si>
  <si>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</si>
  <si>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</si>
  <si>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</si>
  <si>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</si>
  <si>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</si>
  <si>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</si>
  <si>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</si>
  <si>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</si>
  <si>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</si>
  <si>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</si>
  <si>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</si>
  <si>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</si>
  <si>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</si>
  <si>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</si>
  <si>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</si>
  <si>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</si>
  <si>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</si>
  <si>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</si>
  <si>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</si>
  <si>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</si>
  <si>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</si>
  <si>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</si>
  <si>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</si>
  <si>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</si>
  <si>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</si>
  <si>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</si>
  <si>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</si>
  <si>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</si>
  <si>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</si>
  <si>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</si>
  <si>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</si>
  <si>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</si>
  <si>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</si>
  <si>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</si>
  <si>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</si>
  <si>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</si>
  <si>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</si>
  <si>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</si>
  <si>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</si>
  <si>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</si>
  <si>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</si>
  <si>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</si>
  <si>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</si>
  <si>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</si>
  <si>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</si>
  <si>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</si>
  <si>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</si>
  <si>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</si>
  <si>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</si>
  <si>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</si>
  <si>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</si>
  <si>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</si>
  <si>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</si>
  <si>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</si>
  <si>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</si>
  <si>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</si>
  <si>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</si>
  <si>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</si>
  <si>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</si>
  <si>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</si>
  <si>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</si>
  <si>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</si>
  <si>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</si>
  <si>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</si>
  <si>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</si>
  <si>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</si>
  <si>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</si>
  <si>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</si>
  <si>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</si>
  <si>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</si>
  <si>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</si>
  <si>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</si>
  <si>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</si>
  <si>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</si>
  <si>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</si>
  <si>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</si>
  <si>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</si>
  <si>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</si>
  <si>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</si>
  <si>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</si>
  <si>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</si>
  <si>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</si>
  <si>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</si>
  <si>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</si>
  <si>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</si>
  <si>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</si>
  <si>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</si>
  <si>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</si>
  <si>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</si>
  <si>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</si>
  <si>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</si>
  <si>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</si>
  <si>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</si>
  <si>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</si>
  <si>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</si>
  <si>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</si>
  <si>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</si>
  <si>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</si>
  <si>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</si>
  <si>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</si>
  <si>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</si>
  <si>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</si>
  <si>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</si>
  <si>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</si>
  <si>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</si>
  <si>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</si>
  <si>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</si>
  <si>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</si>
  <si>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</si>
  <si>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</si>
  <si>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</si>
  <si>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</si>
  <si>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</si>
  <si>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</si>
  <si>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</si>
  <si>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</si>
  <si>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</si>
  <si>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</si>
  <si>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</si>
  <si>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</si>
  <si>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</si>
  <si>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</si>
  <si>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</si>
  <si>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</si>
  <si>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</si>
  <si>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</si>
  <si>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</si>
  <si>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</si>
  <si>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</si>
  <si>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</si>
  <si>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</si>
  <si>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</si>
  <si>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</si>
  <si>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</si>
  <si>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</si>
  <si>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</si>
  <si>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</si>
  <si>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</si>
  <si>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</si>
  <si>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</si>
  <si>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</si>
  <si>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</si>
  <si>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</si>
  <si>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</si>
  <si>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</si>
  <si>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</si>
  <si>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</si>
  <si>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</si>
  <si>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</si>
  <si>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</si>
  <si>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</si>
  <si>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</si>
  <si>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</si>
  <si>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</si>
  <si>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</si>
  <si>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</si>
  <si>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</si>
  <si>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</si>
  <si>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</si>
  <si>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</si>
  <si>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</si>
  <si>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</si>
  <si>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</si>
  <si>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</si>
  <si>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</si>
  <si>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</si>
  <si>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</si>
  <si>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</si>
  <si>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</si>
  <si>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</si>
  <si>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</si>
  <si>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</si>
  <si>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</si>
  <si>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</si>
  <si>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</si>
  <si>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</si>
  <si>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</si>
  <si>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</si>
  <si>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</si>
  <si>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</si>
  <si>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</si>
  <si>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</si>
  <si>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</si>
  <si>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</si>
  <si>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</si>
  <si>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</si>
  <si>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</si>
  <si>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</si>
  <si>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</si>
  <si>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</si>
  <si>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</si>
  <si>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</si>
  <si>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</si>
  <si>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</si>
  <si>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</si>
  <si>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</si>
  <si>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</si>
  <si>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</si>
  <si>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</si>
  <si>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</si>
  <si>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</si>
  <si>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</si>
  <si>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</si>
  <si>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</si>
  <si>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</si>
  <si>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</si>
  <si>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</si>
  <si>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</si>
  <si>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</si>
  <si>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</si>
  <si>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</si>
  <si>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</si>
  <si>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</si>
  <si>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</si>
  <si>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</si>
  <si>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</si>
  <si>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</si>
  <si>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</si>
  <si>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</si>
  <si>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</si>
  <si>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</si>
  <si>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</si>
  <si>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</si>
  <si>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</si>
  <si>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</si>
  <si>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</si>
  <si>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</si>
  <si>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</si>
  <si>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</si>
  <si>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</si>
  <si>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</si>
  <si>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</si>
  <si>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</si>
  <si>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</si>
  <si>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</si>
  <si>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</si>
  <si>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</si>
  <si>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</si>
  <si>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</si>
  <si>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</si>
  <si>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</si>
  <si>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</si>
  <si>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</si>
  <si>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</si>
  <si>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</si>
  <si>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</si>
  <si>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</si>
  <si>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</si>
  <si>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</si>
  <si>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</si>
  <si>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</si>
  <si>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</si>
  <si>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</si>
  <si>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</si>
  <si>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</si>
  <si>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</si>
  <si>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</si>
  <si>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</si>
  <si>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</si>
  <si>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</si>
  <si>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</si>
  <si>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</si>
  <si>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</si>
  <si>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</si>
  <si>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</si>
  <si>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</si>
  <si>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</si>
  <si>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</si>
  <si>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</si>
  <si>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</si>
  <si>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</si>
  <si>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</si>
  <si>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</si>
  <si>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</si>
  <si>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</si>
  <si>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</si>
  <si>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</si>
  <si>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</si>
  <si>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</si>
  <si>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</si>
  <si>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</si>
  <si>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</si>
  <si>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</si>
  <si>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</si>
  <si>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</si>
  <si>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</si>
  <si>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</si>
  <si>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</si>
  <si>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</si>
  <si>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</si>
  <si>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</si>
  <si>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</si>
  <si>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</si>
  <si>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</si>
  <si>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</si>
  <si>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</si>
  <si>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</si>
  <si>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</si>
  <si>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</si>
  <si>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</si>
  <si>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</si>
  <si>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</si>
  <si>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</si>
  <si>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</si>
  <si>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</si>
  <si>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</si>
  <si>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</si>
  <si>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</si>
  <si>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</si>
  <si>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</si>
  <si>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</si>
  <si>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</si>
  <si>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</si>
  <si>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</si>
  <si>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</si>
  <si>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</si>
  <si>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</si>
  <si>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</si>
  <si>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</si>
  <si>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</si>
  <si>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</si>
  <si>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</si>
  <si>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</si>
  <si>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</si>
  <si>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</si>
  <si>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</si>
  <si>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</si>
  <si>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</si>
  <si>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</si>
  <si>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</si>
  <si>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</si>
  <si>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</si>
  <si>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</si>
  <si>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</si>
  <si>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</si>
  <si>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</si>
  <si>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</si>
  <si>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</si>
  <si>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</si>
  <si>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</si>
  <si>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</si>
  <si>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</si>
  <si>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</si>
  <si>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</si>
  <si>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</si>
  <si>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</si>
  <si>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</si>
  <si>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</si>
  <si>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</si>
  <si>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</si>
  <si>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</si>
  <si>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</si>
  <si>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</si>
  <si>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</si>
  <si>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</si>
  <si>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</si>
  <si>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</si>
  <si>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</si>
  <si>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</si>
  <si>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</si>
  <si>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</si>
  <si>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</si>
  <si>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</si>
  <si>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</si>
  <si>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</si>
  <si>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</si>
  <si>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</si>
  <si>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</si>
  <si>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</si>
  <si>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</si>
  <si>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</si>
  <si>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</si>
  <si>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</si>
  <si>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</si>
  <si>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</si>
  <si>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</si>
  <si>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</si>
  <si>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</si>
  <si>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</si>
  <si>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</si>
  <si>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</si>
  <si>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</si>
  <si>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</si>
  <si>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</si>
  <si>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</si>
  <si>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</si>
  <si>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</si>
  <si>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</si>
  <si>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</si>
  <si>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</si>
  <si>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</si>
  <si>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</si>
  <si>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</si>
  <si>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</si>
  <si>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</si>
  <si>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</si>
  <si>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</si>
  <si>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</si>
  <si>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</si>
  <si>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</si>
  <si>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</si>
  <si>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</si>
  <si>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</si>
  <si>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</si>
  <si>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</si>
  <si>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</si>
  <si>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</si>
  <si>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</si>
  <si>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</si>
  <si>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</si>
  <si>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</si>
  <si>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</si>
  <si>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</si>
  <si>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</si>
  <si>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</si>
  <si>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</si>
  <si>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</si>
  <si>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</si>
  <si>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</si>
  <si>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</si>
  <si>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</si>
  <si>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</si>
  <si>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</si>
  <si>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</si>
  <si>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</si>
  <si>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</si>
  <si>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</si>
  <si>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</si>
  <si>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</si>
  <si>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</si>
  <si>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</si>
  <si>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</si>
  <si>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</si>
  <si>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</si>
  <si>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</si>
  <si>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</si>
  <si>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</si>
  <si>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</si>
  <si>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</si>
  <si>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</si>
  <si>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</si>
  <si>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</si>
  <si>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</si>
  <si>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</si>
  <si>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</si>
  <si>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</si>
  <si>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</si>
  <si>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</si>
  <si>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</si>
  <si>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</si>
  <si>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</si>
  <si>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</si>
  <si>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</si>
  <si>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</si>
  <si>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</si>
  <si>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</si>
  <si>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</si>
  <si>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</si>
  <si>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</si>
  <si>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</si>
  <si>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</si>
  <si>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</si>
  <si>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</si>
  <si>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</si>
  <si>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</si>
  <si>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</si>
  <si>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</si>
  <si>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</si>
  <si>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</si>
  <si>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</si>
  <si>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</si>
  <si>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</si>
  <si>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</si>
  <si>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</si>
  <si>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</si>
  <si>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</si>
  <si>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</si>
  <si>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</si>
  <si>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</si>
  <si>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</si>
  <si>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</si>
  <si>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</si>
  <si>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</si>
  <si>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</si>
  <si>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</si>
  <si>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</si>
  <si>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</si>
  <si>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</si>
  <si>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</si>
  <si>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</si>
  <si>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</si>
  <si>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</si>
  <si>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</si>
  <si>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</si>
  <si>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</si>
  <si>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</si>
  <si>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</si>
  <si>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</si>
  <si>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</si>
  <si>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</si>
  <si>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</si>
  <si>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</si>
  <si>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</si>
  <si>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</si>
  <si>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</si>
  <si>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</si>
  <si>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</si>
  <si>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</si>
  <si>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</si>
  <si>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</si>
  <si>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</si>
  <si>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</si>
  <si>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</si>
  <si>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</si>
  <si>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</si>
  <si>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</si>
  <si>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</si>
  <si>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</si>
  <si>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</si>
  <si>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</si>
  <si>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</si>
  <si>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</si>
  <si>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</si>
  <si>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</si>
  <si>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</si>
  <si>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</si>
  <si>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</si>
  <si>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</si>
  <si>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</si>
  <si>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</si>
  <si>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</si>
  <si>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</si>
  <si>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</si>
  <si>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</si>
  <si>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</si>
  <si>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</si>
  <si>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</si>
  <si>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</si>
  <si>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</si>
  <si>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</si>
  <si>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</si>
  <si>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</si>
  <si>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</si>
  <si>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</si>
  <si>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</si>
  <si>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</si>
  <si>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</si>
  <si>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</si>
  <si>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</si>
  <si>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</si>
  <si>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</si>
  <si>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</si>
  <si>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</si>
  <si>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</si>
  <si>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</si>
  <si>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</si>
  <si>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</si>
  <si>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</si>
  <si>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</si>
  <si>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</si>
  <si>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</si>
  <si>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</si>
  <si>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</si>
  <si>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</si>
  <si>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</si>
  <si>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</si>
  <si>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</si>
  <si>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</si>
  <si>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</si>
  <si>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</si>
  <si>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</si>
  <si>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</si>
  <si>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</si>
  <si>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</si>
  <si>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</si>
  <si>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</si>
  <si>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</si>
  <si>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</si>
  <si>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</si>
  <si>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</si>
  <si>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</si>
  <si>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</si>
  <si>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</si>
  <si>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</si>
  <si>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</si>
  <si>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</si>
  <si>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</si>
  <si>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</si>
  <si>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</si>
  <si>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</si>
  <si>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</si>
  <si>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</si>
  <si>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</si>
  <si>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</si>
  <si>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</si>
  <si>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</si>
  <si>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</si>
  <si>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</si>
  <si>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</si>
  <si>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</si>
  <si>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</si>
  <si>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</si>
  <si>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</si>
  <si>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</si>
  <si>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</si>
  <si>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</si>
  <si>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</si>
  <si>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</si>
  <si>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</si>
  <si>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</si>
  <si>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</si>
  <si>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</si>
  <si>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</si>
  <si>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</si>
  <si>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</si>
  <si>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</si>
  <si>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</si>
  <si>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</si>
  <si>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</si>
  <si>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</si>
  <si>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</si>
  <si>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</si>
  <si>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</si>
  <si>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</si>
  <si>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</si>
  <si>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</si>
  <si>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</si>
  <si>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</si>
  <si>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</si>
  <si>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</si>
  <si>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</si>
  <si>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</si>
  <si>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</si>
  <si>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</si>
  <si>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</si>
  <si>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</si>
  <si>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</si>
  <si>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</si>
  <si>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</si>
  <si>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</si>
  <si>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</si>
  <si>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</si>
  <si>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</si>
  <si>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</si>
  <si>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</si>
  <si>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</si>
  <si>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</si>
  <si>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</si>
  <si>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</si>
  <si>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</si>
  <si>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</si>
  <si>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</si>
  <si>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</si>
  <si>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</si>
  <si>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</si>
  <si>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</si>
  <si>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</si>
  <si>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</si>
  <si>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</si>
  <si>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</si>
  <si>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</si>
  <si>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</si>
  <si>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</si>
  <si>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</si>
  <si>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</si>
  <si>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</si>
  <si>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</si>
  <si>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</si>
  <si>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</si>
  <si>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</si>
  <si>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</si>
  <si>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</si>
  <si>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</si>
  <si>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</si>
  <si>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</si>
  <si>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</si>
  <si>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</si>
  <si>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</si>
  <si>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</si>
  <si>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</si>
  <si>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</si>
  <si>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</si>
  <si>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</si>
  <si>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</si>
  <si>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</si>
  <si>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</si>
  <si>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</si>
  <si>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</si>
  <si>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</si>
  <si>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</si>
  <si>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</si>
  <si>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</si>
  <si>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</si>
  <si>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</si>
  <si>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</si>
  <si>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</si>
  <si>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</si>
  <si>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</si>
  <si>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</si>
  <si>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</si>
  <si>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</si>
  <si>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</si>
  <si>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</si>
  <si>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</si>
  <si>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</si>
  <si>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</si>
  <si>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</si>
  <si>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</si>
  <si>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</si>
  <si>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</si>
  <si>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</si>
  <si>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</si>
  <si>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</si>
  <si>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</si>
  <si>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</si>
  <si>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</si>
  <si>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</si>
  <si>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</si>
  <si>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</si>
  <si>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</si>
  <si>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</si>
  <si>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</si>
  <si>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</si>
  <si>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</si>
  <si>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</si>
  <si>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</si>
  <si>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</si>
  <si>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</si>
  <si>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</si>
  <si>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</si>
  <si>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</si>
  <si>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</si>
  <si>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</si>
  <si>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</si>
  <si>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</si>
  <si>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</si>
  <si>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</si>
  <si>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</si>
  <si>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</si>
  <si>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</si>
  <si>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</si>
  <si>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</si>
  <si>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</si>
  <si>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</si>
  <si>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</si>
  <si>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</si>
  <si>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</si>
  <si>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</si>
  <si>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</si>
  <si>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</si>
  <si>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</si>
  <si>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</si>
  <si>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</si>
  <si>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</si>
  <si>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</si>
  <si>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</si>
  <si>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</si>
  <si>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</si>
  <si>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</si>
  <si>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</si>
  <si>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</si>
  <si>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</si>
  <si>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</si>
  <si>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</si>
  <si>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</si>
  <si>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</si>
  <si>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</si>
  <si>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</si>
  <si>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</si>
  <si>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</si>
  <si>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</si>
  <si>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</si>
  <si>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</si>
  <si>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</si>
  <si>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</si>
  <si>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</si>
  <si>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</si>
  <si>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</si>
  <si>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</si>
  <si>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</si>
  <si>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</si>
  <si>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</si>
  <si>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</si>
  <si>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</si>
  <si>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</si>
  <si>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</si>
  <si>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</si>
  <si>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</si>
  <si>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</si>
  <si>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</si>
  <si>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</si>
  <si>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</si>
  <si>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</si>
  <si>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</si>
  <si>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</si>
  <si>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</si>
  <si>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</si>
  <si>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</si>
  <si>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</si>
  <si>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</si>
  <si>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</si>
  <si>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</si>
  <si>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</si>
  <si>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</si>
  <si>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</si>
  <si>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</si>
  <si>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</si>
  <si>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</si>
  <si>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</si>
  <si>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</si>
  <si>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</si>
  <si>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</si>
  <si>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</si>
  <si>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</si>
  <si>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</si>
  <si>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</si>
  <si>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</si>
  <si>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</si>
  <si>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</si>
  <si>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</si>
  <si>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</si>
  <si>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</si>
  <si>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</si>
  <si>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</si>
  <si>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</si>
  <si>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</si>
  <si>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</si>
  <si>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</si>
  <si>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</si>
  <si>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</si>
  <si>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</si>
  <si>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</si>
  <si>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</si>
  <si>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</si>
  <si>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</si>
  <si>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</si>
  <si>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</si>
  <si>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</si>
  <si>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</si>
  <si>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</si>
  <si>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</si>
  <si>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</si>
  <si>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</si>
  <si>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</si>
  <si>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</si>
  <si>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</si>
  <si>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</si>
  <si>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</si>
  <si>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</si>
  <si>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</si>
  <si>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</si>
  <si>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</si>
  <si>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</si>
  <si>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</si>
  <si>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</si>
  <si>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</si>
  <si>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</si>
  <si>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</si>
  <si>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</si>
  <si>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</si>
  <si>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</si>
  <si>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</si>
  <si>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</si>
  <si>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</si>
  <si>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</si>
  <si>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</si>
  <si>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</si>
  <si>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</si>
  <si>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</si>
  <si>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</si>
  <si>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</si>
  <si>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</si>
  <si>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</si>
  <si>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</si>
  <si>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</si>
  <si>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</si>
  <si>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</si>
  <si>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</si>
  <si>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</si>
  <si>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</si>
  <si>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</si>
  <si>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</si>
  <si>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</si>
  <si>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</si>
  <si>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</si>
  <si>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</si>
  <si>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</si>
  <si>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</si>
  <si>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</si>
  <si>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</si>
  <si>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</si>
  <si>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</si>
  <si>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</si>
  <si>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</si>
  <si>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</si>
  <si>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</si>
  <si>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</si>
  <si>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</si>
  <si>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</si>
  <si>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</si>
  <si>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</si>
  <si>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</si>
  <si>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</si>
  <si>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</si>
  <si>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</si>
  <si>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</si>
  <si>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then or equal to 50000</t>
  </si>
  <si>
    <t>Succesful Campaigns:</t>
  </si>
  <si>
    <t>Failed Campaigns:</t>
  </si>
  <si>
    <t>Mean # of Backers:</t>
  </si>
  <si>
    <t>Median # of Backers:</t>
  </si>
  <si>
    <t>Minimum # of Backers:</t>
  </si>
  <si>
    <t>Maximum # of Backers:</t>
  </si>
  <si>
    <t>Variance of Backers:</t>
  </si>
  <si>
    <t>Standard Deviation of Backers:</t>
  </si>
  <si>
    <t>(Median chosen, info. on 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</si>
</sst>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4" fontId="0" fillId="0" borderId="0" xfId="0" applyNumberForma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0" fillId="33" borderId="0" xfId="0" applyFill="1"/>
    <xf numFmtId="0" fontId="0" fillId="0" borderId="0" xfId="0" applyNumberFormat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 patternType="solid">
          <bgColor rgb="FFEF6363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 patternType="solid">
          <bgColor rgb="FFEF6363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 patternType="solid">
          <bgColor rgb="FFEF6363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colors>
    <mruColors>
      <color rgb="FFEF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8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0-442E-98FA-7952C8ADE241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0-442E-98FA-7952C8ADE241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0-442E-98FA-7952C8ADE241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0-442E-98FA-7952C8ADE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0296384"/>
        <c:axId val="1330294464"/>
      </c:barChart>
      <c:catAx>
        <c:axId val="13302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94464"/>
        <c:crosses val="autoZero"/>
        <c:auto val="1"/>
        <c:lblAlgn val="ctr"/>
        <c:lblOffset val="100"/>
        <c:noMultiLvlLbl val="0"/>
      </c:catAx>
      <c:valAx>
        <c:axId val="13302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[CrowdfundingBook.xlsx]Sub_Category!PivotTable2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Sub_Category!$B$6:$B$30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0-472D-8DF5-C627A1546C00}"/>
            </c:ext>
          </c:extLst>
        </c:ser>
        <c:ser>
          <c:idx val="1"/>
          <c:order val="1"/>
          <c:tx>
            <c:strRef>
              <c:f>Sub_Category!$C$4:$C$5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Sub_Category!$C$6:$C$30</c:f>
              <c:numCache>
                <c:formatCode>General</c:formatCode>
                <c:ptCount val="24"/>
                <c:pt idx="0">
                  <c:v>10</c:v>
                </c:pt>
                <c:pt idx="1">
                  <c:v>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0-472D-8DF5-C627A1546C00}"/>
            </c:ext>
          </c:extLst>
        </c:ser>
        <c:ser>
          <c:idx val="2"/>
          <c:order val="2"/>
          <c:tx>
            <c:strRef>
              <c:f>Sub_Category!$D$4:$D$5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Sub_Category!$D$6:$D$30</c:f>
              <c:numCache>
                <c:formatCode>General</c:formatCode>
                <c:ptCount val="2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0-472D-8DF5-C627A1546C00}"/>
            </c:ext>
          </c:extLst>
        </c:ser>
        <c:ser>
          <c:idx val="3"/>
          <c:order val="3"/>
          <c:tx>
            <c:strRef>
              <c:f>Sub_Category!$E$4:$E$5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Sub_Category!$E$6:$E$30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0-472D-8DF5-C627A1546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322544"/>
        <c:axId val="1483323024"/>
      </c:barChart>
      <c:catAx>
        <c:axId val="14833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23024"/>
        <c:crosses val="autoZero"/>
        <c:auto val="1"/>
        <c:lblAlgn val="ctr"/>
        <c:lblOffset val="100"/>
        <c:noMultiLvlLbl val="0"/>
      </c:catAx>
      <c:valAx>
        <c:axId val="14833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32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[CrowdfundingBook.xlsx]Date!PivotTable4</c:name>
    <c:fmtId val="17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9-4ECA-A9E4-0C5374682504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9-4ECA-A9E4-0C5374682504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9-4ECA-A9E4-0C5374682504}"/>
            </c:ext>
          </c:extLst>
        </c:ser>
        <c:ser>
          <c:idx val="3"/>
          <c:order val="3"/>
          <c:tx>
            <c:strRef>
              <c:f>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49-4ECA-A9E4-0C5374682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705408"/>
        <c:axId val="1498698688"/>
      </c:lineChart>
      <c:catAx>
        <c:axId val="149870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98688"/>
        <c:crosses val="autoZero"/>
        <c:auto val="1"/>
        <c:lblAlgn val="ctr"/>
        <c:lblOffset val="100"/>
        <c:noMultiLvlLbl val="0"/>
      </c:catAx>
      <c:valAx>
        <c:axId val="14986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Goal_Analysis!$F$1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2-4E10-BAC5-3F5B52186FFE}"/>
            </c:ext>
          </c:extLst>
        </c:ser>
        <c:ser>
          <c:idx val="5"/>
          <c:order val="5"/>
          <c:tx>
            <c:strRef>
              <c:f>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2-4E10-BAC5-3F5B52186FFE}"/>
            </c:ext>
          </c:extLst>
        </c:ser>
        <c:ser>
          <c:idx val="6"/>
          <c:order val="6"/>
          <c:tx>
            <c:strRef>
              <c:f>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then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D2-4E10-BAC5-3F5B52186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695808"/>
        <c:axId val="1498696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Goal_Analysis!$B$1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then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Goal_Analysis!$B$2:$B$13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D2-4E10-BAC5-3F5B52186FF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then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D2-4E10-BAC5-3F5B52186FF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then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D2-4E10-BAC5-3F5B52186FF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then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Goal_Analysis!$E$2:$E$13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2-4E10-BAC5-3F5B52186FFE}"/>
                  </c:ext>
                </c:extLst>
              </c15:ser>
            </c15:filteredLineSeries>
          </c:ext>
        </c:extLst>
      </c:lineChart>
      <c:catAx>
        <c:axId val="14986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96768"/>
        <c:crosses val="autoZero"/>
        <c:auto val="1"/>
        <c:lblAlgn val="ctr"/>
        <c:lblOffset val="100"/>
        <c:noMultiLvlLbl val="0"/>
      </c:catAx>
      <c:valAx>
        <c:axId val="14986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23811</xdr:colOff>
      <xdr:row>1</xdr:row>
      <xdr:rowOff>0</xdr:rowOff>
    </xdr:from>
    <xdr:to>
      <xdr:col>20</xdr:col>
      <xdr:colOff>504825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534A-D5D5-F225-5EE8-43317FC9D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681036</xdr:colOff>
      <xdr:row>3</xdr:row>
      <xdr:rowOff>19050</xdr:rowOff>
    </xdr:from>
    <xdr:to>
      <xdr:col>22</xdr:col>
      <xdr:colOff>676275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D0C8E-C39A-A462-BE7E-D7BF5A154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823912</xdr:colOff>
      <xdr:row>1</xdr:row>
      <xdr:rowOff>200024</xdr:rowOff>
    </xdr:from>
    <xdr:to>
      <xdr:col>22</xdr:col>
      <xdr:colOff>0</xdr:colOff>
      <xdr:row>28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3B016-265C-A5DE-70CC-6B74852EE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547687</xdr:colOff>
      <xdr:row>15</xdr:row>
      <xdr:rowOff>66675</xdr:rowOff>
    </xdr:from>
    <xdr:to>
      <xdr:col>13</xdr:col>
      <xdr:colOff>419100</xdr:colOff>
      <xdr:row>31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2013CE-BF9B-A57A-4697-265EE8FA4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e" refreshedDate="45033.50349826389" createdVersion="8" refreshedVersion="8" minRefreshableVersion="3" recordCount="1000" xr:uid="{E52BF982-D50E-4315-A066-910906109B3D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e" refreshedDate="45033.518953819446" createdVersion="8" refreshedVersion="8" minRefreshableVersion="3" recordCount="1001" xr:uid="{8528C2A3-79C3-42AF-8806-E9424739AD0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String="0" containsBlank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x v="0"/>
    <n v="100"/>
    <n v="0"/>
    <n v="0"/>
    <x v="0"/>
    <n v="0"/>
    <n v="0"/>
    <x v="0"/>
    <x v="0"/>
    <x v="0"/>
    <n v="1450159200"/>
    <b v="0"/>
    <b v="0"/>
    <x v="0"/>
    <x v="0"/>
    <x v="0"/>
  </r>
  <r>
    <n v="1"/>
    <x v="1"/>
    <x v="1"/>
    <n v="1400"/>
    <n v="14560"/>
    <n v="10.4"/>
    <x v="1"/>
    <n v="158"/>
    <n v="92.151898734177209"/>
    <x v="1"/>
    <x v="1"/>
    <x v="1"/>
    <n v="1408597200"/>
    <b v="0"/>
    <b v="1"/>
    <x v="1"/>
    <x v="1"/>
    <x v="1"/>
  </r>
  <r>
    <n v="2"/>
    <x v="2"/>
    <x v="2"/>
    <n v="108400"/>
    <n v="142523"/>
    <n v="1.3147878228782288"/>
    <x v="1"/>
    <n v="1425"/>
    <n v="100.01614035087719"/>
    <x v="2"/>
    <x v="2"/>
    <x v="2"/>
    <n v="1384840800"/>
    <b v="0"/>
    <b v="0"/>
    <x v="2"/>
    <x v="2"/>
    <x v="2"/>
  </r>
  <r>
    <n v="3"/>
    <x v="3"/>
    <x v="3"/>
    <n v="4200"/>
    <n v="2477"/>
    <n v="0.58976190476190471"/>
    <x v="0"/>
    <n v="24"/>
    <n v="103.20833333333333"/>
    <x v="1"/>
    <x v="1"/>
    <x v="3"/>
    <n v="1568955600"/>
    <b v="0"/>
    <b v="0"/>
    <x v="1"/>
    <x v="1"/>
    <x v="1"/>
  </r>
  <r>
    <n v="4"/>
    <x v="4"/>
    <x v="4"/>
    <n v="7600"/>
    <n v="5265"/>
    <n v="0.69276315789473686"/>
    <x v="0"/>
    <n v="53"/>
    <n v="99.339622641509436"/>
    <x v="1"/>
    <x v="1"/>
    <x v="4"/>
    <n v="1548309600"/>
    <b v="0"/>
    <b v="0"/>
    <x v="3"/>
    <x v="3"/>
    <x v="3"/>
  </r>
  <r>
    <n v="5"/>
    <x v="5"/>
    <x v="5"/>
    <n v="7600"/>
    <n v="13195"/>
    <n v="1.7361842105263159"/>
    <x v="1"/>
    <n v="174"/>
    <n v="75.833333333333329"/>
    <x v="3"/>
    <x v="3"/>
    <x v="5"/>
    <n v="1347080400"/>
    <b v="0"/>
    <b v="0"/>
    <x v="3"/>
    <x v="3"/>
    <x v="3"/>
  </r>
  <r>
    <n v="6"/>
    <x v="6"/>
    <x v="6"/>
    <n v="5200"/>
    <n v="1090"/>
    <n v="0.20961538461538462"/>
    <x v="0"/>
    <n v="18"/>
    <n v="60.555555555555557"/>
    <x v="4"/>
    <x v="4"/>
    <x v="6"/>
    <n v="1505365200"/>
    <b v="0"/>
    <b v="0"/>
    <x v="4"/>
    <x v="4"/>
    <x v="4"/>
  </r>
  <r>
    <n v="7"/>
    <x v="7"/>
    <x v="7"/>
    <n v="4500"/>
    <n v="14741"/>
    <n v="3.2757777777777779"/>
    <x v="1"/>
    <n v="227"/>
    <n v="64.93832599118943"/>
    <x v="3"/>
    <x v="3"/>
    <x v="7"/>
    <n v="1439614800"/>
    <b v="0"/>
    <b v="0"/>
    <x v="3"/>
    <x v="3"/>
    <x v="3"/>
  </r>
  <r>
    <n v="8"/>
    <x v="8"/>
    <x v="8"/>
    <n v="110100"/>
    <n v="21946"/>
    <n v="0.19932788374205268"/>
    <x v="2"/>
    <n v="708"/>
    <n v="30.997175141242938"/>
    <x v="3"/>
    <x v="3"/>
    <x v="8"/>
    <n v="1281502800"/>
    <b v="0"/>
    <b v="0"/>
    <x v="3"/>
    <x v="3"/>
    <x v="3"/>
  </r>
  <r>
    <n v="9"/>
    <x v="9"/>
    <x v="9"/>
    <n v="6200"/>
    <n v="3208"/>
    <n v="0.51741935483870971"/>
    <x v="0"/>
    <n v="44"/>
    <n v="72.909090909090907"/>
    <x v="1"/>
    <x v="1"/>
    <x v="9"/>
    <n v="1383804000"/>
    <b v="0"/>
    <b v="0"/>
    <x v="5"/>
    <x v="1"/>
    <x v="5"/>
  </r>
  <r>
    <n v="10"/>
    <x v="10"/>
    <x v="10"/>
    <n v="5200"/>
    <n v="13838"/>
    <n v="2.6611538461538462"/>
    <x v="1"/>
    <n v="220"/>
    <n v="62.9"/>
    <x v="1"/>
    <x v="1"/>
    <x v="10"/>
    <n v="1285909200"/>
    <b v="0"/>
    <b v="0"/>
    <x v="6"/>
    <x v="4"/>
    <x v="6"/>
  </r>
  <r>
    <n v="11"/>
    <x v="11"/>
    <x v="11"/>
    <n v="6300"/>
    <n v="3030"/>
    <n v="0.48095238095238096"/>
    <x v="0"/>
    <n v="27"/>
    <n v="112.22222222222223"/>
    <x v="1"/>
    <x v="1"/>
    <x v="11"/>
    <n v="1285563600"/>
    <b v="0"/>
    <b v="1"/>
    <x v="3"/>
    <x v="3"/>
    <x v="3"/>
  </r>
  <r>
    <n v="12"/>
    <x v="12"/>
    <x v="12"/>
    <n v="6300"/>
    <n v="5629"/>
    <n v="0.89349206349206345"/>
    <x v="0"/>
    <n v="55"/>
    <n v="102.34545454545454"/>
    <x v="1"/>
    <x v="1"/>
    <x v="12"/>
    <n v="1572411600"/>
    <b v="0"/>
    <b v="0"/>
    <x v="6"/>
    <x v="4"/>
    <x v="6"/>
  </r>
  <r>
    <n v="13"/>
    <x v="13"/>
    <x v="13"/>
    <n v="4200"/>
    <n v="10295"/>
    <n v="2.4511904761904764"/>
    <x v="1"/>
    <n v="98"/>
    <n v="105.05102040816327"/>
    <x v="1"/>
    <x v="1"/>
    <x v="13"/>
    <n v="1466658000"/>
    <b v="0"/>
    <b v="0"/>
    <x v="7"/>
    <x v="1"/>
    <x v="7"/>
  </r>
  <r>
    <n v="14"/>
    <x v="14"/>
    <x v="14"/>
    <n v="28200"/>
    <n v="18829"/>
    <n v="0.66769503546099296"/>
    <x v="0"/>
    <n v="200"/>
    <n v="94.144999999999996"/>
    <x v="1"/>
    <x v="1"/>
    <x v="14"/>
    <n v="1333342800"/>
    <b v="0"/>
    <b v="0"/>
    <x v="7"/>
    <x v="1"/>
    <x v="7"/>
  </r>
  <r>
    <n v="15"/>
    <x v="15"/>
    <x v="15"/>
    <n v="81200"/>
    <n v="38414"/>
    <n v="0.47307881773399013"/>
    <x v="0"/>
    <n v="452"/>
    <n v="84.986725663716811"/>
    <x v="1"/>
    <x v="1"/>
    <x v="15"/>
    <n v="1576303200"/>
    <b v="0"/>
    <b v="0"/>
    <x v="8"/>
    <x v="2"/>
    <x v="8"/>
  </r>
  <r>
    <n v="16"/>
    <x v="16"/>
    <x v="16"/>
    <n v="1700"/>
    <n v="11041"/>
    <n v="6.4947058823529416"/>
    <x v="1"/>
    <n v="100"/>
    <n v="110.41"/>
    <x v="1"/>
    <x v="1"/>
    <x v="16"/>
    <n v="1392271200"/>
    <b v="0"/>
    <b v="0"/>
    <x v="9"/>
    <x v="5"/>
    <x v="9"/>
  </r>
  <r>
    <n v="17"/>
    <x v="17"/>
    <x v="17"/>
    <n v="84600"/>
    <n v="134845"/>
    <n v="1.5939125295508274"/>
    <x v="1"/>
    <n v="1249"/>
    <n v="107.96236989591674"/>
    <x v="1"/>
    <x v="1"/>
    <x v="17"/>
    <n v="1294898400"/>
    <b v="0"/>
    <b v="0"/>
    <x v="10"/>
    <x v="4"/>
    <x v="10"/>
  </r>
  <r>
    <n v="18"/>
    <x v="18"/>
    <x v="18"/>
    <n v="9100"/>
    <n v="6089"/>
    <n v="0.66912087912087914"/>
    <x v="3"/>
    <n v="135"/>
    <n v="45.103703703703701"/>
    <x v="1"/>
    <x v="1"/>
    <x v="18"/>
    <n v="1537074000"/>
    <b v="0"/>
    <b v="0"/>
    <x v="3"/>
    <x v="3"/>
    <x v="3"/>
  </r>
  <r>
    <n v="19"/>
    <x v="19"/>
    <x v="19"/>
    <n v="62500"/>
    <n v="30331"/>
    <n v="0.48529600000000001"/>
    <x v="0"/>
    <n v="674"/>
    <n v="45.001483679525222"/>
    <x v="1"/>
    <x v="1"/>
    <x v="19"/>
    <n v="1553490000"/>
    <b v="0"/>
    <b v="1"/>
    <x v="3"/>
    <x v="3"/>
    <x v="3"/>
  </r>
  <r>
    <n v="20"/>
    <x v="20"/>
    <x v="20"/>
    <n v="131800"/>
    <n v="147936"/>
    <n v="1.1224279210925645"/>
    <x v="1"/>
    <n v="1396"/>
    <n v="105.97134670487107"/>
    <x v="1"/>
    <x v="1"/>
    <x v="20"/>
    <n v="1406523600"/>
    <b v="0"/>
    <b v="0"/>
    <x v="6"/>
    <x v="4"/>
    <x v="6"/>
  </r>
  <r>
    <n v="21"/>
    <x v="21"/>
    <x v="21"/>
    <n v="94000"/>
    <n v="38533"/>
    <n v="0.40992553191489361"/>
    <x v="0"/>
    <n v="558"/>
    <n v="69.055555555555557"/>
    <x v="1"/>
    <x v="1"/>
    <x v="21"/>
    <n v="1316322000"/>
    <b v="0"/>
    <b v="0"/>
    <x v="3"/>
    <x v="3"/>
    <x v="3"/>
  </r>
  <r>
    <n v="22"/>
    <x v="22"/>
    <x v="22"/>
    <n v="59100"/>
    <n v="75690"/>
    <n v="1.2807106598984772"/>
    <x v="1"/>
    <n v="890"/>
    <n v="85.044943820224717"/>
    <x v="1"/>
    <x v="1"/>
    <x v="22"/>
    <n v="1524027600"/>
    <b v="0"/>
    <b v="0"/>
    <x v="3"/>
    <x v="3"/>
    <x v="3"/>
  </r>
  <r>
    <n v="23"/>
    <x v="23"/>
    <x v="23"/>
    <n v="4500"/>
    <n v="14942"/>
    <n v="3.3204444444444445"/>
    <x v="1"/>
    <n v="142"/>
    <n v="105.22535211267606"/>
    <x v="4"/>
    <x v="4"/>
    <x v="23"/>
    <n v="1554699600"/>
    <b v="0"/>
    <b v="0"/>
    <x v="4"/>
    <x v="4"/>
    <x v="4"/>
  </r>
  <r>
    <n v="24"/>
    <x v="24"/>
    <x v="24"/>
    <n v="92400"/>
    <n v="104257"/>
    <n v="1.1283225108225108"/>
    <x v="1"/>
    <n v="2673"/>
    <n v="39.003741114852225"/>
    <x v="1"/>
    <x v="1"/>
    <x v="24"/>
    <n v="1403499600"/>
    <b v="0"/>
    <b v="0"/>
    <x v="8"/>
    <x v="2"/>
    <x v="8"/>
  </r>
  <r>
    <n v="25"/>
    <x v="25"/>
    <x v="25"/>
    <n v="5500"/>
    <n v="11904"/>
    <n v="2.1643636363636363"/>
    <x v="1"/>
    <n v="163"/>
    <n v="73.030674846625772"/>
    <x v="1"/>
    <x v="1"/>
    <x v="25"/>
    <n v="1307422800"/>
    <b v="0"/>
    <b v="1"/>
    <x v="11"/>
    <x v="6"/>
    <x v="11"/>
  </r>
  <r>
    <n v="26"/>
    <x v="26"/>
    <x v="26"/>
    <n v="107500"/>
    <n v="51814"/>
    <n v="0.4819906976744186"/>
    <x v="3"/>
    <n v="1480"/>
    <n v="35.009459459459457"/>
    <x v="1"/>
    <x v="1"/>
    <x v="26"/>
    <n v="1535346000"/>
    <b v="0"/>
    <b v="0"/>
    <x v="3"/>
    <x v="3"/>
    <x v="3"/>
  </r>
  <r>
    <n v="27"/>
    <x v="27"/>
    <x v="27"/>
    <n v="2000"/>
    <n v="1599"/>
    <n v="0.79949999999999999"/>
    <x v="0"/>
    <n v="15"/>
    <n v="106.6"/>
    <x v="1"/>
    <x v="1"/>
    <x v="27"/>
    <n v="1444539600"/>
    <b v="0"/>
    <b v="0"/>
    <x v="1"/>
    <x v="1"/>
    <x v="1"/>
  </r>
  <r>
    <n v="28"/>
    <x v="28"/>
    <x v="28"/>
    <n v="130800"/>
    <n v="137635"/>
    <n v="1.0522553516819573"/>
    <x v="1"/>
    <n v="2220"/>
    <n v="61.997747747747745"/>
    <x v="1"/>
    <x v="1"/>
    <x v="28"/>
    <n v="1267682400"/>
    <b v="0"/>
    <b v="1"/>
    <x v="3"/>
    <x v="3"/>
    <x v="3"/>
  </r>
  <r>
    <n v="29"/>
    <x v="29"/>
    <x v="29"/>
    <n v="45900"/>
    <n v="150965"/>
    <n v="3.2889978213507627"/>
    <x v="1"/>
    <n v="1606"/>
    <n v="94.000622665006233"/>
    <x v="5"/>
    <x v="5"/>
    <x v="29"/>
    <n v="1535518800"/>
    <b v="0"/>
    <b v="0"/>
    <x v="12"/>
    <x v="4"/>
    <x v="12"/>
  </r>
  <r>
    <n v="30"/>
    <x v="30"/>
    <x v="30"/>
    <n v="9000"/>
    <n v="14455"/>
    <n v="1.606111111111111"/>
    <x v="1"/>
    <n v="129"/>
    <n v="112.05426356589147"/>
    <x v="1"/>
    <x v="1"/>
    <x v="30"/>
    <n v="1559106000"/>
    <b v="0"/>
    <b v="0"/>
    <x v="10"/>
    <x v="4"/>
    <x v="10"/>
  </r>
  <r>
    <n v="31"/>
    <x v="31"/>
    <x v="31"/>
    <n v="3500"/>
    <n v="10850"/>
    <n v="3.1"/>
    <x v="1"/>
    <n v="226"/>
    <n v="48.008849557522126"/>
    <x v="4"/>
    <x v="4"/>
    <x v="31"/>
    <n v="1454392800"/>
    <b v="0"/>
    <b v="0"/>
    <x v="11"/>
    <x v="6"/>
    <x v="11"/>
  </r>
  <r>
    <n v="32"/>
    <x v="32"/>
    <x v="32"/>
    <n v="101000"/>
    <n v="87676"/>
    <n v="0.86807920792079207"/>
    <x v="0"/>
    <n v="2307"/>
    <n v="38.004334633723452"/>
    <x v="6"/>
    <x v="6"/>
    <x v="32"/>
    <n v="1517896800"/>
    <b v="0"/>
    <b v="0"/>
    <x v="4"/>
    <x v="4"/>
    <x v="4"/>
  </r>
  <r>
    <n v="33"/>
    <x v="33"/>
    <x v="33"/>
    <n v="50200"/>
    <n v="189666"/>
    <n v="3.7782071713147412"/>
    <x v="1"/>
    <n v="5419"/>
    <n v="35.000184535892231"/>
    <x v="1"/>
    <x v="1"/>
    <x v="33"/>
    <n v="1415685600"/>
    <b v="0"/>
    <b v="0"/>
    <x v="3"/>
    <x v="3"/>
    <x v="3"/>
  </r>
  <r>
    <n v="34"/>
    <x v="34"/>
    <x v="34"/>
    <n v="9300"/>
    <n v="14025"/>
    <n v="1.5080645161290323"/>
    <x v="1"/>
    <n v="165"/>
    <n v="85"/>
    <x v="1"/>
    <x v="1"/>
    <x v="34"/>
    <n v="1490677200"/>
    <b v="0"/>
    <b v="0"/>
    <x v="4"/>
    <x v="4"/>
    <x v="4"/>
  </r>
  <r>
    <n v="35"/>
    <x v="35"/>
    <x v="35"/>
    <n v="125500"/>
    <n v="188628"/>
    <n v="1.5030119521912351"/>
    <x v="1"/>
    <n v="1965"/>
    <n v="95.993893129770996"/>
    <x v="3"/>
    <x v="3"/>
    <x v="35"/>
    <n v="1551506400"/>
    <b v="0"/>
    <b v="1"/>
    <x v="6"/>
    <x v="4"/>
    <x v="6"/>
  </r>
  <r>
    <n v="36"/>
    <x v="36"/>
    <x v="36"/>
    <n v="700"/>
    <n v="1101"/>
    <n v="1.572857142857143"/>
    <x v="1"/>
    <n v="16"/>
    <n v="68.8125"/>
    <x v="1"/>
    <x v="1"/>
    <x v="36"/>
    <n v="1300856400"/>
    <b v="0"/>
    <b v="0"/>
    <x v="3"/>
    <x v="3"/>
    <x v="3"/>
  </r>
  <r>
    <n v="37"/>
    <x v="37"/>
    <x v="37"/>
    <n v="8100"/>
    <n v="11339"/>
    <n v="1.3998765432098765"/>
    <x v="1"/>
    <n v="107"/>
    <n v="105.97196261682242"/>
    <x v="1"/>
    <x v="1"/>
    <x v="37"/>
    <n v="1573192800"/>
    <b v="0"/>
    <b v="1"/>
    <x v="13"/>
    <x v="5"/>
    <x v="13"/>
  </r>
  <r>
    <n v="38"/>
    <x v="38"/>
    <x v="38"/>
    <n v="3100"/>
    <n v="10085"/>
    <n v="3.2532258064516131"/>
    <x v="1"/>
    <n v="134"/>
    <n v="75.261194029850742"/>
    <x v="1"/>
    <x v="1"/>
    <x v="38"/>
    <n v="1287810000"/>
    <b v="0"/>
    <b v="0"/>
    <x v="14"/>
    <x v="7"/>
    <x v="14"/>
  </r>
  <r>
    <n v="39"/>
    <x v="39"/>
    <x v="39"/>
    <n v="9900"/>
    <n v="5027"/>
    <n v="0.50777777777777777"/>
    <x v="0"/>
    <n v="88"/>
    <n v="57.125"/>
    <x v="3"/>
    <x v="3"/>
    <x v="39"/>
    <n v="1362978000"/>
    <b v="0"/>
    <b v="0"/>
    <x v="3"/>
    <x v="3"/>
    <x v="3"/>
  </r>
  <r>
    <n v="40"/>
    <x v="40"/>
    <x v="40"/>
    <n v="8800"/>
    <n v="14878"/>
    <n v="1.6906818181818182"/>
    <x v="1"/>
    <n v="198"/>
    <n v="75.141414141414145"/>
    <x v="1"/>
    <x v="1"/>
    <x v="40"/>
    <n v="1277355600"/>
    <b v="0"/>
    <b v="1"/>
    <x v="8"/>
    <x v="2"/>
    <x v="8"/>
  </r>
  <r>
    <n v="41"/>
    <x v="41"/>
    <x v="41"/>
    <n v="5600"/>
    <n v="11924"/>
    <n v="2.1292857142857144"/>
    <x v="1"/>
    <n v="111"/>
    <n v="107.42342342342343"/>
    <x v="6"/>
    <x v="6"/>
    <x v="41"/>
    <n v="1348981200"/>
    <b v="0"/>
    <b v="1"/>
    <x v="1"/>
    <x v="1"/>
    <x v="1"/>
  </r>
  <r>
    <n v="42"/>
    <x v="42"/>
    <x v="42"/>
    <n v="1800"/>
    <n v="7991"/>
    <n v="4.4394444444444447"/>
    <x v="1"/>
    <n v="222"/>
    <n v="35.995495495495497"/>
    <x v="1"/>
    <x v="1"/>
    <x v="42"/>
    <n v="1310533200"/>
    <b v="0"/>
    <b v="0"/>
    <x v="0"/>
    <x v="0"/>
    <x v="0"/>
  </r>
  <r>
    <n v="43"/>
    <x v="43"/>
    <x v="43"/>
    <n v="90200"/>
    <n v="167717"/>
    <n v="1.859390243902439"/>
    <x v="1"/>
    <n v="6212"/>
    <n v="26.998873148744366"/>
    <x v="1"/>
    <x v="1"/>
    <x v="43"/>
    <n v="1407560400"/>
    <b v="0"/>
    <b v="0"/>
    <x v="15"/>
    <x v="5"/>
    <x v="15"/>
  </r>
  <r>
    <n v="44"/>
    <x v="44"/>
    <x v="44"/>
    <n v="1600"/>
    <n v="10541"/>
    <n v="6.5881249999999998"/>
    <x v="1"/>
    <n v="98"/>
    <n v="107.56122448979592"/>
    <x v="3"/>
    <x v="3"/>
    <x v="44"/>
    <n v="1552885200"/>
    <b v="0"/>
    <b v="0"/>
    <x v="13"/>
    <x v="5"/>
    <x v="13"/>
  </r>
  <r>
    <n v="45"/>
    <x v="45"/>
    <x v="45"/>
    <n v="9500"/>
    <n v="4530"/>
    <n v="0.4768421052631579"/>
    <x v="0"/>
    <n v="48"/>
    <n v="94.375"/>
    <x v="1"/>
    <x v="1"/>
    <x v="45"/>
    <n v="1479362400"/>
    <b v="0"/>
    <b v="1"/>
    <x v="3"/>
    <x v="3"/>
    <x v="3"/>
  </r>
  <r>
    <n v="46"/>
    <x v="46"/>
    <x v="46"/>
    <n v="3700"/>
    <n v="4247"/>
    <n v="1.1478378378378378"/>
    <x v="1"/>
    <n v="92"/>
    <n v="46.163043478260867"/>
    <x v="1"/>
    <x v="1"/>
    <x v="46"/>
    <n v="1280552400"/>
    <b v="0"/>
    <b v="0"/>
    <x v="1"/>
    <x v="1"/>
    <x v="1"/>
  </r>
  <r>
    <n v="47"/>
    <x v="47"/>
    <x v="47"/>
    <n v="1500"/>
    <n v="7129"/>
    <n v="4.7526666666666664"/>
    <x v="1"/>
    <n v="149"/>
    <n v="47.845637583892618"/>
    <x v="1"/>
    <x v="1"/>
    <x v="47"/>
    <n v="1398661200"/>
    <b v="0"/>
    <b v="0"/>
    <x v="3"/>
    <x v="3"/>
    <x v="3"/>
  </r>
  <r>
    <n v="48"/>
    <x v="48"/>
    <x v="48"/>
    <n v="33300"/>
    <n v="128862"/>
    <n v="3.86972972972973"/>
    <x v="1"/>
    <n v="2431"/>
    <n v="53.007815713698065"/>
    <x v="1"/>
    <x v="1"/>
    <x v="48"/>
    <n v="1436245200"/>
    <b v="0"/>
    <b v="0"/>
    <x v="3"/>
    <x v="3"/>
    <x v="3"/>
  </r>
  <r>
    <n v="49"/>
    <x v="49"/>
    <x v="49"/>
    <n v="7200"/>
    <n v="13653"/>
    <n v="1.89625"/>
    <x v="1"/>
    <n v="303"/>
    <n v="45.059405940594061"/>
    <x v="1"/>
    <x v="1"/>
    <x v="49"/>
    <n v="1575439200"/>
    <b v="0"/>
    <b v="0"/>
    <x v="1"/>
    <x v="1"/>
    <x v="1"/>
  </r>
  <r>
    <n v="50"/>
    <x v="50"/>
    <x v="50"/>
    <n v="100"/>
    <n v="2"/>
    <n v="0.02"/>
    <x v="0"/>
    <n v="1"/>
    <n v="2"/>
    <x v="6"/>
    <x v="6"/>
    <x v="50"/>
    <n v="1377752400"/>
    <b v="0"/>
    <b v="0"/>
    <x v="16"/>
    <x v="1"/>
    <x v="16"/>
  </r>
  <r>
    <n v="51"/>
    <x v="51"/>
    <x v="51"/>
    <n v="158100"/>
    <n v="145243"/>
    <n v="0.91867805186590767"/>
    <x v="0"/>
    <n v="1467"/>
    <n v="99.006816632583508"/>
    <x v="4"/>
    <x v="4"/>
    <x v="51"/>
    <n v="1334206800"/>
    <b v="0"/>
    <b v="1"/>
    <x v="8"/>
    <x v="2"/>
    <x v="8"/>
  </r>
  <r>
    <n v="52"/>
    <x v="52"/>
    <x v="52"/>
    <n v="7200"/>
    <n v="2459"/>
    <n v="0.34152777777777776"/>
    <x v="0"/>
    <n v="75"/>
    <n v="32.786666666666669"/>
    <x v="1"/>
    <x v="1"/>
    <x v="52"/>
    <n v="1284872400"/>
    <b v="0"/>
    <b v="0"/>
    <x v="3"/>
    <x v="3"/>
    <x v="3"/>
  </r>
  <r>
    <n v="53"/>
    <x v="53"/>
    <x v="53"/>
    <n v="8800"/>
    <n v="12356"/>
    <n v="1.4040909090909091"/>
    <x v="1"/>
    <n v="209"/>
    <n v="59.119617224880386"/>
    <x v="1"/>
    <x v="1"/>
    <x v="53"/>
    <n v="1403931600"/>
    <b v="0"/>
    <b v="0"/>
    <x v="6"/>
    <x v="4"/>
    <x v="6"/>
  </r>
  <r>
    <n v="54"/>
    <x v="54"/>
    <x v="54"/>
    <n v="6000"/>
    <n v="5392"/>
    <n v="0.89866666666666661"/>
    <x v="0"/>
    <n v="120"/>
    <n v="44.93333333333333"/>
    <x v="1"/>
    <x v="1"/>
    <x v="54"/>
    <n v="1521262800"/>
    <b v="0"/>
    <b v="0"/>
    <x v="8"/>
    <x v="2"/>
    <x v="8"/>
  </r>
  <r>
    <n v="55"/>
    <x v="55"/>
    <x v="55"/>
    <n v="6600"/>
    <n v="11746"/>
    <n v="1.7796969696969698"/>
    <x v="1"/>
    <n v="131"/>
    <n v="89.664122137404576"/>
    <x v="1"/>
    <x v="1"/>
    <x v="55"/>
    <n v="1533358800"/>
    <b v="0"/>
    <b v="0"/>
    <x v="17"/>
    <x v="1"/>
    <x v="17"/>
  </r>
  <r>
    <n v="56"/>
    <x v="56"/>
    <x v="56"/>
    <n v="8000"/>
    <n v="11493"/>
    <n v="1.436625"/>
    <x v="1"/>
    <n v="164"/>
    <n v="70.079268292682926"/>
    <x v="1"/>
    <x v="1"/>
    <x v="56"/>
    <n v="1421474400"/>
    <b v="0"/>
    <b v="0"/>
    <x v="8"/>
    <x v="2"/>
    <x v="8"/>
  </r>
  <r>
    <n v="57"/>
    <x v="57"/>
    <x v="57"/>
    <n v="2900"/>
    <n v="6243"/>
    <n v="2.1527586206896552"/>
    <x v="1"/>
    <n v="201"/>
    <n v="31.059701492537314"/>
    <x v="1"/>
    <x v="1"/>
    <x v="57"/>
    <n v="1505278800"/>
    <b v="0"/>
    <b v="0"/>
    <x v="11"/>
    <x v="6"/>
    <x v="11"/>
  </r>
  <r>
    <n v="58"/>
    <x v="58"/>
    <x v="58"/>
    <n v="2700"/>
    <n v="6132"/>
    <n v="2.2711111111111113"/>
    <x v="1"/>
    <n v="211"/>
    <n v="29.061611374407583"/>
    <x v="1"/>
    <x v="1"/>
    <x v="58"/>
    <n v="1443934800"/>
    <b v="0"/>
    <b v="0"/>
    <x v="3"/>
    <x v="3"/>
    <x v="3"/>
  </r>
  <r>
    <n v="59"/>
    <x v="59"/>
    <x v="59"/>
    <n v="1400"/>
    <n v="3851"/>
    <n v="2.7507142857142859"/>
    <x v="1"/>
    <n v="128"/>
    <n v="30.0859375"/>
    <x v="1"/>
    <x v="1"/>
    <x v="59"/>
    <n v="1498539600"/>
    <b v="0"/>
    <b v="1"/>
    <x v="3"/>
    <x v="3"/>
    <x v="3"/>
  </r>
  <r>
    <n v="60"/>
    <x v="60"/>
    <x v="60"/>
    <n v="94200"/>
    <n v="135997"/>
    <n v="1.4437048832271762"/>
    <x v="1"/>
    <n v="1600"/>
    <n v="84.998125000000002"/>
    <x v="0"/>
    <x v="0"/>
    <x v="60"/>
    <n v="1342760400"/>
    <b v="0"/>
    <b v="0"/>
    <x v="3"/>
    <x v="3"/>
    <x v="3"/>
  </r>
  <r>
    <n v="61"/>
    <x v="61"/>
    <x v="61"/>
    <n v="199200"/>
    <n v="184750"/>
    <n v="0.92745983935742971"/>
    <x v="0"/>
    <n v="2253"/>
    <n v="82.001775410563695"/>
    <x v="0"/>
    <x v="0"/>
    <x v="61"/>
    <n v="1301720400"/>
    <b v="0"/>
    <b v="0"/>
    <x v="3"/>
    <x v="3"/>
    <x v="3"/>
  </r>
  <r>
    <n v="62"/>
    <x v="62"/>
    <x v="62"/>
    <n v="2000"/>
    <n v="14452"/>
    <n v="7.226"/>
    <x v="1"/>
    <n v="249"/>
    <n v="58.040160642570278"/>
    <x v="1"/>
    <x v="1"/>
    <x v="62"/>
    <n v="1433566800"/>
    <b v="0"/>
    <b v="0"/>
    <x v="2"/>
    <x v="2"/>
    <x v="2"/>
  </r>
  <r>
    <n v="63"/>
    <x v="63"/>
    <x v="63"/>
    <n v="4700"/>
    <n v="557"/>
    <n v="0.11851063829787234"/>
    <x v="0"/>
    <n v="5"/>
    <n v="111.4"/>
    <x v="1"/>
    <x v="1"/>
    <x v="63"/>
    <n v="1493874000"/>
    <b v="0"/>
    <b v="0"/>
    <x v="3"/>
    <x v="3"/>
    <x v="3"/>
  </r>
  <r>
    <n v="64"/>
    <x v="64"/>
    <x v="64"/>
    <n v="2800"/>
    <n v="2734"/>
    <n v="0.97642857142857142"/>
    <x v="0"/>
    <n v="38"/>
    <n v="71.94736842105263"/>
    <x v="1"/>
    <x v="1"/>
    <x v="64"/>
    <n v="1531803600"/>
    <b v="0"/>
    <b v="1"/>
    <x v="2"/>
    <x v="2"/>
    <x v="2"/>
  </r>
  <r>
    <n v="65"/>
    <x v="65"/>
    <x v="65"/>
    <n v="6100"/>
    <n v="14405"/>
    <n v="2.3614754098360655"/>
    <x v="1"/>
    <n v="236"/>
    <n v="61.038135593220339"/>
    <x v="1"/>
    <x v="1"/>
    <x v="65"/>
    <n v="1296712800"/>
    <b v="0"/>
    <b v="0"/>
    <x v="3"/>
    <x v="3"/>
    <x v="3"/>
  </r>
  <r>
    <n v="66"/>
    <x v="66"/>
    <x v="66"/>
    <n v="2900"/>
    <n v="1307"/>
    <n v="0.45068965517241377"/>
    <x v="0"/>
    <n v="12"/>
    <n v="108.91666666666667"/>
    <x v="1"/>
    <x v="1"/>
    <x v="66"/>
    <n v="1428901200"/>
    <b v="0"/>
    <b v="1"/>
    <x v="3"/>
    <x v="3"/>
    <x v="3"/>
  </r>
  <r>
    <n v="67"/>
    <x v="67"/>
    <x v="67"/>
    <n v="72600"/>
    <n v="117892"/>
    <n v="1.6238567493112948"/>
    <x v="1"/>
    <n v="4065"/>
    <n v="29.001722017220171"/>
    <x v="4"/>
    <x v="4"/>
    <x v="67"/>
    <n v="1264831200"/>
    <b v="0"/>
    <b v="1"/>
    <x v="8"/>
    <x v="2"/>
    <x v="8"/>
  </r>
  <r>
    <n v="68"/>
    <x v="68"/>
    <x v="68"/>
    <n v="5700"/>
    <n v="14508"/>
    <n v="2.5452631578947367"/>
    <x v="1"/>
    <n v="246"/>
    <n v="58.975609756097562"/>
    <x v="6"/>
    <x v="6"/>
    <x v="68"/>
    <n v="1505192400"/>
    <b v="0"/>
    <b v="1"/>
    <x v="3"/>
    <x v="3"/>
    <x v="3"/>
  </r>
  <r>
    <n v="69"/>
    <x v="69"/>
    <x v="69"/>
    <n v="7900"/>
    <n v="1901"/>
    <n v="0.24063291139240506"/>
    <x v="3"/>
    <n v="17"/>
    <n v="111.82352941176471"/>
    <x v="1"/>
    <x v="1"/>
    <x v="69"/>
    <n v="1295676000"/>
    <b v="0"/>
    <b v="0"/>
    <x v="3"/>
    <x v="3"/>
    <x v="3"/>
  </r>
  <r>
    <n v="70"/>
    <x v="70"/>
    <x v="70"/>
    <n v="128000"/>
    <n v="158389"/>
    <n v="1.2374140625000001"/>
    <x v="1"/>
    <n v="2475"/>
    <n v="63.995555555555555"/>
    <x v="6"/>
    <x v="6"/>
    <x v="70"/>
    <n v="1292911200"/>
    <b v="0"/>
    <b v="1"/>
    <x v="3"/>
    <x v="3"/>
    <x v="3"/>
  </r>
  <r>
    <n v="71"/>
    <x v="71"/>
    <x v="71"/>
    <n v="6000"/>
    <n v="6484"/>
    <n v="1.0806666666666667"/>
    <x v="1"/>
    <n v="76"/>
    <n v="85.315789473684205"/>
    <x v="1"/>
    <x v="1"/>
    <x v="71"/>
    <n v="1575439200"/>
    <b v="0"/>
    <b v="0"/>
    <x v="3"/>
    <x v="3"/>
    <x v="3"/>
  </r>
  <r>
    <n v="72"/>
    <x v="72"/>
    <x v="72"/>
    <n v="600"/>
    <n v="4022"/>
    <n v="6.7033333333333331"/>
    <x v="1"/>
    <n v="54"/>
    <n v="74.481481481481481"/>
    <x v="1"/>
    <x v="1"/>
    <x v="72"/>
    <n v="1438837200"/>
    <b v="0"/>
    <b v="0"/>
    <x v="10"/>
    <x v="4"/>
    <x v="10"/>
  </r>
  <r>
    <n v="73"/>
    <x v="73"/>
    <x v="73"/>
    <n v="1400"/>
    <n v="9253"/>
    <n v="6.609285714285714"/>
    <x v="1"/>
    <n v="88"/>
    <n v="105.14772727272727"/>
    <x v="1"/>
    <x v="1"/>
    <x v="73"/>
    <n v="1480485600"/>
    <b v="0"/>
    <b v="0"/>
    <x v="17"/>
    <x v="1"/>
    <x v="17"/>
  </r>
  <r>
    <n v="74"/>
    <x v="74"/>
    <x v="74"/>
    <n v="3900"/>
    <n v="4776"/>
    <n v="1.2246153846153847"/>
    <x v="1"/>
    <n v="85"/>
    <n v="56.188235294117646"/>
    <x v="4"/>
    <x v="4"/>
    <x v="74"/>
    <n v="1459141200"/>
    <b v="0"/>
    <b v="0"/>
    <x v="16"/>
    <x v="1"/>
    <x v="16"/>
  </r>
  <r>
    <n v="75"/>
    <x v="75"/>
    <x v="75"/>
    <n v="9700"/>
    <n v="14606"/>
    <n v="1.5057731958762886"/>
    <x v="1"/>
    <n v="170"/>
    <n v="85.917647058823533"/>
    <x v="1"/>
    <x v="1"/>
    <x v="75"/>
    <n v="1532322000"/>
    <b v="0"/>
    <b v="0"/>
    <x v="14"/>
    <x v="7"/>
    <x v="14"/>
  </r>
  <r>
    <n v="76"/>
    <x v="76"/>
    <x v="76"/>
    <n v="122900"/>
    <n v="95993"/>
    <n v="0.78106590724165992"/>
    <x v="0"/>
    <n v="1684"/>
    <n v="57.00296912114014"/>
    <x v="1"/>
    <x v="1"/>
    <x v="76"/>
    <n v="1426222800"/>
    <b v="1"/>
    <b v="1"/>
    <x v="3"/>
    <x v="3"/>
    <x v="3"/>
  </r>
  <r>
    <n v="77"/>
    <x v="77"/>
    <x v="77"/>
    <n v="9500"/>
    <n v="4460"/>
    <n v="0.46947368421052632"/>
    <x v="0"/>
    <n v="56"/>
    <n v="79.642857142857139"/>
    <x v="1"/>
    <x v="1"/>
    <x v="77"/>
    <n v="1286773200"/>
    <b v="0"/>
    <b v="1"/>
    <x v="10"/>
    <x v="4"/>
    <x v="10"/>
  </r>
  <r>
    <n v="78"/>
    <x v="78"/>
    <x v="78"/>
    <n v="4500"/>
    <n v="13536"/>
    <n v="3.008"/>
    <x v="1"/>
    <n v="330"/>
    <n v="41.018181818181816"/>
    <x v="1"/>
    <x v="1"/>
    <x v="78"/>
    <n v="1523941200"/>
    <b v="0"/>
    <b v="0"/>
    <x v="18"/>
    <x v="5"/>
    <x v="18"/>
  </r>
  <r>
    <n v="79"/>
    <x v="79"/>
    <x v="79"/>
    <n v="57800"/>
    <n v="40228"/>
    <n v="0.6959861591695502"/>
    <x v="0"/>
    <n v="838"/>
    <n v="48.004773269689736"/>
    <x v="1"/>
    <x v="1"/>
    <x v="79"/>
    <n v="1529557200"/>
    <b v="0"/>
    <b v="0"/>
    <x v="3"/>
    <x v="3"/>
    <x v="3"/>
  </r>
  <r>
    <n v="80"/>
    <x v="80"/>
    <x v="80"/>
    <n v="1100"/>
    <n v="7012"/>
    <n v="6.374545454545455"/>
    <x v="1"/>
    <n v="127"/>
    <n v="55.212598425196852"/>
    <x v="1"/>
    <x v="1"/>
    <x v="80"/>
    <n v="1506574800"/>
    <b v="0"/>
    <b v="0"/>
    <x v="11"/>
    <x v="6"/>
    <x v="11"/>
  </r>
  <r>
    <n v="81"/>
    <x v="81"/>
    <x v="81"/>
    <n v="16800"/>
    <n v="37857"/>
    <n v="2.253392857142857"/>
    <x v="1"/>
    <n v="411"/>
    <n v="92.109489051094897"/>
    <x v="1"/>
    <x v="1"/>
    <x v="81"/>
    <n v="1513576800"/>
    <b v="0"/>
    <b v="0"/>
    <x v="1"/>
    <x v="1"/>
    <x v="1"/>
  </r>
  <r>
    <n v="82"/>
    <x v="82"/>
    <x v="82"/>
    <n v="1000"/>
    <n v="14973"/>
    <n v="14.973000000000001"/>
    <x v="1"/>
    <n v="180"/>
    <n v="83.183333333333337"/>
    <x v="4"/>
    <x v="4"/>
    <x v="82"/>
    <n v="1548309600"/>
    <b v="0"/>
    <b v="1"/>
    <x v="11"/>
    <x v="6"/>
    <x v="11"/>
  </r>
  <r>
    <n v="83"/>
    <x v="83"/>
    <x v="83"/>
    <n v="106400"/>
    <n v="39996"/>
    <n v="0.37590225563909774"/>
    <x v="0"/>
    <n v="1000"/>
    <n v="39.996000000000002"/>
    <x v="1"/>
    <x v="1"/>
    <x v="83"/>
    <n v="1471582800"/>
    <b v="0"/>
    <b v="0"/>
    <x v="5"/>
    <x v="1"/>
    <x v="5"/>
  </r>
  <r>
    <n v="84"/>
    <x v="84"/>
    <x v="84"/>
    <n v="31400"/>
    <n v="41564"/>
    <n v="1.3236942675159236"/>
    <x v="1"/>
    <n v="374"/>
    <n v="111.1336898395722"/>
    <x v="1"/>
    <x v="1"/>
    <x v="84"/>
    <n v="1344315600"/>
    <b v="0"/>
    <b v="0"/>
    <x v="8"/>
    <x v="2"/>
    <x v="8"/>
  </r>
  <r>
    <n v="85"/>
    <x v="85"/>
    <x v="85"/>
    <n v="4900"/>
    <n v="6430"/>
    <n v="1.3122448979591836"/>
    <x v="1"/>
    <n v="71"/>
    <n v="90.563380281690144"/>
    <x v="2"/>
    <x v="2"/>
    <x v="85"/>
    <n v="1316408400"/>
    <b v="0"/>
    <b v="0"/>
    <x v="7"/>
    <x v="1"/>
    <x v="7"/>
  </r>
  <r>
    <n v="86"/>
    <x v="86"/>
    <x v="86"/>
    <n v="7400"/>
    <n v="12405"/>
    <n v="1.6763513513513513"/>
    <x v="1"/>
    <n v="203"/>
    <n v="61.108374384236456"/>
    <x v="1"/>
    <x v="1"/>
    <x v="86"/>
    <n v="1431838800"/>
    <b v="1"/>
    <b v="0"/>
    <x v="3"/>
    <x v="3"/>
    <x v="3"/>
  </r>
  <r>
    <n v="87"/>
    <x v="87"/>
    <x v="87"/>
    <n v="198500"/>
    <n v="123040"/>
    <n v="0.6198488664987406"/>
    <x v="0"/>
    <n v="1482"/>
    <n v="83.022941970310384"/>
    <x v="2"/>
    <x v="2"/>
    <x v="87"/>
    <n v="1300510800"/>
    <b v="0"/>
    <b v="1"/>
    <x v="1"/>
    <x v="1"/>
    <x v="1"/>
  </r>
  <r>
    <n v="88"/>
    <x v="88"/>
    <x v="88"/>
    <n v="4800"/>
    <n v="12516"/>
    <n v="2.6074999999999999"/>
    <x v="1"/>
    <n v="113"/>
    <n v="110.76106194690266"/>
    <x v="1"/>
    <x v="1"/>
    <x v="88"/>
    <n v="1431061200"/>
    <b v="0"/>
    <b v="0"/>
    <x v="18"/>
    <x v="5"/>
    <x v="18"/>
  </r>
  <r>
    <n v="89"/>
    <x v="89"/>
    <x v="89"/>
    <n v="3400"/>
    <n v="8588"/>
    <n v="2.5258823529411765"/>
    <x v="1"/>
    <n v="96"/>
    <n v="89.458333333333329"/>
    <x v="1"/>
    <x v="1"/>
    <x v="89"/>
    <n v="1271480400"/>
    <b v="0"/>
    <b v="0"/>
    <x v="3"/>
    <x v="3"/>
    <x v="3"/>
  </r>
  <r>
    <n v="90"/>
    <x v="90"/>
    <x v="90"/>
    <n v="7800"/>
    <n v="6132"/>
    <n v="0.7861538461538462"/>
    <x v="0"/>
    <n v="106"/>
    <n v="57.849056603773583"/>
    <x v="1"/>
    <x v="1"/>
    <x v="90"/>
    <n v="1456380000"/>
    <b v="0"/>
    <b v="1"/>
    <x v="3"/>
    <x v="3"/>
    <x v="3"/>
  </r>
  <r>
    <n v="91"/>
    <x v="91"/>
    <x v="91"/>
    <n v="154300"/>
    <n v="74688"/>
    <n v="0.48404406999351912"/>
    <x v="0"/>
    <n v="679"/>
    <n v="109.99705449189985"/>
    <x v="6"/>
    <x v="6"/>
    <x v="91"/>
    <n v="1472878800"/>
    <b v="0"/>
    <b v="0"/>
    <x v="18"/>
    <x v="5"/>
    <x v="18"/>
  </r>
  <r>
    <n v="92"/>
    <x v="92"/>
    <x v="92"/>
    <n v="20000"/>
    <n v="51775"/>
    <n v="2.5887500000000001"/>
    <x v="1"/>
    <n v="498"/>
    <n v="103.96586345381526"/>
    <x v="5"/>
    <x v="5"/>
    <x v="92"/>
    <n v="1277355600"/>
    <b v="0"/>
    <b v="1"/>
    <x v="11"/>
    <x v="6"/>
    <x v="11"/>
  </r>
  <r>
    <n v="93"/>
    <x v="93"/>
    <x v="93"/>
    <n v="108800"/>
    <n v="65877"/>
    <n v="0.60548713235294116"/>
    <x v="3"/>
    <n v="610"/>
    <n v="107.99508196721311"/>
    <x v="1"/>
    <x v="1"/>
    <x v="93"/>
    <n v="1351054800"/>
    <b v="0"/>
    <b v="1"/>
    <x v="3"/>
    <x v="3"/>
    <x v="3"/>
  </r>
  <r>
    <n v="94"/>
    <x v="94"/>
    <x v="94"/>
    <n v="2900"/>
    <n v="8807"/>
    <n v="3.036896551724138"/>
    <x v="1"/>
    <n v="180"/>
    <n v="48.927777777777777"/>
    <x v="4"/>
    <x v="4"/>
    <x v="94"/>
    <n v="1555563600"/>
    <b v="0"/>
    <b v="0"/>
    <x v="2"/>
    <x v="2"/>
    <x v="2"/>
  </r>
  <r>
    <n v="95"/>
    <x v="95"/>
    <x v="95"/>
    <n v="900"/>
    <n v="1017"/>
    <n v="1.1299999999999999"/>
    <x v="1"/>
    <n v="27"/>
    <n v="37.666666666666664"/>
    <x v="1"/>
    <x v="1"/>
    <x v="95"/>
    <n v="1571634000"/>
    <b v="0"/>
    <b v="0"/>
    <x v="4"/>
    <x v="4"/>
    <x v="4"/>
  </r>
  <r>
    <n v="96"/>
    <x v="96"/>
    <x v="96"/>
    <n v="69700"/>
    <n v="151513"/>
    <n v="2.1737876614060259"/>
    <x v="1"/>
    <n v="2331"/>
    <n v="64.999141999141997"/>
    <x v="1"/>
    <x v="1"/>
    <x v="96"/>
    <n v="1300856400"/>
    <b v="0"/>
    <b v="0"/>
    <x v="3"/>
    <x v="3"/>
    <x v="3"/>
  </r>
  <r>
    <n v="97"/>
    <x v="97"/>
    <x v="97"/>
    <n v="1300"/>
    <n v="12047"/>
    <n v="9.2669230769230762"/>
    <x v="1"/>
    <n v="113"/>
    <n v="106.61061946902655"/>
    <x v="1"/>
    <x v="1"/>
    <x v="48"/>
    <n v="1439874000"/>
    <b v="0"/>
    <b v="0"/>
    <x v="0"/>
    <x v="0"/>
    <x v="0"/>
  </r>
  <r>
    <n v="98"/>
    <x v="98"/>
    <x v="98"/>
    <n v="97800"/>
    <n v="32951"/>
    <n v="0.33692229038854804"/>
    <x v="0"/>
    <n v="1220"/>
    <n v="27.009016393442622"/>
    <x v="2"/>
    <x v="2"/>
    <x v="97"/>
    <n v="1438318800"/>
    <b v="0"/>
    <b v="0"/>
    <x v="11"/>
    <x v="6"/>
    <x v="11"/>
  </r>
  <r>
    <n v="99"/>
    <x v="99"/>
    <x v="99"/>
    <n v="7600"/>
    <n v="14951"/>
    <n v="1.9672368421052631"/>
    <x v="1"/>
    <n v="164"/>
    <n v="91.16463414634147"/>
    <x v="1"/>
    <x v="1"/>
    <x v="98"/>
    <n v="1419400800"/>
    <b v="0"/>
    <b v="0"/>
    <x v="3"/>
    <x v="3"/>
    <x v="3"/>
  </r>
  <r>
    <n v="100"/>
    <x v="100"/>
    <x v="100"/>
    <n v="100"/>
    <n v="1"/>
    <n v="0.01"/>
    <x v="0"/>
    <n v="1"/>
    <n v="1"/>
    <x v="1"/>
    <x v="1"/>
    <x v="99"/>
    <n v="1320555600"/>
    <b v="0"/>
    <b v="0"/>
    <x v="3"/>
    <x v="3"/>
    <x v="3"/>
  </r>
  <r>
    <n v="101"/>
    <x v="101"/>
    <x v="101"/>
    <n v="900"/>
    <n v="9193"/>
    <n v="10.214444444444444"/>
    <x v="1"/>
    <n v="164"/>
    <n v="56.054878048780488"/>
    <x v="1"/>
    <x v="1"/>
    <x v="100"/>
    <n v="1425103200"/>
    <b v="0"/>
    <b v="1"/>
    <x v="5"/>
    <x v="1"/>
    <x v="5"/>
  </r>
  <r>
    <n v="102"/>
    <x v="102"/>
    <x v="102"/>
    <n v="3700"/>
    <n v="10422"/>
    <n v="2.8167567567567566"/>
    <x v="1"/>
    <n v="336"/>
    <n v="31.017857142857142"/>
    <x v="1"/>
    <x v="1"/>
    <x v="101"/>
    <n v="1526878800"/>
    <b v="0"/>
    <b v="1"/>
    <x v="8"/>
    <x v="2"/>
    <x v="8"/>
  </r>
  <r>
    <n v="103"/>
    <x v="103"/>
    <x v="103"/>
    <n v="10000"/>
    <n v="2461"/>
    <n v="0.24610000000000001"/>
    <x v="0"/>
    <n v="37"/>
    <n v="66.513513513513516"/>
    <x v="6"/>
    <x v="6"/>
    <x v="102"/>
    <n v="1288674000"/>
    <b v="0"/>
    <b v="0"/>
    <x v="5"/>
    <x v="1"/>
    <x v="5"/>
  </r>
  <r>
    <n v="104"/>
    <x v="104"/>
    <x v="104"/>
    <n v="119200"/>
    <n v="170623"/>
    <n v="1.4314010067114094"/>
    <x v="1"/>
    <n v="1917"/>
    <n v="89.005216484089729"/>
    <x v="1"/>
    <x v="1"/>
    <x v="103"/>
    <n v="1495602000"/>
    <b v="0"/>
    <b v="0"/>
    <x v="7"/>
    <x v="1"/>
    <x v="7"/>
  </r>
  <r>
    <n v="105"/>
    <x v="105"/>
    <x v="105"/>
    <n v="6800"/>
    <n v="9829"/>
    <n v="1.4454411764705883"/>
    <x v="1"/>
    <n v="95"/>
    <n v="103.46315789473684"/>
    <x v="1"/>
    <x v="1"/>
    <x v="104"/>
    <n v="1366434000"/>
    <b v="0"/>
    <b v="0"/>
    <x v="2"/>
    <x v="2"/>
    <x v="2"/>
  </r>
  <r>
    <n v="106"/>
    <x v="106"/>
    <x v="106"/>
    <n v="3900"/>
    <n v="14006"/>
    <n v="3.5912820512820511"/>
    <x v="1"/>
    <n v="147"/>
    <n v="95.278911564625844"/>
    <x v="1"/>
    <x v="1"/>
    <x v="105"/>
    <n v="1568350800"/>
    <b v="0"/>
    <b v="0"/>
    <x v="3"/>
    <x v="3"/>
    <x v="3"/>
  </r>
  <r>
    <n v="107"/>
    <x v="107"/>
    <x v="107"/>
    <n v="3500"/>
    <n v="6527"/>
    <n v="1.8648571428571428"/>
    <x v="1"/>
    <n v="86"/>
    <n v="75.895348837209298"/>
    <x v="1"/>
    <x v="1"/>
    <x v="106"/>
    <n v="1525928400"/>
    <b v="0"/>
    <b v="1"/>
    <x v="3"/>
    <x v="3"/>
    <x v="3"/>
  </r>
  <r>
    <n v="108"/>
    <x v="108"/>
    <x v="108"/>
    <n v="1500"/>
    <n v="8929"/>
    <n v="5.9526666666666666"/>
    <x v="1"/>
    <n v="83"/>
    <n v="107.57831325301204"/>
    <x v="1"/>
    <x v="1"/>
    <x v="107"/>
    <n v="1336885200"/>
    <b v="0"/>
    <b v="0"/>
    <x v="4"/>
    <x v="4"/>
    <x v="4"/>
  </r>
  <r>
    <n v="109"/>
    <x v="109"/>
    <x v="109"/>
    <n v="5200"/>
    <n v="3079"/>
    <n v="0.5921153846153846"/>
    <x v="0"/>
    <n v="60"/>
    <n v="51.31666666666667"/>
    <x v="1"/>
    <x v="1"/>
    <x v="108"/>
    <n v="1389679200"/>
    <b v="0"/>
    <b v="0"/>
    <x v="19"/>
    <x v="4"/>
    <x v="19"/>
  </r>
  <r>
    <n v="110"/>
    <x v="110"/>
    <x v="110"/>
    <n v="142400"/>
    <n v="21307"/>
    <n v="0.14962780898876404"/>
    <x v="0"/>
    <n v="296"/>
    <n v="71.983108108108112"/>
    <x v="1"/>
    <x v="1"/>
    <x v="109"/>
    <n v="1538283600"/>
    <b v="0"/>
    <b v="0"/>
    <x v="0"/>
    <x v="0"/>
    <x v="0"/>
  </r>
  <r>
    <n v="111"/>
    <x v="111"/>
    <x v="111"/>
    <n v="61400"/>
    <n v="73653"/>
    <n v="1.1995602605863191"/>
    <x v="1"/>
    <n v="676"/>
    <n v="108.95414201183432"/>
    <x v="1"/>
    <x v="1"/>
    <x v="110"/>
    <n v="1348808400"/>
    <b v="0"/>
    <b v="0"/>
    <x v="15"/>
    <x v="5"/>
    <x v="15"/>
  </r>
  <r>
    <n v="112"/>
    <x v="112"/>
    <x v="112"/>
    <n v="4700"/>
    <n v="12635"/>
    <n v="2.6882978723404256"/>
    <x v="1"/>
    <n v="361"/>
    <n v="35"/>
    <x v="2"/>
    <x v="2"/>
    <x v="111"/>
    <n v="1410152400"/>
    <b v="0"/>
    <b v="0"/>
    <x v="2"/>
    <x v="2"/>
    <x v="2"/>
  </r>
  <r>
    <n v="113"/>
    <x v="113"/>
    <x v="113"/>
    <n v="3300"/>
    <n v="12437"/>
    <n v="3.7687878787878786"/>
    <x v="1"/>
    <n v="131"/>
    <n v="94.938931297709928"/>
    <x v="1"/>
    <x v="1"/>
    <x v="112"/>
    <n v="1505797200"/>
    <b v="0"/>
    <b v="0"/>
    <x v="0"/>
    <x v="0"/>
    <x v="0"/>
  </r>
  <r>
    <n v="114"/>
    <x v="114"/>
    <x v="114"/>
    <n v="1900"/>
    <n v="13816"/>
    <n v="7.2715789473684209"/>
    <x v="1"/>
    <n v="126"/>
    <n v="109.65079365079364"/>
    <x v="1"/>
    <x v="1"/>
    <x v="113"/>
    <n v="1554872400"/>
    <b v="0"/>
    <b v="1"/>
    <x v="8"/>
    <x v="2"/>
    <x v="8"/>
  </r>
  <r>
    <n v="115"/>
    <x v="115"/>
    <x v="115"/>
    <n v="166700"/>
    <n v="145382"/>
    <n v="0.87211757648470301"/>
    <x v="0"/>
    <n v="3304"/>
    <n v="44.001815980629537"/>
    <x v="6"/>
    <x v="6"/>
    <x v="114"/>
    <n v="1513922400"/>
    <b v="0"/>
    <b v="0"/>
    <x v="13"/>
    <x v="5"/>
    <x v="13"/>
  </r>
  <r>
    <n v="116"/>
    <x v="116"/>
    <x v="116"/>
    <n v="7200"/>
    <n v="6336"/>
    <n v="0.88"/>
    <x v="0"/>
    <n v="73"/>
    <n v="86.794520547945211"/>
    <x v="1"/>
    <x v="1"/>
    <x v="115"/>
    <n v="1442638800"/>
    <b v="0"/>
    <b v="0"/>
    <x v="3"/>
    <x v="3"/>
    <x v="3"/>
  </r>
  <r>
    <n v="117"/>
    <x v="117"/>
    <x v="117"/>
    <n v="4900"/>
    <n v="8523"/>
    <n v="1.7393877551020409"/>
    <x v="1"/>
    <n v="275"/>
    <n v="30.992727272727272"/>
    <x v="1"/>
    <x v="1"/>
    <x v="116"/>
    <n v="1317186000"/>
    <b v="0"/>
    <b v="0"/>
    <x v="19"/>
    <x v="4"/>
    <x v="19"/>
  </r>
  <r>
    <n v="118"/>
    <x v="118"/>
    <x v="118"/>
    <n v="5400"/>
    <n v="6351"/>
    <n v="1.1761111111111111"/>
    <x v="1"/>
    <n v="67"/>
    <n v="94.791044776119406"/>
    <x v="1"/>
    <x v="1"/>
    <x v="117"/>
    <n v="1391234400"/>
    <b v="0"/>
    <b v="0"/>
    <x v="14"/>
    <x v="7"/>
    <x v="14"/>
  </r>
  <r>
    <n v="119"/>
    <x v="119"/>
    <x v="119"/>
    <n v="5000"/>
    <n v="10748"/>
    <n v="2.1496"/>
    <x v="1"/>
    <n v="154"/>
    <n v="69.79220779220779"/>
    <x v="1"/>
    <x v="1"/>
    <x v="118"/>
    <n v="1404363600"/>
    <b v="0"/>
    <b v="1"/>
    <x v="4"/>
    <x v="4"/>
    <x v="4"/>
  </r>
  <r>
    <n v="120"/>
    <x v="120"/>
    <x v="120"/>
    <n v="75100"/>
    <n v="112272"/>
    <n v="1.4949667110519307"/>
    <x v="1"/>
    <n v="1782"/>
    <n v="63.003367003367003"/>
    <x v="1"/>
    <x v="1"/>
    <x v="119"/>
    <n v="1429592400"/>
    <b v="0"/>
    <b v="1"/>
    <x v="20"/>
    <x v="6"/>
    <x v="20"/>
  </r>
  <r>
    <n v="121"/>
    <x v="121"/>
    <x v="121"/>
    <n v="45300"/>
    <n v="99361"/>
    <n v="2.1933995584988963"/>
    <x v="1"/>
    <n v="903"/>
    <n v="110.0343300110742"/>
    <x v="1"/>
    <x v="1"/>
    <x v="33"/>
    <n v="1413608400"/>
    <b v="0"/>
    <b v="0"/>
    <x v="11"/>
    <x v="6"/>
    <x v="11"/>
  </r>
  <r>
    <n v="122"/>
    <x v="122"/>
    <x v="122"/>
    <n v="136800"/>
    <n v="88055"/>
    <n v="0.64367690058479532"/>
    <x v="0"/>
    <n v="3387"/>
    <n v="25.997933274284026"/>
    <x v="1"/>
    <x v="1"/>
    <x v="120"/>
    <n v="1419400800"/>
    <b v="0"/>
    <b v="0"/>
    <x v="13"/>
    <x v="5"/>
    <x v="13"/>
  </r>
  <r>
    <n v="123"/>
    <x v="123"/>
    <x v="123"/>
    <n v="177700"/>
    <n v="33092"/>
    <n v="0.18622397298818233"/>
    <x v="0"/>
    <n v="662"/>
    <n v="49.987915407854985"/>
    <x v="0"/>
    <x v="0"/>
    <x v="121"/>
    <n v="1448604000"/>
    <b v="1"/>
    <b v="0"/>
    <x v="3"/>
    <x v="3"/>
    <x v="3"/>
  </r>
  <r>
    <n v="124"/>
    <x v="124"/>
    <x v="124"/>
    <n v="2600"/>
    <n v="9562"/>
    <n v="3.6776923076923076"/>
    <x v="1"/>
    <n v="94"/>
    <n v="101.72340425531915"/>
    <x v="6"/>
    <x v="6"/>
    <x v="122"/>
    <n v="1562302800"/>
    <b v="0"/>
    <b v="0"/>
    <x v="14"/>
    <x v="7"/>
    <x v="14"/>
  </r>
  <r>
    <n v="125"/>
    <x v="125"/>
    <x v="125"/>
    <n v="5300"/>
    <n v="8475"/>
    <n v="1.5990566037735849"/>
    <x v="1"/>
    <n v="180"/>
    <n v="47.083333333333336"/>
    <x v="1"/>
    <x v="1"/>
    <x v="123"/>
    <n v="1537678800"/>
    <b v="0"/>
    <b v="0"/>
    <x v="3"/>
    <x v="3"/>
    <x v="3"/>
  </r>
  <r>
    <n v="126"/>
    <x v="126"/>
    <x v="126"/>
    <n v="180200"/>
    <n v="69617"/>
    <n v="0.38633185349611543"/>
    <x v="0"/>
    <n v="774"/>
    <n v="89.944444444444443"/>
    <x v="1"/>
    <x v="1"/>
    <x v="124"/>
    <n v="1473570000"/>
    <b v="0"/>
    <b v="1"/>
    <x v="3"/>
    <x v="3"/>
    <x v="3"/>
  </r>
  <r>
    <n v="127"/>
    <x v="127"/>
    <x v="127"/>
    <n v="103200"/>
    <n v="53067"/>
    <n v="0.51421511627906979"/>
    <x v="0"/>
    <n v="672"/>
    <n v="78.96875"/>
    <x v="0"/>
    <x v="0"/>
    <x v="125"/>
    <n v="1273899600"/>
    <b v="0"/>
    <b v="0"/>
    <x v="3"/>
    <x v="3"/>
    <x v="3"/>
  </r>
  <r>
    <n v="128"/>
    <x v="128"/>
    <x v="128"/>
    <n v="70600"/>
    <n v="42596"/>
    <n v="0.60334277620396604"/>
    <x v="3"/>
    <n v="532"/>
    <n v="80.067669172932327"/>
    <x v="1"/>
    <x v="1"/>
    <x v="126"/>
    <n v="1284008400"/>
    <b v="0"/>
    <b v="0"/>
    <x v="1"/>
    <x v="1"/>
    <x v="1"/>
  </r>
  <r>
    <n v="129"/>
    <x v="129"/>
    <x v="129"/>
    <n v="148500"/>
    <n v="4756"/>
    <n v="3.2026936026936029E-2"/>
    <x v="3"/>
    <n v="55"/>
    <n v="86.472727272727269"/>
    <x v="2"/>
    <x v="2"/>
    <x v="127"/>
    <n v="1425103200"/>
    <b v="0"/>
    <b v="0"/>
    <x v="0"/>
    <x v="0"/>
    <x v="0"/>
  </r>
  <r>
    <n v="130"/>
    <x v="130"/>
    <x v="130"/>
    <n v="9600"/>
    <n v="14925"/>
    <n v="1.5546875"/>
    <x v="1"/>
    <n v="533"/>
    <n v="28.001876172607879"/>
    <x v="3"/>
    <x v="3"/>
    <x v="128"/>
    <n v="1320991200"/>
    <b v="0"/>
    <b v="0"/>
    <x v="6"/>
    <x v="4"/>
    <x v="6"/>
  </r>
  <r>
    <n v="131"/>
    <x v="131"/>
    <x v="131"/>
    <n v="164700"/>
    <n v="166116"/>
    <n v="1.0085974499089254"/>
    <x v="1"/>
    <n v="2443"/>
    <n v="67.996725337699544"/>
    <x v="4"/>
    <x v="4"/>
    <x v="129"/>
    <n v="1386828000"/>
    <b v="0"/>
    <b v="0"/>
    <x v="2"/>
    <x v="2"/>
    <x v="2"/>
  </r>
  <r>
    <n v="132"/>
    <x v="132"/>
    <x v="132"/>
    <n v="3300"/>
    <n v="3834"/>
    <n v="1.1618181818181819"/>
    <x v="1"/>
    <n v="89"/>
    <n v="43.078651685393261"/>
    <x v="1"/>
    <x v="1"/>
    <x v="130"/>
    <n v="1517119200"/>
    <b v="0"/>
    <b v="1"/>
    <x v="3"/>
    <x v="3"/>
    <x v="3"/>
  </r>
  <r>
    <n v="133"/>
    <x v="133"/>
    <x v="133"/>
    <n v="4500"/>
    <n v="13985"/>
    <n v="3.1077777777777778"/>
    <x v="1"/>
    <n v="159"/>
    <n v="87.95597484276729"/>
    <x v="1"/>
    <x v="1"/>
    <x v="131"/>
    <n v="1315026000"/>
    <b v="0"/>
    <b v="0"/>
    <x v="21"/>
    <x v="1"/>
    <x v="21"/>
  </r>
  <r>
    <n v="134"/>
    <x v="134"/>
    <x v="134"/>
    <n v="99500"/>
    <n v="89288"/>
    <n v="0.89736683417085428"/>
    <x v="0"/>
    <n v="940"/>
    <n v="94.987234042553197"/>
    <x v="5"/>
    <x v="5"/>
    <x v="132"/>
    <n v="1312693200"/>
    <b v="0"/>
    <b v="1"/>
    <x v="4"/>
    <x v="4"/>
    <x v="4"/>
  </r>
  <r>
    <n v="135"/>
    <x v="135"/>
    <x v="135"/>
    <n v="7700"/>
    <n v="5488"/>
    <n v="0.71272727272727276"/>
    <x v="0"/>
    <n v="117"/>
    <n v="46.905982905982903"/>
    <x v="1"/>
    <x v="1"/>
    <x v="133"/>
    <n v="1363064400"/>
    <b v="0"/>
    <b v="1"/>
    <x v="3"/>
    <x v="3"/>
    <x v="3"/>
  </r>
  <r>
    <n v="136"/>
    <x v="136"/>
    <x v="136"/>
    <n v="82800"/>
    <n v="2721"/>
    <n v="3.2862318840579711E-2"/>
    <x v="3"/>
    <n v="58"/>
    <n v="46.913793103448278"/>
    <x v="1"/>
    <x v="1"/>
    <x v="134"/>
    <n v="1403154000"/>
    <b v="0"/>
    <b v="1"/>
    <x v="6"/>
    <x v="4"/>
    <x v="6"/>
  </r>
  <r>
    <n v="137"/>
    <x v="137"/>
    <x v="137"/>
    <n v="1800"/>
    <n v="4712"/>
    <n v="2.617777777777778"/>
    <x v="1"/>
    <n v="50"/>
    <n v="94.24"/>
    <x v="1"/>
    <x v="1"/>
    <x v="135"/>
    <n v="1286859600"/>
    <b v="0"/>
    <b v="0"/>
    <x v="9"/>
    <x v="5"/>
    <x v="9"/>
  </r>
  <r>
    <n v="138"/>
    <x v="138"/>
    <x v="138"/>
    <n v="9600"/>
    <n v="9216"/>
    <n v="0.96"/>
    <x v="0"/>
    <n v="115"/>
    <n v="80.139130434782615"/>
    <x v="1"/>
    <x v="1"/>
    <x v="136"/>
    <n v="1349326800"/>
    <b v="0"/>
    <b v="0"/>
    <x v="20"/>
    <x v="6"/>
    <x v="20"/>
  </r>
  <r>
    <n v="139"/>
    <x v="139"/>
    <x v="139"/>
    <n v="92100"/>
    <n v="19246"/>
    <n v="0.20896851248642778"/>
    <x v="0"/>
    <n v="326"/>
    <n v="59.036809815950917"/>
    <x v="1"/>
    <x v="1"/>
    <x v="137"/>
    <n v="1430974800"/>
    <b v="0"/>
    <b v="1"/>
    <x v="8"/>
    <x v="2"/>
    <x v="8"/>
  </r>
  <r>
    <n v="140"/>
    <x v="140"/>
    <x v="140"/>
    <n v="5500"/>
    <n v="12274"/>
    <n v="2.2316363636363636"/>
    <x v="1"/>
    <n v="186"/>
    <n v="65.989247311827953"/>
    <x v="1"/>
    <x v="1"/>
    <x v="138"/>
    <n v="1519970400"/>
    <b v="0"/>
    <b v="0"/>
    <x v="4"/>
    <x v="4"/>
    <x v="4"/>
  </r>
  <r>
    <n v="141"/>
    <x v="141"/>
    <x v="141"/>
    <n v="64300"/>
    <n v="65323"/>
    <n v="1.0159097978227061"/>
    <x v="1"/>
    <n v="1071"/>
    <n v="60.992530345471522"/>
    <x v="1"/>
    <x v="1"/>
    <x v="139"/>
    <n v="1434603600"/>
    <b v="0"/>
    <b v="0"/>
    <x v="2"/>
    <x v="2"/>
    <x v="2"/>
  </r>
  <r>
    <n v="142"/>
    <x v="142"/>
    <x v="142"/>
    <n v="5000"/>
    <n v="11502"/>
    <n v="2.3003999999999998"/>
    <x v="1"/>
    <n v="117"/>
    <n v="98.307692307692307"/>
    <x v="1"/>
    <x v="1"/>
    <x v="107"/>
    <n v="1337230800"/>
    <b v="0"/>
    <b v="0"/>
    <x v="2"/>
    <x v="2"/>
    <x v="2"/>
  </r>
  <r>
    <n v="143"/>
    <x v="143"/>
    <x v="143"/>
    <n v="5400"/>
    <n v="7322"/>
    <n v="1.355925925925926"/>
    <x v="1"/>
    <n v="70"/>
    <n v="104.6"/>
    <x v="1"/>
    <x v="1"/>
    <x v="140"/>
    <n v="1279429200"/>
    <b v="0"/>
    <b v="0"/>
    <x v="7"/>
    <x v="1"/>
    <x v="7"/>
  </r>
  <r>
    <n v="144"/>
    <x v="144"/>
    <x v="144"/>
    <n v="9000"/>
    <n v="11619"/>
    <n v="1.2909999999999999"/>
    <x v="1"/>
    <n v="135"/>
    <n v="86.066666666666663"/>
    <x v="1"/>
    <x v="1"/>
    <x v="141"/>
    <n v="1561438800"/>
    <b v="0"/>
    <b v="0"/>
    <x v="3"/>
    <x v="3"/>
    <x v="3"/>
  </r>
  <r>
    <n v="145"/>
    <x v="145"/>
    <x v="145"/>
    <n v="25000"/>
    <n v="59128"/>
    <n v="2.3651200000000001"/>
    <x v="1"/>
    <n v="768"/>
    <n v="76.989583333333329"/>
    <x v="5"/>
    <x v="5"/>
    <x v="142"/>
    <n v="1410498000"/>
    <b v="0"/>
    <b v="0"/>
    <x v="8"/>
    <x v="2"/>
    <x v="8"/>
  </r>
  <r>
    <n v="146"/>
    <x v="146"/>
    <x v="146"/>
    <n v="8800"/>
    <n v="1518"/>
    <n v="0.17249999999999999"/>
    <x v="3"/>
    <n v="51"/>
    <n v="29.764705882352942"/>
    <x v="1"/>
    <x v="1"/>
    <x v="143"/>
    <n v="1322460000"/>
    <b v="0"/>
    <b v="0"/>
    <x v="3"/>
    <x v="3"/>
    <x v="3"/>
  </r>
  <r>
    <n v="147"/>
    <x v="147"/>
    <x v="147"/>
    <n v="8300"/>
    <n v="9337"/>
    <n v="1.1249397590361445"/>
    <x v="1"/>
    <n v="199"/>
    <n v="46.91959798994975"/>
    <x v="1"/>
    <x v="1"/>
    <x v="144"/>
    <n v="1466312400"/>
    <b v="0"/>
    <b v="1"/>
    <x v="3"/>
    <x v="3"/>
    <x v="3"/>
  </r>
  <r>
    <n v="148"/>
    <x v="148"/>
    <x v="148"/>
    <n v="9300"/>
    <n v="11255"/>
    <n v="1.2102150537634409"/>
    <x v="1"/>
    <n v="107"/>
    <n v="105.18691588785046"/>
    <x v="1"/>
    <x v="1"/>
    <x v="145"/>
    <n v="1501736400"/>
    <b v="0"/>
    <b v="0"/>
    <x v="8"/>
    <x v="2"/>
    <x v="8"/>
  </r>
  <r>
    <n v="149"/>
    <x v="149"/>
    <x v="149"/>
    <n v="6200"/>
    <n v="13632"/>
    <n v="2.1987096774193549"/>
    <x v="1"/>
    <n v="195"/>
    <n v="69.907692307692301"/>
    <x v="1"/>
    <x v="1"/>
    <x v="146"/>
    <n v="1361512800"/>
    <b v="0"/>
    <b v="0"/>
    <x v="7"/>
    <x v="1"/>
    <x v="7"/>
  </r>
  <r>
    <n v="150"/>
    <x v="150"/>
    <x v="150"/>
    <n v="100"/>
    <n v="1"/>
    <n v="0.01"/>
    <x v="0"/>
    <n v="1"/>
    <n v="1"/>
    <x v="1"/>
    <x v="1"/>
    <x v="147"/>
    <n v="1545026400"/>
    <b v="0"/>
    <b v="0"/>
    <x v="1"/>
    <x v="1"/>
    <x v="1"/>
  </r>
  <r>
    <n v="151"/>
    <x v="151"/>
    <x v="151"/>
    <n v="137200"/>
    <n v="88037"/>
    <n v="0.64166909620991253"/>
    <x v="0"/>
    <n v="1467"/>
    <n v="60.011588275391958"/>
    <x v="1"/>
    <x v="1"/>
    <x v="148"/>
    <n v="1406696400"/>
    <b v="0"/>
    <b v="0"/>
    <x v="5"/>
    <x v="1"/>
    <x v="5"/>
  </r>
  <r>
    <n v="152"/>
    <x v="152"/>
    <x v="152"/>
    <n v="41500"/>
    <n v="175573"/>
    <n v="4.2306746987951804"/>
    <x v="1"/>
    <n v="3376"/>
    <n v="52.006220379146917"/>
    <x v="1"/>
    <x v="1"/>
    <x v="149"/>
    <n v="1487916000"/>
    <b v="0"/>
    <b v="0"/>
    <x v="7"/>
    <x v="1"/>
    <x v="7"/>
  </r>
  <r>
    <n v="153"/>
    <x v="153"/>
    <x v="153"/>
    <n v="189400"/>
    <n v="176112"/>
    <n v="0.92984160506863778"/>
    <x v="0"/>
    <n v="5681"/>
    <n v="31.000176025347649"/>
    <x v="1"/>
    <x v="1"/>
    <x v="150"/>
    <n v="1351141200"/>
    <b v="0"/>
    <b v="0"/>
    <x v="3"/>
    <x v="3"/>
    <x v="3"/>
  </r>
  <r>
    <n v="154"/>
    <x v="154"/>
    <x v="154"/>
    <n v="171300"/>
    <n v="100650"/>
    <n v="0.58756567425569173"/>
    <x v="0"/>
    <n v="1059"/>
    <n v="95.042492917847028"/>
    <x v="1"/>
    <x v="1"/>
    <x v="151"/>
    <n v="1465016400"/>
    <b v="0"/>
    <b v="1"/>
    <x v="7"/>
    <x v="1"/>
    <x v="7"/>
  </r>
  <r>
    <n v="155"/>
    <x v="155"/>
    <x v="155"/>
    <n v="139500"/>
    <n v="90706"/>
    <n v="0.65022222222222226"/>
    <x v="0"/>
    <n v="1194"/>
    <n v="75.968174204355108"/>
    <x v="1"/>
    <x v="1"/>
    <x v="152"/>
    <n v="1270789200"/>
    <b v="0"/>
    <b v="0"/>
    <x v="3"/>
    <x v="3"/>
    <x v="3"/>
  </r>
  <r>
    <n v="156"/>
    <x v="156"/>
    <x v="156"/>
    <n v="36400"/>
    <n v="26914"/>
    <n v="0.73939560439560437"/>
    <x v="3"/>
    <n v="379"/>
    <n v="71.013192612137203"/>
    <x v="2"/>
    <x v="2"/>
    <x v="153"/>
    <n v="1572325200"/>
    <b v="0"/>
    <b v="0"/>
    <x v="1"/>
    <x v="1"/>
    <x v="1"/>
  </r>
  <r>
    <n v="157"/>
    <x v="157"/>
    <x v="157"/>
    <n v="4200"/>
    <n v="2212"/>
    <n v="0.52666666666666662"/>
    <x v="0"/>
    <n v="30"/>
    <n v="73.733333333333334"/>
    <x v="2"/>
    <x v="2"/>
    <x v="154"/>
    <n v="1389420000"/>
    <b v="0"/>
    <b v="0"/>
    <x v="14"/>
    <x v="7"/>
    <x v="14"/>
  </r>
  <r>
    <n v="158"/>
    <x v="158"/>
    <x v="158"/>
    <n v="2100"/>
    <n v="4640"/>
    <n v="2.2095238095238097"/>
    <x v="1"/>
    <n v="41"/>
    <n v="113.17073170731707"/>
    <x v="1"/>
    <x v="1"/>
    <x v="155"/>
    <n v="1449640800"/>
    <b v="0"/>
    <b v="0"/>
    <x v="1"/>
    <x v="1"/>
    <x v="1"/>
  </r>
  <r>
    <n v="159"/>
    <x v="159"/>
    <x v="159"/>
    <n v="191200"/>
    <n v="191222"/>
    <n v="1.0001150627615063"/>
    <x v="1"/>
    <n v="1821"/>
    <n v="105.00933552992861"/>
    <x v="1"/>
    <x v="1"/>
    <x v="156"/>
    <n v="1555218000"/>
    <b v="0"/>
    <b v="1"/>
    <x v="3"/>
    <x v="3"/>
    <x v="3"/>
  </r>
  <r>
    <n v="160"/>
    <x v="160"/>
    <x v="160"/>
    <n v="8000"/>
    <n v="12985"/>
    <n v="1.6231249999999999"/>
    <x v="1"/>
    <n v="164"/>
    <n v="79.176829268292678"/>
    <x v="1"/>
    <x v="1"/>
    <x v="157"/>
    <n v="1557723600"/>
    <b v="0"/>
    <b v="0"/>
    <x v="8"/>
    <x v="2"/>
    <x v="8"/>
  </r>
  <r>
    <n v="161"/>
    <x v="161"/>
    <x v="161"/>
    <n v="5500"/>
    <n v="4300"/>
    <n v="0.78181818181818186"/>
    <x v="0"/>
    <n v="75"/>
    <n v="57.333333333333336"/>
    <x v="1"/>
    <x v="1"/>
    <x v="158"/>
    <n v="1443502800"/>
    <b v="0"/>
    <b v="1"/>
    <x v="2"/>
    <x v="2"/>
    <x v="2"/>
  </r>
  <r>
    <n v="162"/>
    <x v="162"/>
    <x v="162"/>
    <n v="6100"/>
    <n v="9134"/>
    <n v="1.4973770491803278"/>
    <x v="1"/>
    <n v="157"/>
    <n v="58.178343949044589"/>
    <x v="5"/>
    <x v="5"/>
    <x v="159"/>
    <n v="1546840800"/>
    <b v="0"/>
    <b v="0"/>
    <x v="1"/>
    <x v="1"/>
    <x v="1"/>
  </r>
  <r>
    <n v="163"/>
    <x v="163"/>
    <x v="163"/>
    <n v="3500"/>
    <n v="8864"/>
    <n v="2.5325714285714285"/>
    <x v="1"/>
    <n v="246"/>
    <n v="36.032520325203251"/>
    <x v="1"/>
    <x v="1"/>
    <x v="160"/>
    <n v="1512712800"/>
    <b v="0"/>
    <b v="1"/>
    <x v="14"/>
    <x v="7"/>
    <x v="14"/>
  </r>
  <r>
    <n v="164"/>
    <x v="164"/>
    <x v="164"/>
    <n v="150500"/>
    <n v="150755"/>
    <n v="1.0016943521594683"/>
    <x v="1"/>
    <n v="1396"/>
    <n v="107.99068767908309"/>
    <x v="1"/>
    <x v="1"/>
    <x v="161"/>
    <n v="1507525200"/>
    <b v="0"/>
    <b v="0"/>
    <x v="3"/>
    <x v="3"/>
    <x v="3"/>
  </r>
  <r>
    <n v="165"/>
    <x v="165"/>
    <x v="165"/>
    <n v="90400"/>
    <n v="110279"/>
    <n v="1.2199004424778761"/>
    <x v="1"/>
    <n v="2506"/>
    <n v="44.005985634477256"/>
    <x v="1"/>
    <x v="1"/>
    <x v="162"/>
    <n v="1504328400"/>
    <b v="0"/>
    <b v="0"/>
    <x v="2"/>
    <x v="2"/>
    <x v="2"/>
  </r>
  <r>
    <n v="166"/>
    <x v="166"/>
    <x v="166"/>
    <n v="9800"/>
    <n v="13439"/>
    <n v="1.3713265306122449"/>
    <x v="1"/>
    <n v="244"/>
    <n v="55.077868852459019"/>
    <x v="1"/>
    <x v="1"/>
    <x v="163"/>
    <n v="1293343200"/>
    <b v="0"/>
    <b v="0"/>
    <x v="14"/>
    <x v="7"/>
    <x v="14"/>
  </r>
  <r>
    <n v="167"/>
    <x v="167"/>
    <x v="167"/>
    <n v="2600"/>
    <n v="10804"/>
    <n v="4.155384615384615"/>
    <x v="1"/>
    <n v="146"/>
    <n v="74"/>
    <x v="2"/>
    <x v="2"/>
    <x v="164"/>
    <n v="1371704400"/>
    <b v="0"/>
    <b v="0"/>
    <x v="3"/>
    <x v="3"/>
    <x v="3"/>
  </r>
  <r>
    <n v="168"/>
    <x v="168"/>
    <x v="168"/>
    <n v="128100"/>
    <n v="40107"/>
    <n v="0.3130913348946136"/>
    <x v="0"/>
    <n v="955"/>
    <n v="41.996858638743454"/>
    <x v="3"/>
    <x v="3"/>
    <x v="165"/>
    <n v="1552798800"/>
    <b v="0"/>
    <b v="1"/>
    <x v="7"/>
    <x v="1"/>
    <x v="7"/>
  </r>
  <r>
    <n v="169"/>
    <x v="169"/>
    <x v="169"/>
    <n v="23300"/>
    <n v="98811"/>
    <n v="4.240815450643777"/>
    <x v="1"/>
    <n v="1267"/>
    <n v="77.988161010260455"/>
    <x v="1"/>
    <x v="1"/>
    <x v="166"/>
    <n v="1342328400"/>
    <b v="0"/>
    <b v="1"/>
    <x v="12"/>
    <x v="4"/>
    <x v="12"/>
  </r>
  <r>
    <n v="170"/>
    <x v="170"/>
    <x v="170"/>
    <n v="188100"/>
    <n v="5528"/>
    <n v="2.9388623072833599E-2"/>
    <x v="0"/>
    <n v="67"/>
    <n v="82.507462686567166"/>
    <x v="1"/>
    <x v="1"/>
    <x v="167"/>
    <n v="1502341200"/>
    <b v="0"/>
    <b v="0"/>
    <x v="7"/>
    <x v="1"/>
    <x v="7"/>
  </r>
  <r>
    <n v="171"/>
    <x v="171"/>
    <x v="171"/>
    <n v="4900"/>
    <n v="521"/>
    <n v="0.1063265306122449"/>
    <x v="0"/>
    <n v="5"/>
    <n v="104.2"/>
    <x v="1"/>
    <x v="1"/>
    <x v="168"/>
    <n v="1397192400"/>
    <b v="0"/>
    <b v="0"/>
    <x v="18"/>
    <x v="5"/>
    <x v="18"/>
  </r>
  <r>
    <n v="172"/>
    <x v="172"/>
    <x v="172"/>
    <n v="800"/>
    <n v="663"/>
    <n v="0.82874999999999999"/>
    <x v="0"/>
    <n v="26"/>
    <n v="25.5"/>
    <x v="1"/>
    <x v="1"/>
    <x v="169"/>
    <n v="1407042000"/>
    <b v="0"/>
    <b v="1"/>
    <x v="4"/>
    <x v="4"/>
    <x v="4"/>
  </r>
  <r>
    <n v="173"/>
    <x v="173"/>
    <x v="173"/>
    <n v="96700"/>
    <n v="157635"/>
    <n v="1.6301447776628748"/>
    <x v="1"/>
    <n v="1561"/>
    <n v="100.98334401024984"/>
    <x v="1"/>
    <x v="1"/>
    <x v="170"/>
    <n v="1369371600"/>
    <b v="0"/>
    <b v="0"/>
    <x v="3"/>
    <x v="3"/>
    <x v="3"/>
  </r>
  <r>
    <n v="174"/>
    <x v="174"/>
    <x v="174"/>
    <n v="600"/>
    <n v="5368"/>
    <n v="8.9466666666666672"/>
    <x v="1"/>
    <n v="48"/>
    <n v="111.83333333333333"/>
    <x v="1"/>
    <x v="1"/>
    <x v="171"/>
    <n v="1444107600"/>
    <b v="0"/>
    <b v="1"/>
    <x v="8"/>
    <x v="2"/>
    <x v="8"/>
  </r>
  <r>
    <n v="175"/>
    <x v="175"/>
    <x v="175"/>
    <n v="181200"/>
    <n v="47459"/>
    <n v="0.26191501103752757"/>
    <x v="0"/>
    <n v="1130"/>
    <n v="41.999115044247787"/>
    <x v="1"/>
    <x v="1"/>
    <x v="172"/>
    <n v="1474261200"/>
    <b v="0"/>
    <b v="0"/>
    <x v="3"/>
    <x v="3"/>
    <x v="3"/>
  </r>
  <r>
    <n v="176"/>
    <x v="176"/>
    <x v="176"/>
    <n v="115000"/>
    <n v="86060"/>
    <n v="0.74834782608695649"/>
    <x v="0"/>
    <n v="782"/>
    <n v="110.05115089514067"/>
    <x v="1"/>
    <x v="1"/>
    <x v="173"/>
    <n v="1473656400"/>
    <b v="0"/>
    <b v="0"/>
    <x v="3"/>
    <x v="3"/>
    <x v="3"/>
  </r>
  <r>
    <n v="177"/>
    <x v="177"/>
    <x v="177"/>
    <n v="38800"/>
    <n v="161593"/>
    <n v="4.1647680412371137"/>
    <x v="1"/>
    <n v="2739"/>
    <n v="58.997079225994888"/>
    <x v="1"/>
    <x v="1"/>
    <x v="174"/>
    <n v="1291960800"/>
    <b v="0"/>
    <b v="0"/>
    <x v="3"/>
    <x v="3"/>
    <x v="3"/>
  </r>
  <r>
    <n v="178"/>
    <x v="178"/>
    <x v="178"/>
    <n v="7200"/>
    <n v="6927"/>
    <n v="0.96208333333333329"/>
    <x v="0"/>
    <n v="210"/>
    <n v="32.985714285714288"/>
    <x v="1"/>
    <x v="1"/>
    <x v="175"/>
    <n v="1506747600"/>
    <b v="0"/>
    <b v="0"/>
    <x v="0"/>
    <x v="0"/>
    <x v="0"/>
  </r>
  <r>
    <n v="179"/>
    <x v="179"/>
    <x v="179"/>
    <n v="44500"/>
    <n v="159185"/>
    <n v="3.5771910112359548"/>
    <x v="1"/>
    <n v="3537"/>
    <n v="45.005654509471306"/>
    <x v="0"/>
    <x v="0"/>
    <x v="176"/>
    <n v="1363582800"/>
    <b v="0"/>
    <b v="1"/>
    <x v="3"/>
    <x v="3"/>
    <x v="3"/>
  </r>
  <r>
    <n v="180"/>
    <x v="180"/>
    <x v="180"/>
    <n v="56000"/>
    <n v="172736"/>
    <n v="3.0845714285714285"/>
    <x v="1"/>
    <n v="2107"/>
    <n v="81.98196487897485"/>
    <x v="2"/>
    <x v="2"/>
    <x v="177"/>
    <n v="1269666000"/>
    <b v="0"/>
    <b v="0"/>
    <x v="8"/>
    <x v="2"/>
    <x v="8"/>
  </r>
  <r>
    <n v="181"/>
    <x v="181"/>
    <x v="181"/>
    <n v="8600"/>
    <n v="5315"/>
    <n v="0.61802325581395345"/>
    <x v="0"/>
    <n v="136"/>
    <n v="39.080882352941174"/>
    <x v="1"/>
    <x v="1"/>
    <x v="178"/>
    <n v="1508648400"/>
    <b v="0"/>
    <b v="0"/>
    <x v="2"/>
    <x v="2"/>
    <x v="2"/>
  </r>
  <r>
    <n v="182"/>
    <x v="182"/>
    <x v="182"/>
    <n v="27100"/>
    <n v="195750"/>
    <n v="7.2232472324723247"/>
    <x v="1"/>
    <n v="3318"/>
    <n v="58.996383363471971"/>
    <x v="3"/>
    <x v="3"/>
    <x v="179"/>
    <n v="1561957200"/>
    <b v="0"/>
    <b v="0"/>
    <x v="3"/>
    <x v="3"/>
    <x v="3"/>
  </r>
  <r>
    <n v="183"/>
    <x v="183"/>
    <x v="183"/>
    <n v="5100"/>
    <n v="3525"/>
    <n v="0.69117647058823528"/>
    <x v="0"/>
    <n v="86"/>
    <n v="40.988372093023258"/>
    <x v="0"/>
    <x v="0"/>
    <x v="180"/>
    <n v="1285131600"/>
    <b v="0"/>
    <b v="0"/>
    <x v="1"/>
    <x v="1"/>
    <x v="1"/>
  </r>
  <r>
    <n v="184"/>
    <x v="184"/>
    <x v="184"/>
    <n v="3600"/>
    <n v="10550"/>
    <n v="2.9305555555555554"/>
    <x v="1"/>
    <n v="340"/>
    <n v="31.029411764705884"/>
    <x v="1"/>
    <x v="1"/>
    <x v="181"/>
    <n v="1556946000"/>
    <b v="0"/>
    <b v="0"/>
    <x v="3"/>
    <x v="3"/>
    <x v="3"/>
  </r>
  <r>
    <n v="185"/>
    <x v="185"/>
    <x v="185"/>
    <n v="1000"/>
    <n v="718"/>
    <n v="0.71799999999999997"/>
    <x v="0"/>
    <n v="19"/>
    <n v="37.789473684210527"/>
    <x v="1"/>
    <x v="1"/>
    <x v="182"/>
    <n v="1527138000"/>
    <b v="0"/>
    <b v="0"/>
    <x v="19"/>
    <x v="4"/>
    <x v="19"/>
  </r>
  <r>
    <n v="186"/>
    <x v="186"/>
    <x v="186"/>
    <n v="88800"/>
    <n v="28358"/>
    <n v="0.31934684684684683"/>
    <x v="0"/>
    <n v="886"/>
    <n v="32.006772009029348"/>
    <x v="1"/>
    <x v="1"/>
    <x v="183"/>
    <n v="1402117200"/>
    <b v="0"/>
    <b v="0"/>
    <x v="3"/>
    <x v="3"/>
    <x v="3"/>
  </r>
  <r>
    <n v="187"/>
    <x v="187"/>
    <x v="187"/>
    <n v="60200"/>
    <n v="138384"/>
    <n v="2.2987375415282392"/>
    <x v="1"/>
    <n v="1442"/>
    <n v="95.966712898751737"/>
    <x v="0"/>
    <x v="0"/>
    <x v="184"/>
    <n v="1364014800"/>
    <b v="0"/>
    <b v="1"/>
    <x v="12"/>
    <x v="4"/>
    <x v="12"/>
  </r>
  <r>
    <n v="188"/>
    <x v="188"/>
    <x v="188"/>
    <n v="8200"/>
    <n v="2625"/>
    <n v="0.3201219512195122"/>
    <x v="0"/>
    <n v="35"/>
    <n v="75"/>
    <x v="6"/>
    <x v="6"/>
    <x v="185"/>
    <n v="1417586400"/>
    <b v="0"/>
    <b v="0"/>
    <x v="3"/>
    <x v="3"/>
    <x v="3"/>
  </r>
  <r>
    <n v="189"/>
    <x v="189"/>
    <x v="189"/>
    <n v="191300"/>
    <n v="45004"/>
    <n v="0.23525352848928385"/>
    <x v="3"/>
    <n v="441"/>
    <n v="102.0498866213152"/>
    <x v="1"/>
    <x v="1"/>
    <x v="186"/>
    <n v="1457071200"/>
    <b v="0"/>
    <b v="0"/>
    <x v="3"/>
    <x v="3"/>
    <x v="3"/>
  </r>
  <r>
    <n v="190"/>
    <x v="190"/>
    <x v="190"/>
    <n v="3700"/>
    <n v="2538"/>
    <n v="0.68594594594594593"/>
    <x v="0"/>
    <n v="24"/>
    <n v="105.75"/>
    <x v="1"/>
    <x v="1"/>
    <x v="187"/>
    <n v="1370408400"/>
    <b v="0"/>
    <b v="1"/>
    <x v="3"/>
    <x v="3"/>
    <x v="3"/>
  </r>
  <r>
    <n v="191"/>
    <x v="191"/>
    <x v="191"/>
    <n v="8400"/>
    <n v="3188"/>
    <n v="0.37952380952380954"/>
    <x v="0"/>
    <n v="86"/>
    <n v="37.069767441860463"/>
    <x v="6"/>
    <x v="6"/>
    <x v="188"/>
    <n v="1552626000"/>
    <b v="0"/>
    <b v="0"/>
    <x v="3"/>
    <x v="3"/>
    <x v="3"/>
  </r>
  <r>
    <n v="192"/>
    <x v="192"/>
    <x v="192"/>
    <n v="42600"/>
    <n v="8517"/>
    <n v="0.19992957746478873"/>
    <x v="0"/>
    <n v="243"/>
    <n v="35.049382716049379"/>
    <x v="1"/>
    <x v="1"/>
    <x v="189"/>
    <n v="1404190800"/>
    <b v="0"/>
    <b v="0"/>
    <x v="1"/>
    <x v="1"/>
    <x v="1"/>
  </r>
  <r>
    <n v="193"/>
    <x v="193"/>
    <x v="193"/>
    <n v="6600"/>
    <n v="3012"/>
    <n v="0.45636363636363636"/>
    <x v="0"/>
    <n v="65"/>
    <n v="46.338461538461537"/>
    <x v="1"/>
    <x v="1"/>
    <x v="190"/>
    <n v="1523509200"/>
    <b v="1"/>
    <b v="0"/>
    <x v="7"/>
    <x v="1"/>
    <x v="7"/>
  </r>
  <r>
    <n v="194"/>
    <x v="194"/>
    <x v="194"/>
    <n v="7100"/>
    <n v="8716"/>
    <n v="1.227605633802817"/>
    <x v="1"/>
    <n v="126"/>
    <n v="69.174603174603178"/>
    <x v="1"/>
    <x v="1"/>
    <x v="191"/>
    <n v="1443589200"/>
    <b v="0"/>
    <b v="0"/>
    <x v="16"/>
    <x v="1"/>
    <x v="16"/>
  </r>
  <r>
    <n v="195"/>
    <x v="195"/>
    <x v="195"/>
    <n v="15800"/>
    <n v="57157"/>
    <n v="3.61753164556962"/>
    <x v="1"/>
    <n v="524"/>
    <n v="109.07824427480917"/>
    <x v="1"/>
    <x v="1"/>
    <x v="192"/>
    <n v="1533445200"/>
    <b v="0"/>
    <b v="0"/>
    <x v="5"/>
    <x v="1"/>
    <x v="5"/>
  </r>
  <r>
    <n v="196"/>
    <x v="196"/>
    <x v="196"/>
    <n v="8200"/>
    <n v="5178"/>
    <n v="0.63146341463414635"/>
    <x v="0"/>
    <n v="100"/>
    <n v="51.78"/>
    <x v="3"/>
    <x v="3"/>
    <x v="173"/>
    <n v="1474520400"/>
    <b v="0"/>
    <b v="0"/>
    <x v="8"/>
    <x v="2"/>
    <x v="8"/>
  </r>
  <r>
    <n v="197"/>
    <x v="197"/>
    <x v="197"/>
    <n v="54700"/>
    <n v="163118"/>
    <n v="2.9820475319926874"/>
    <x v="1"/>
    <n v="1989"/>
    <n v="82.010055304172951"/>
    <x v="1"/>
    <x v="1"/>
    <x v="193"/>
    <n v="1499403600"/>
    <b v="0"/>
    <b v="0"/>
    <x v="6"/>
    <x v="4"/>
    <x v="6"/>
  </r>
  <r>
    <n v="198"/>
    <x v="198"/>
    <x v="198"/>
    <n v="63200"/>
    <n v="6041"/>
    <n v="9.5585443037974685E-2"/>
    <x v="0"/>
    <n v="168"/>
    <n v="35.958333333333336"/>
    <x v="1"/>
    <x v="1"/>
    <x v="194"/>
    <n v="1283576400"/>
    <b v="0"/>
    <b v="0"/>
    <x v="5"/>
    <x v="1"/>
    <x v="5"/>
  </r>
  <r>
    <n v="199"/>
    <x v="199"/>
    <x v="199"/>
    <n v="1800"/>
    <n v="968"/>
    <n v="0.5377777777777778"/>
    <x v="0"/>
    <n v="13"/>
    <n v="74.461538461538467"/>
    <x v="1"/>
    <x v="1"/>
    <x v="195"/>
    <n v="1436590800"/>
    <b v="0"/>
    <b v="0"/>
    <x v="1"/>
    <x v="1"/>
    <x v="1"/>
  </r>
  <r>
    <n v="200"/>
    <x v="200"/>
    <x v="200"/>
    <n v="100"/>
    <n v="2"/>
    <n v="0.02"/>
    <x v="0"/>
    <n v="1"/>
    <n v="2"/>
    <x v="0"/>
    <x v="0"/>
    <x v="152"/>
    <n v="1270443600"/>
    <b v="0"/>
    <b v="0"/>
    <x v="3"/>
    <x v="3"/>
    <x v="3"/>
  </r>
  <r>
    <n v="201"/>
    <x v="201"/>
    <x v="201"/>
    <n v="2100"/>
    <n v="14305"/>
    <n v="6.8119047619047617"/>
    <x v="1"/>
    <n v="157"/>
    <n v="91.114649681528661"/>
    <x v="1"/>
    <x v="1"/>
    <x v="196"/>
    <n v="1407819600"/>
    <b v="0"/>
    <b v="0"/>
    <x v="2"/>
    <x v="2"/>
    <x v="2"/>
  </r>
  <r>
    <n v="202"/>
    <x v="202"/>
    <x v="202"/>
    <n v="8300"/>
    <n v="6543"/>
    <n v="0.78831325301204824"/>
    <x v="3"/>
    <n v="82"/>
    <n v="79.792682926829272"/>
    <x v="1"/>
    <x v="1"/>
    <x v="197"/>
    <n v="1317877200"/>
    <b v="0"/>
    <b v="0"/>
    <x v="0"/>
    <x v="0"/>
    <x v="0"/>
  </r>
  <r>
    <n v="203"/>
    <x v="203"/>
    <x v="203"/>
    <n v="143900"/>
    <n v="193413"/>
    <n v="1.3440792216817234"/>
    <x v="1"/>
    <n v="4498"/>
    <n v="42.999777678968428"/>
    <x v="2"/>
    <x v="2"/>
    <x v="198"/>
    <n v="1484805600"/>
    <b v="0"/>
    <b v="0"/>
    <x v="3"/>
    <x v="3"/>
    <x v="3"/>
  </r>
  <r>
    <n v="204"/>
    <x v="204"/>
    <x v="204"/>
    <n v="75000"/>
    <n v="2529"/>
    <n v="3.372E-2"/>
    <x v="0"/>
    <n v="40"/>
    <n v="63.225000000000001"/>
    <x v="1"/>
    <x v="1"/>
    <x v="199"/>
    <n v="1302670800"/>
    <b v="0"/>
    <b v="0"/>
    <x v="17"/>
    <x v="1"/>
    <x v="17"/>
  </r>
  <r>
    <n v="205"/>
    <x v="205"/>
    <x v="205"/>
    <n v="1300"/>
    <n v="5614"/>
    <n v="4.3184615384615386"/>
    <x v="1"/>
    <n v="80"/>
    <n v="70.174999999999997"/>
    <x v="1"/>
    <x v="1"/>
    <x v="200"/>
    <n v="1540789200"/>
    <b v="1"/>
    <b v="0"/>
    <x v="3"/>
    <x v="3"/>
    <x v="3"/>
  </r>
  <r>
    <n v="206"/>
    <x v="206"/>
    <x v="206"/>
    <n v="9000"/>
    <n v="3496"/>
    <n v="0.38844444444444443"/>
    <x v="3"/>
    <n v="57"/>
    <n v="61.333333333333336"/>
    <x v="1"/>
    <x v="1"/>
    <x v="201"/>
    <n v="1268028000"/>
    <b v="0"/>
    <b v="0"/>
    <x v="13"/>
    <x v="5"/>
    <x v="13"/>
  </r>
  <r>
    <n v="207"/>
    <x v="207"/>
    <x v="207"/>
    <n v="1000"/>
    <n v="4257"/>
    <n v="4.2569999999999997"/>
    <x v="1"/>
    <n v="43"/>
    <n v="99"/>
    <x v="1"/>
    <x v="1"/>
    <x v="202"/>
    <n v="1537160400"/>
    <b v="0"/>
    <b v="1"/>
    <x v="1"/>
    <x v="1"/>
    <x v="1"/>
  </r>
  <r>
    <n v="208"/>
    <x v="208"/>
    <x v="208"/>
    <n v="196900"/>
    <n v="199110"/>
    <n v="1.0112239715591671"/>
    <x v="1"/>
    <n v="2053"/>
    <n v="96.984900146127615"/>
    <x v="1"/>
    <x v="1"/>
    <x v="203"/>
    <n v="1512280800"/>
    <b v="0"/>
    <b v="0"/>
    <x v="4"/>
    <x v="4"/>
    <x v="4"/>
  </r>
  <r>
    <n v="209"/>
    <x v="209"/>
    <x v="209"/>
    <n v="194500"/>
    <n v="41212"/>
    <n v="0.21188688946015424"/>
    <x v="2"/>
    <n v="808"/>
    <n v="51.004950495049506"/>
    <x v="2"/>
    <x v="2"/>
    <x v="204"/>
    <n v="1463115600"/>
    <b v="0"/>
    <b v="0"/>
    <x v="4"/>
    <x v="4"/>
    <x v="4"/>
  </r>
  <r>
    <n v="210"/>
    <x v="210"/>
    <x v="210"/>
    <n v="9400"/>
    <n v="6338"/>
    <n v="0.67425531914893622"/>
    <x v="0"/>
    <n v="226"/>
    <n v="28.044247787610619"/>
    <x v="3"/>
    <x v="3"/>
    <x v="205"/>
    <n v="1490850000"/>
    <b v="0"/>
    <b v="0"/>
    <x v="22"/>
    <x v="4"/>
    <x v="22"/>
  </r>
  <r>
    <n v="211"/>
    <x v="211"/>
    <x v="211"/>
    <n v="104400"/>
    <n v="99100"/>
    <n v="0.9492337164750958"/>
    <x v="0"/>
    <n v="1625"/>
    <n v="60.984615384615381"/>
    <x v="1"/>
    <x v="1"/>
    <x v="206"/>
    <n v="1379653200"/>
    <b v="0"/>
    <b v="0"/>
    <x v="3"/>
    <x v="3"/>
    <x v="3"/>
  </r>
  <r>
    <n v="212"/>
    <x v="212"/>
    <x v="212"/>
    <n v="8100"/>
    <n v="12300"/>
    <n v="1.5185185185185186"/>
    <x v="1"/>
    <n v="168"/>
    <n v="73.214285714285708"/>
    <x v="1"/>
    <x v="1"/>
    <x v="207"/>
    <n v="1580364000"/>
    <b v="0"/>
    <b v="0"/>
    <x v="3"/>
    <x v="3"/>
    <x v="3"/>
  </r>
  <r>
    <n v="213"/>
    <x v="213"/>
    <x v="213"/>
    <n v="87900"/>
    <n v="171549"/>
    <n v="1.9516382252559727"/>
    <x v="1"/>
    <n v="4289"/>
    <n v="39.997435299603637"/>
    <x v="1"/>
    <x v="1"/>
    <x v="208"/>
    <n v="1289714400"/>
    <b v="0"/>
    <b v="1"/>
    <x v="7"/>
    <x v="1"/>
    <x v="7"/>
  </r>
  <r>
    <n v="214"/>
    <x v="214"/>
    <x v="214"/>
    <n v="1400"/>
    <n v="14324"/>
    <n v="10.231428571428571"/>
    <x v="1"/>
    <n v="165"/>
    <n v="86.812121212121212"/>
    <x v="1"/>
    <x v="1"/>
    <x v="209"/>
    <n v="1282712400"/>
    <b v="0"/>
    <b v="0"/>
    <x v="1"/>
    <x v="1"/>
    <x v="1"/>
  </r>
  <r>
    <n v="215"/>
    <x v="215"/>
    <x v="215"/>
    <n v="156800"/>
    <n v="6024"/>
    <n v="3.8418367346938778E-2"/>
    <x v="0"/>
    <n v="143"/>
    <n v="42.125874125874127"/>
    <x v="1"/>
    <x v="1"/>
    <x v="210"/>
    <n v="1550210400"/>
    <b v="0"/>
    <b v="0"/>
    <x v="3"/>
    <x v="3"/>
    <x v="3"/>
  </r>
  <r>
    <n v="216"/>
    <x v="216"/>
    <x v="216"/>
    <n v="121700"/>
    <n v="188721"/>
    <n v="1.5507066557107643"/>
    <x v="1"/>
    <n v="1815"/>
    <n v="103.97851239669421"/>
    <x v="1"/>
    <x v="1"/>
    <x v="211"/>
    <n v="1322114400"/>
    <b v="0"/>
    <b v="0"/>
    <x v="3"/>
    <x v="3"/>
    <x v="3"/>
  </r>
  <r>
    <n v="217"/>
    <x v="217"/>
    <x v="217"/>
    <n v="129400"/>
    <n v="57911"/>
    <n v="0.44753477588871715"/>
    <x v="0"/>
    <n v="934"/>
    <n v="62.003211991434689"/>
    <x v="1"/>
    <x v="1"/>
    <x v="212"/>
    <n v="1557205200"/>
    <b v="0"/>
    <b v="0"/>
    <x v="22"/>
    <x v="4"/>
    <x v="22"/>
  </r>
  <r>
    <n v="218"/>
    <x v="218"/>
    <x v="218"/>
    <n v="5700"/>
    <n v="12309"/>
    <n v="2.1594736842105262"/>
    <x v="1"/>
    <n v="397"/>
    <n v="31.005037783375315"/>
    <x v="4"/>
    <x v="4"/>
    <x v="213"/>
    <n v="1323928800"/>
    <b v="0"/>
    <b v="1"/>
    <x v="12"/>
    <x v="4"/>
    <x v="12"/>
  </r>
  <r>
    <n v="219"/>
    <x v="219"/>
    <x v="219"/>
    <n v="41700"/>
    <n v="138497"/>
    <n v="3.3212709832134291"/>
    <x v="1"/>
    <n v="1539"/>
    <n v="89.991552956465242"/>
    <x v="1"/>
    <x v="1"/>
    <x v="214"/>
    <n v="1346130000"/>
    <b v="0"/>
    <b v="0"/>
    <x v="10"/>
    <x v="4"/>
    <x v="10"/>
  </r>
  <r>
    <n v="220"/>
    <x v="220"/>
    <x v="220"/>
    <n v="7900"/>
    <n v="667"/>
    <n v="8.4430379746835441E-2"/>
    <x v="0"/>
    <n v="17"/>
    <n v="39.235294117647058"/>
    <x v="1"/>
    <x v="1"/>
    <x v="215"/>
    <n v="1311051600"/>
    <b v="1"/>
    <b v="0"/>
    <x v="3"/>
    <x v="3"/>
    <x v="3"/>
  </r>
  <r>
    <n v="221"/>
    <x v="221"/>
    <x v="221"/>
    <n v="121500"/>
    <n v="119830"/>
    <n v="0.9862551440329218"/>
    <x v="0"/>
    <n v="2179"/>
    <n v="54.993116108306566"/>
    <x v="1"/>
    <x v="1"/>
    <x v="216"/>
    <n v="1340427600"/>
    <b v="1"/>
    <b v="0"/>
    <x v="0"/>
    <x v="0"/>
    <x v="0"/>
  </r>
  <r>
    <n v="222"/>
    <x v="222"/>
    <x v="222"/>
    <n v="4800"/>
    <n v="6623"/>
    <n v="1.3797916666666667"/>
    <x v="1"/>
    <n v="138"/>
    <n v="47.992753623188406"/>
    <x v="1"/>
    <x v="1"/>
    <x v="217"/>
    <n v="1412312400"/>
    <b v="0"/>
    <b v="0"/>
    <x v="14"/>
    <x v="7"/>
    <x v="14"/>
  </r>
  <r>
    <n v="223"/>
    <x v="223"/>
    <x v="223"/>
    <n v="87300"/>
    <n v="81897"/>
    <n v="0.93810996563573879"/>
    <x v="0"/>
    <n v="931"/>
    <n v="87.966702470461868"/>
    <x v="1"/>
    <x v="1"/>
    <x v="218"/>
    <n v="1459314000"/>
    <b v="0"/>
    <b v="0"/>
    <x v="3"/>
    <x v="3"/>
    <x v="3"/>
  </r>
  <r>
    <n v="224"/>
    <x v="224"/>
    <x v="224"/>
    <n v="46300"/>
    <n v="186885"/>
    <n v="4.0363930885529156"/>
    <x v="1"/>
    <n v="3594"/>
    <n v="51.999165275459099"/>
    <x v="1"/>
    <x v="1"/>
    <x v="219"/>
    <n v="1415426400"/>
    <b v="0"/>
    <b v="0"/>
    <x v="22"/>
    <x v="4"/>
    <x v="22"/>
  </r>
  <r>
    <n v="225"/>
    <x v="225"/>
    <x v="225"/>
    <n v="67800"/>
    <n v="176398"/>
    <n v="2.6017404129793511"/>
    <x v="1"/>
    <n v="5880"/>
    <n v="29.999659863945578"/>
    <x v="1"/>
    <x v="1"/>
    <x v="220"/>
    <n v="1399093200"/>
    <b v="1"/>
    <b v="0"/>
    <x v="1"/>
    <x v="1"/>
    <x v="1"/>
  </r>
  <r>
    <n v="226"/>
    <x v="102"/>
    <x v="226"/>
    <n v="3000"/>
    <n v="10999"/>
    <n v="3.6663333333333332"/>
    <x v="1"/>
    <n v="112"/>
    <n v="98.205357142857139"/>
    <x v="1"/>
    <x v="1"/>
    <x v="221"/>
    <n v="1273899600"/>
    <b v="0"/>
    <b v="0"/>
    <x v="14"/>
    <x v="7"/>
    <x v="14"/>
  </r>
  <r>
    <n v="227"/>
    <x v="226"/>
    <x v="227"/>
    <n v="60900"/>
    <n v="102751"/>
    <n v="1.687208538587849"/>
    <x v="1"/>
    <n v="943"/>
    <n v="108.96182396606575"/>
    <x v="1"/>
    <x v="1"/>
    <x v="222"/>
    <n v="1432184400"/>
    <b v="0"/>
    <b v="0"/>
    <x v="20"/>
    <x v="6"/>
    <x v="20"/>
  </r>
  <r>
    <n v="228"/>
    <x v="227"/>
    <x v="228"/>
    <n v="137900"/>
    <n v="165352"/>
    <n v="1.1990717911530093"/>
    <x v="1"/>
    <n v="2468"/>
    <n v="66.998379254457049"/>
    <x v="1"/>
    <x v="1"/>
    <x v="172"/>
    <n v="1474779600"/>
    <b v="0"/>
    <b v="0"/>
    <x v="10"/>
    <x v="4"/>
    <x v="10"/>
  </r>
  <r>
    <n v="229"/>
    <x v="228"/>
    <x v="229"/>
    <n v="85600"/>
    <n v="165798"/>
    <n v="1.936892523364486"/>
    <x v="1"/>
    <n v="2551"/>
    <n v="64.99333594668758"/>
    <x v="1"/>
    <x v="1"/>
    <x v="223"/>
    <n v="1500440400"/>
    <b v="0"/>
    <b v="1"/>
    <x v="20"/>
    <x v="6"/>
    <x v="20"/>
  </r>
  <r>
    <n v="230"/>
    <x v="229"/>
    <x v="230"/>
    <n v="2400"/>
    <n v="10084"/>
    <n v="4.2016666666666671"/>
    <x v="1"/>
    <n v="101"/>
    <n v="99.841584158415841"/>
    <x v="1"/>
    <x v="1"/>
    <x v="224"/>
    <n v="1575612000"/>
    <b v="0"/>
    <b v="0"/>
    <x v="11"/>
    <x v="6"/>
    <x v="11"/>
  </r>
  <r>
    <n v="231"/>
    <x v="230"/>
    <x v="231"/>
    <n v="7200"/>
    <n v="5523"/>
    <n v="0.76708333333333334"/>
    <x v="3"/>
    <n v="67"/>
    <n v="82.432835820895519"/>
    <x v="1"/>
    <x v="1"/>
    <x v="225"/>
    <n v="1374123600"/>
    <b v="0"/>
    <b v="0"/>
    <x v="3"/>
    <x v="3"/>
    <x v="3"/>
  </r>
  <r>
    <n v="232"/>
    <x v="231"/>
    <x v="232"/>
    <n v="3400"/>
    <n v="5823"/>
    <n v="1.7126470588235294"/>
    <x v="1"/>
    <n v="92"/>
    <n v="63.293478260869563"/>
    <x v="1"/>
    <x v="1"/>
    <x v="226"/>
    <n v="1469509200"/>
    <b v="0"/>
    <b v="0"/>
    <x v="3"/>
    <x v="3"/>
    <x v="3"/>
  </r>
  <r>
    <n v="233"/>
    <x v="232"/>
    <x v="233"/>
    <n v="3800"/>
    <n v="6000"/>
    <n v="1.5789473684210527"/>
    <x v="1"/>
    <n v="62"/>
    <n v="96.774193548387103"/>
    <x v="1"/>
    <x v="1"/>
    <x v="227"/>
    <n v="1309237200"/>
    <b v="0"/>
    <b v="0"/>
    <x v="10"/>
    <x v="4"/>
    <x v="10"/>
  </r>
  <r>
    <n v="234"/>
    <x v="233"/>
    <x v="234"/>
    <n v="7500"/>
    <n v="8181"/>
    <n v="1.0908"/>
    <x v="1"/>
    <n v="149"/>
    <n v="54.906040268456373"/>
    <x v="6"/>
    <x v="6"/>
    <x v="228"/>
    <n v="1503982800"/>
    <b v="0"/>
    <b v="1"/>
    <x v="11"/>
    <x v="6"/>
    <x v="11"/>
  </r>
  <r>
    <n v="235"/>
    <x v="234"/>
    <x v="235"/>
    <n v="8600"/>
    <n v="3589"/>
    <n v="0.41732558139534881"/>
    <x v="0"/>
    <n v="92"/>
    <n v="39.010869565217391"/>
    <x v="1"/>
    <x v="1"/>
    <x v="229"/>
    <n v="1487397600"/>
    <b v="0"/>
    <b v="0"/>
    <x v="10"/>
    <x v="4"/>
    <x v="10"/>
  </r>
  <r>
    <n v="236"/>
    <x v="235"/>
    <x v="236"/>
    <n v="39500"/>
    <n v="4323"/>
    <n v="0.10944303797468355"/>
    <x v="0"/>
    <n v="57"/>
    <n v="75.84210526315789"/>
    <x v="2"/>
    <x v="2"/>
    <x v="230"/>
    <n v="1562043600"/>
    <b v="0"/>
    <b v="1"/>
    <x v="1"/>
    <x v="1"/>
    <x v="1"/>
  </r>
  <r>
    <n v="237"/>
    <x v="236"/>
    <x v="237"/>
    <n v="9300"/>
    <n v="14822"/>
    <n v="1.593763440860215"/>
    <x v="1"/>
    <n v="329"/>
    <n v="45.051671732522799"/>
    <x v="1"/>
    <x v="1"/>
    <x v="231"/>
    <n v="1398574800"/>
    <b v="0"/>
    <b v="0"/>
    <x v="10"/>
    <x v="4"/>
    <x v="10"/>
  </r>
  <r>
    <n v="238"/>
    <x v="237"/>
    <x v="238"/>
    <n v="2400"/>
    <n v="10138"/>
    <n v="4.2241666666666671"/>
    <x v="1"/>
    <n v="97"/>
    <n v="104.51546391752578"/>
    <x v="3"/>
    <x v="3"/>
    <x v="232"/>
    <n v="1515391200"/>
    <b v="0"/>
    <b v="1"/>
    <x v="3"/>
    <x v="3"/>
    <x v="3"/>
  </r>
  <r>
    <n v="239"/>
    <x v="238"/>
    <x v="239"/>
    <n v="3200"/>
    <n v="3127"/>
    <n v="0.97718749999999999"/>
    <x v="0"/>
    <n v="41"/>
    <n v="76.268292682926827"/>
    <x v="1"/>
    <x v="1"/>
    <x v="233"/>
    <n v="1441170000"/>
    <b v="0"/>
    <b v="0"/>
    <x v="8"/>
    <x v="2"/>
    <x v="8"/>
  </r>
  <r>
    <n v="240"/>
    <x v="239"/>
    <x v="240"/>
    <n v="29400"/>
    <n v="123124"/>
    <n v="4.1878911564625847"/>
    <x v="1"/>
    <n v="1784"/>
    <n v="69.015695067264573"/>
    <x v="1"/>
    <x v="1"/>
    <x v="194"/>
    <n v="1281157200"/>
    <b v="0"/>
    <b v="0"/>
    <x v="3"/>
    <x v="3"/>
    <x v="3"/>
  </r>
  <r>
    <n v="241"/>
    <x v="240"/>
    <x v="241"/>
    <n v="168500"/>
    <n v="171729"/>
    <n v="1.0191632047477746"/>
    <x v="1"/>
    <n v="1684"/>
    <n v="101.97684085510689"/>
    <x v="2"/>
    <x v="2"/>
    <x v="234"/>
    <n v="1398229200"/>
    <b v="0"/>
    <b v="1"/>
    <x v="9"/>
    <x v="5"/>
    <x v="9"/>
  </r>
  <r>
    <n v="242"/>
    <x v="241"/>
    <x v="242"/>
    <n v="8400"/>
    <n v="10729"/>
    <n v="1.2772619047619047"/>
    <x v="1"/>
    <n v="250"/>
    <n v="42.915999999999997"/>
    <x v="1"/>
    <x v="1"/>
    <x v="235"/>
    <n v="1495256400"/>
    <b v="0"/>
    <b v="1"/>
    <x v="1"/>
    <x v="1"/>
    <x v="1"/>
  </r>
  <r>
    <n v="243"/>
    <x v="242"/>
    <x v="243"/>
    <n v="2300"/>
    <n v="10240"/>
    <n v="4.4521739130434783"/>
    <x v="1"/>
    <n v="238"/>
    <n v="43.025210084033617"/>
    <x v="1"/>
    <x v="1"/>
    <x v="236"/>
    <n v="1520402400"/>
    <b v="0"/>
    <b v="0"/>
    <x v="3"/>
    <x v="3"/>
    <x v="3"/>
  </r>
  <r>
    <n v="244"/>
    <x v="243"/>
    <x v="244"/>
    <n v="700"/>
    <n v="3988"/>
    <n v="5.6971428571428575"/>
    <x v="1"/>
    <n v="53"/>
    <n v="75.245283018867923"/>
    <x v="1"/>
    <x v="1"/>
    <x v="237"/>
    <n v="1409806800"/>
    <b v="0"/>
    <b v="0"/>
    <x v="3"/>
    <x v="3"/>
    <x v="3"/>
  </r>
  <r>
    <n v="245"/>
    <x v="244"/>
    <x v="245"/>
    <n v="2900"/>
    <n v="14771"/>
    <n v="5.0934482758620687"/>
    <x v="1"/>
    <n v="214"/>
    <n v="69.023364485981304"/>
    <x v="1"/>
    <x v="1"/>
    <x v="238"/>
    <n v="1396933200"/>
    <b v="0"/>
    <b v="0"/>
    <x v="3"/>
    <x v="3"/>
    <x v="3"/>
  </r>
  <r>
    <n v="246"/>
    <x v="245"/>
    <x v="246"/>
    <n v="4500"/>
    <n v="14649"/>
    <n v="3.2553333333333332"/>
    <x v="1"/>
    <n v="222"/>
    <n v="65.986486486486484"/>
    <x v="1"/>
    <x v="1"/>
    <x v="239"/>
    <n v="1376024400"/>
    <b v="0"/>
    <b v="0"/>
    <x v="2"/>
    <x v="2"/>
    <x v="2"/>
  </r>
  <r>
    <n v="247"/>
    <x v="246"/>
    <x v="247"/>
    <n v="19800"/>
    <n v="184658"/>
    <n v="9.3261616161616168"/>
    <x v="1"/>
    <n v="1884"/>
    <n v="98.013800424628457"/>
    <x v="1"/>
    <x v="1"/>
    <x v="240"/>
    <n v="1483682400"/>
    <b v="0"/>
    <b v="1"/>
    <x v="13"/>
    <x v="5"/>
    <x v="13"/>
  </r>
  <r>
    <n v="248"/>
    <x v="247"/>
    <x v="248"/>
    <n v="6200"/>
    <n v="13103"/>
    <n v="2.1133870967741935"/>
    <x v="1"/>
    <n v="218"/>
    <n v="60.105504587155963"/>
    <x v="2"/>
    <x v="2"/>
    <x v="241"/>
    <n v="1420437600"/>
    <b v="0"/>
    <b v="0"/>
    <x v="20"/>
    <x v="6"/>
    <x v="20"/>
  </r>
  <r>
    <n v="249"/>
    <x v="248"/>
    <x v="249"/>
    <n v="61500"/>
    <n v="168095"/>
    <n v="2.7332520325203253"/>
    <x v="1"/>
    <n v="6465"/>
    <n v="26.000773395204948"/>
    <x v="1"/>
    <x v="1"/>
    <x v="242"/>
    <n v="1420783200"/>
    <b v="0"/>
    <b v="0"/>
    <x v="18"/>
    <x v="5"/>
    <x v="18"/>
  </r>
  <r>
    <n v="250"/>
    <x v="249"/>
    <x v="250"/>
    <n v="100"/>
    <n v="3"/>
    <n v="0.03"/>
    <x v="0"/>
    <n v="1"/>
    <n v="3"/>
    <x v="1"/>
    <x v="1"/>
    <x v="67"/>
    <n v="1267423200"/>
    <b v="0"/>
    <b v="0"/>
    <x v="1"/>
    <x v="1"/>
    <x v="1"/>
  </r>
  <r>
    <n v="251"/>
    <x v="250"/>
    <x v="251"/>
    <n v="7100"/>
    <n v="3840"/>
    <n v="0.54084507042253516"/>
    <x v="0"/>
    <n v="101"/>
    <n v="38.019801980198018"/>
    <x v="1"/>
    <x v="1"/>
    <x v="243"/>
    <n v="1355205600"/>
    <b v="0"/>
    <b v="0"/>
    <x v="3"/>
    <x v="3"/>
    <x v="3"/>
  </r>
  <r>
    <n v="252"/>
    <x v="251"/>
    <x v="252"/>
    <n v="1000"/>
    <n v="6263"/>
    <n v="6.2629999999999999"/>
    <x v="1"/>
    <n v="59"/>
    <n v="106.15254237288136"/>
    <x v="1"/>
    <x v="1"/>
    <x v="244"/>
    <n v="1383109200"/>
    <b v="0"/>
    <b v="0"/>
    <x v="3"/>
    <x v="3"/>
    <x v="3"/>
  </r>
  <r>
    <n v="253"/>
    <x v="252"/>
    <x v="253"/>
    <n v="121500"/>
    <n v="108161"/>
    <n v="0.8902139917695473"/>
    <x v="0"/>
    <n v="1335"/>
    <n v="81.019475655430711"/>
    <x v="0"/>
    <x v="0"/>
    <x v="245"/>
    <n v="1303275600"/>
    <b v="0"/>
    <b v="0"/>
    <x v="6"/>
    <x v="4"/>
    <x v="6"/>
  </r>
  <r>
    <n v="254"/>
    <x v="253"/>
    <x v="254"/>
    <n v="4600"/>
    <n v="8505"/>
    <n v="1.8489130434782608"/>
    <x v="1"/>
    <n v="88"/>
    <n v="96.647727272727266"/>
    <x v="1"/>
    <x v="1"/>
    <x v="246"/>
    <n v="1487829600"/>
    <b v="0"/>
    <b v="0"/>
    <x v="9"/>
    <x v="5"/>
    <x v="9"/>
  </r>
  <r>
    <n v="255"/>
    <x v="254"/>
    <x v="255"/>
    <n v="80500"/>
    <n v="96735"/>
    <n v="1.2016770186335404"/>
    <x v="1"/>
    <n v="1697"/>
    <n v="57.003535651149086"/>
    <x v="1"/>
    <x v="1"/>
    <x v="247"/>
    <n v="1298268000"/>
    <b v="0"/>
    <b v="1"/>
    <x v="1"/>
    <x v="1"/>
    <x v="1"/>
  </r>
  <r>
    <n v="256"/>
    <x v="255"/>
    <x v="256"/>
    <n v="4100"/>
    <n v="959"/>
    <n v="0.23390243902439026"/>
    <x v="0"/>
    <n v="15"/>
    <n v="63.93333333333333"/>
    <x v="4"/>
    <x v="4"/>
    <x v="248"/>
    <n v="1456812000"/>
    <b v="0"/>
    <b v="0"/>
    <x v="1"/>
    <x v="1"/>
    <x v="1"/>
  </r>
  <r>
    <n v="257"/>
    <x v="256"/>
    <x v="257"/>
    <n v="5700"/>
    <n v="8322"/>
    <n v="1.46"/>
    <x v="1"/>
    <n v="92"/>
    <n v="90.456521739130437"/>
    <x v="1"/>
    <x v="1"/>
    <x v="249"/>
    <n v="1363669200"/>
    <b v="0"/>
    <b v="0"/>
    <x v="3"/>
    <x v="3"/>
    <x v="3"/>
  </r>
  <r>
    <n v="258"/>
    <x v="257"/>
    <x v="258"/>
    <n v="5000"/>
    <n v="13424"/>
    <n v="2.6848000000000001"/>
    <x v="1"/>
    <n v="186"/>
    <n v="72.172043010752688"/>
    <x v="1"/>
    <x v="1"/>
    <x v="250"/>
    <n v="1482904800"/>
    <b v="0"/>
    <b v="1"/>
    <x v="3"/>
    <x v="3"/>
    <x v="3"/>
  </r>
  <r>
    <n v="259"/>
    <x v="258"/>
    <x v="259"/>
    <n v="1800"/>
    <n v="10755"/>
    <n v="5.9749999999999996"/>
    <x v="1"/>
    <n v="138"/>
    <n v="77.934782608695656"/>
    <x v="1"/>
    <x v="1"/>
    <x v="251"/>
    <n v="1356588000"/>
    <b v="1"/>
    <b v="0"/>
    <x v="14"/>
    <x v="7"/>
    <x v="14"/>
  </r>
  <r>
    <n v="260"/>
    <x v="259"/>
    <x v="260"/>
    <n v="6300"/>
    <n v="9935"/>
    <n v="1.5769841269841269"/>
    <x v="1"/>
    <n v="261"/>
    <n v="38.065134099616856"/>
    <x v="1"/>
    <x v="1"/>
    <x v="136"/>
    <n v="1349845200"/>
    <b v="0"/>
    <b v="0"/>
    <x v="1"/>
    <x v="1"/>
    <x v="1"/>
  </r>
  <r>
    <n v="261"/>
    <x v="260"/>
    <x v="261"/>
    <n v="84300"/>
    <n v="26303"/>
    <n v="0.31201660735468567"/>
    <x v="0"/>
    <n v="454"/>
    <n v="57.936123348017624"/>
    <x v="1"/>
    <x v="1"/>
    <x v="252"/>
    <n v="1283058000"/>
    <b v="0"/>
    <b v="1"/>
    <x v="1"/>
    <x v="1"/>
    <x v="1"/>
  </r>
  <r>
    <n v="262"/>
    <x v="261"/>
    <x v="262"/>
    <n v="1700"/>
    <n v="5328"/>
    <n v="3.1341176470588237"/>
    <x v="1"/>
    <n v="107"/>
    <n v="49.794392523364486"/>
    <x v="1"/>
    <x v="1"/>
    <x v="253"/>
    <n v="1304226000"/>
    <b v="0"/>
    <b v="1"/>
    <x v="7"/>
    <x v="1"/>
    <x v="7"/>
  </r>
  <r>
    <n v="263"/>
    <x v="262"/>
    <x v="263"/>
    <n v="2900"/>
    <n v="10756"/>
    <n v="3.7089655172413791"/>
    <x v="1"/>
    <n v="199"/>
    <n v="54.050251256281406"/>
    <x v="1"/>
    <x v="1"/>
    <x v="254"/>
    <n v="1263016800"/>
    <b v="0"/>
    <b v="0"/>
    <x v="14"/>
    <x v="7"/>
    <x v="14"/>
  </r>
  <r>
    <n v="264"/>
    <x v="263"/>
    <x v="264"/>
    <n v="45600"/>
    <n v="165375"/>
    <n v="3.6266447368421053"/>
    <x v="1"/>
    <n v="5512"/>
    <n v="30.002721335268504"/>
    <x v="1"/>
    <x v="1"/>
    <x v="255"/>
    <n v="1362031200"/>
    <b v="0"/>
    <b v="0"/>
    <x v="3"/>
    <x v="3"/>
    <x v="3"/>
  </r>
  <r>
    <n v="265"/>
    <x v="264"/>
    <x v="265"/>
    <n v="4900"/>
    <n v="6031"/>
    <n v="1.2308163265306122"/>
    <x v="1"/>
    <n v="86"/>
    <n v="70.127906976744185"/>
    <x v="1"/>
    <x v="1"/>
    <x v="256"/>
    <n v="1455602400"/>
    <b v="0"/>
    <b v="0"/>
    <x v="3"/>
    <x v="3"/>
    <x v="3"/>
  </r>
  <r>
    <n v="266"/>
    <x v="265"/>
    <x v="266"/>
    <n v="111900"/>
    <n v="85902"/>
    <n v="0.76766756032171579"/>
    <x v="0"/>
    <n v="3182"/>
    <n v="26.996228786926462"/>
    <x v="6"/>
    <x v="6"/>
    <x v="257"/>
    <n v="1418191200"/>
    <b v="0"/>
    <b v="1"/>
    <x v="17"/>
    <x v="1"/>
    <x v="17"/>
  </r>
  <r>
    <n v="267"/>
    <x v="266"/>
    <x v="267"/>
    <n v="61600"/>
    <n v="143910"/>
    <n v="2.3362012987012988"/>
    <x v="1"/>
    <n v="2768"/>
    <n v="51.990606936416185"/>
    <x v="2"/>
    <x v="2"/>
    <x v="258"/>
    <n v="1352440800"/>
    <b v="0"/>
    <b v="0"/>
    <x v="3"/>
    <x v="3"/>
    <x v="3"/>
  </r>
  <r>
    <n v="268"/>
    <x v="267"/>
    <x v="268"/>
    <n v="1500"/>
    <n v="2708"/>
    <n v="1.8053333333333332"/>
    <x v="1"/>
    <n v="48"/>
    <n v="56.416666666666664"/>
    <x v="1"/>
    <x v="1"/>
    <x v="259"/>
    <n v="1353304800"/>
    <b v="0"/>
    <b v="0"/>
    <x v="4"/>
    <x v="4"/>
    <x v="4"/>
  </r>
  <r>
    <n v="269"/>
    <x v="268"/>
    <x v="269"/>
    <n v="3500"/>
    <n v="8842"/>
    <n v="2.5262857142857142"/>
    <x v="1"/>
    <n v="87"/>
    <n v="101.63218390804597"/>
    <x v="1"/>
    <x v="1"/>
    <x v="260"/>
    <n v="1550728800"/>
    <b v="0"/>
    <b v="0"/>
    <x v="19"/>
    <x v="4"/>
    <x v="19"/>
  </r>
  <r>
    <n v="270"/>
    <x v="269"/>
    <x v="270"/>
    <n v="173900"/>
    <n v="47260"/>
    <n v="0.27176538240368026"/>
    <x v="3"/>
    <n v="1890"/>
    <n v="25.005291005291006"/>
    <x v="1"/>
    <x v="1"/>
    <x v="261"/>
    <n v="1291442400"/>
    <b v="0"/>
    <b v="0"/>
    <x v="11"/>
    <x v="6"/>
    <x v="11"/>
  </r>
  <r>
    <n v="271"/>
    <x v="270"/>
    <x v="271"/>
    <n v="153700"/>
    <n v="1953"/>
    <n v="1.2706571242680547E-2"/>
    <x v="2"/>
    <n v="61"/>
    <n v="32.016393442622949"/>
    <x v="1"/>
    <x v="1"/>
    <x v="262"/>
    <n v="1452146400"/>
    <b v="0"/>
    <b v="0"/>
    <x v="14"/>
    <x v="7"/>
    <x v="14"/>
  </r>
  <r>
    <n v="272"/>
    <x v="271"/>
    <x v="272"/>
    <n v="51100"/>
    <n v="155349"/>
    <n v="3.0400978473581213"/>
    <x v="1"/>
    <n v="1894"/>
    <n v="82.021647307286173"/>
    <x v="1"/>
    <x v="1"/>
    <x v="263"/>
    <n v="1564894800"/>
    <b v="0"/>
    <b v="1"/>
    <x v="3"/>
    <x v="3"/>
    <x v="3"/>
  </r>
  <r>
    <n v="273"/>
    <x v="272"/>
    <x v="273"/>
    <n v="7800"/>
    <n v="10704"/>
    <n v="1.3723076923076922"/>
    <x v="1"/>
    <n v="282"/>
    <n v="37.957446808510639"/>
    <x v="0"/>
    <x v="0"/>
    <x v="264"/>
    <n v="1505883600"/>
    <b v="0"/>
    <b v="0"/>
    <x v="3"/>
    <x v="3"/>
    <x v="3"/>
  </r>
  <r>
    <n v="274"/>
    <x v="273"/>
    <x v="274"/>
    <n v="2400"/>
    <n v="773"/>
    <n v="0.32208333333333333"/>
    <x v="0"/>
    <n v="15"/>
    <n v="51.533333333333331"/>
    <x v="1"/>
    <x v="1"/>
    <x v="265"/>
    <n v="1510380000"/>
    <b v="0"/>
    <b v="0"/>
    <x v="3"/>
    <x v="3"/>
    <x v="3"/>
  </r>
  <r>
    <n v="275"/>
    <x v="274"/>
    <x v="275"/>
    <n v="3900"/>
    <n v="9419"/>
    <n v="2.4151282051282053"/>
    <x v="1"/>
    <n v="116"/>
    <n v="81.198275862068968"/>
    <x v="1"/>
    <x v="1"/>
    <x v="266"/>
    <n v="1555218000"/>
    <b v="0"/>
    <b v="0"/>
    <x v="18"/>
    <x v="5"/>
    <x v="18"/>
  </r>
  <r>
    <n v="276"/>
    <x v="275"/>
    <x v="276"/>
    <n v="5500"/>
    <n v="5324"/>
    <n v="0.96799999999999997"/>
    <x v="0"/>
    <n v="133"/>
    <n v="40.030075187969928"/>
    <x v="1"/>
    <x v="1"/>
    <x v="267"/>
    <n v="1335243600"/>
    <b v="0"/>
    <b v="1"/>
    <x v="11"/>
    <x v="6"/>
    <x v="11"/>
  </r>
  <r>
    <n v="277"/>
    <x v="276"/>
    <x v="277"/>
    <n v="700"/>
    <n v="7465"/>
    <n v="10.664285714285715"/>
    <x v="1"/>
    <n v="83"/>
    <n v="89.939759036144579"/>
    <x v="1"/>
    <x v="1"/>
    <x v="268"/>
    <n v="1279688400"/>
    <b v="0"/>
    <b v="0"/>
    <x v="3"/>
    <x v="3"/>
    <x v="3"/>
  </r>
  <r>
    <n v="278"/>
    <x v="277"/>
    <x v="278"/>
    <n v="2700"/>
    <n v="8799"/>
    <n v="3.2588888888888889"/>
    <x v="1"/>
    <n v="91"/>
    <n v="96.692307692307693"/>
    <x v="1"/>
    <x v="1"/>
    <x v="269"/>
    <n v="1356069600"/>
    <b v="0"/>
    <b v="0"/>
    <x v="2"/>
    <x v="2"/>
    <x v="2"/>
  </r>
  <r>
    <n v="279"/>
    <x v="278"/>
    <x v="279"/>
    <n v="8000"/>
    <n v="13656"/>
    <n v="1.7070000000000001"/>
    <x v="1"/>
    <n v="546"/>
    <n v="25.010989010989011"/>
    <x v="1"/>
    <x v="1"/>
    <x v="270"/>
    <n v="1536210000"/>
    <b v="0"/>
    <b v="0"/>
    <x v="3"/>
    <x v="3"/>
    <x v="3"/>
  </r>
  <r>
    <n v="280"/>
    <x v="279"/>
    <x v="280"/>
    <n v="2500"/>
    <n v="14536"/>
    <n v="5.8144"/>
    <x v="1"/>
    <n v="393"/>
    <n v="36.987277353689571"/>
    <x v="1"/>
    <x v="1"/>
    <x v="271"/>
    <n v="1511762400"/>
    <b v="0"/>
    <b v="0"/>
    <x v="10"/>
    <x v="4"/>
    <x v="10"/>
  </r>
  <r>
    <n v="281"/>
    <x v="280"/>
    <x v="281"/>
    <n v="164500"/>
    <n v="150552"/>
    <n v="0.91520972644376897"/>
    <x v="0"/>
    <n v="2062"/>
    <n v="73.012609117361791"/>
    <x v="1"/>
    <x v="1"/>
    <x v="272"/>
    <n v="1333256400"/>
    <b v="0"/>
    <b v="1"/>
    <x v="3"/>
    <x v="3"/>
    <x v="3"/>
  </r>
  <r>
    <n v="282"/>
    <x v="281"/>
    <x v="282"/>
    <n v="8400"/>
    <n v="9076"/>
    <n v="1.0804761904761904"/>
    <x v="1"/>
    <n v="133"/>
    <n v="68.240601503759393"/>
    <x v="1"/>
    <x v="1"/>
    <x v="73"/>
    <n v="1480744800"/>
    <b v="0"/>
    <b v="1"/>
    <x v="19"/>
    <x v="4"/>
    <x v="19"/>
  </r>
  <r>
    <n v="283"/>
    <x v="282"/>
    <x v="283"/>
    <n v="8100"/>
    <n v="1517"/>
    <n v="0.18728395061728395"/>
    <x v="0"/>
    <n v="29"/>
    <n v="52.310344827586206"/>
    <x v="3"/>
    <x v="3"/>
    <x v="273"/>
    <n v="1465016400"/>
    <b v="0"/>
    <b v="0"/>
    <x v="1"/>
    <x v="1"/>
    <x v="1"/>
  </r>
  <r>
    <n v="284"/>
    <x v="283"/>
    <x v="284"/>
    <n v="9800"/>
    <n v="8153"/>
    <n v="0.83193877551020412"/>
    <x v="0"/>
    <n v="132"/>
    <n v="61.765151515151516"/>
    <x v="1"/>
    <x v="1"/>
    <x v="274"/>
    <n v="1336280400"/>
    <b v="0"/>
    <b v="0"/>
    <x v="2"/>
    <x v="2"/>
    <x v="2"/>
  </r>
  <r>
    <n v="285"/>
    <x v="284"/>
    <x v="285"/>
    <n v="900"/>
    <n v="6357"/>
    <n v="7.0633333333333335"/>
    <x v="1"/>
    <n v="254"/>
    <n v="25.027559055118111"/>
    <x v="1"/>
    <x v="1"/>
    <x v="275"/>
    <n v="1476766800"/>
    <b v="0"/>
    <b v="0"/>
    <x v="3"/>
    <x v="3"/>
    <x v="3"/>
  </r>
  <r>
    <n v="286"/>
    <x v="285"/>
    <x v="286"/>
    <n v="112100"/>
    <n v="19557"/>
    <n v="0.17446030330062445"/>
    <x v="3"/>
    <n v="184"/>
    <n v="106.28804347826087"/>
    <x v="1"/>
    <x v="1"/>
    <x v="276"/>
    <n v="1480485600"/>
    <b v="0"/>
    <b v="0"/>
    <x v="3"/>
    <x v="3"/>
    <x v="3"/>
  </r>
  <r>
    <n v="287"/>
    <x v="286"/>
    <x v="287"/>
    <n v="6300"/>
    <n v="13213"/>
    <n v="2.0973015873015872"/>
    <x v="1"/>
    <n v="176"/>
    <n v="75.07386363636364"/>
    <x v="1"/>
    <x v="1"/>
    <x v="277"/>
    <n v="1430197200"/>
    <b v="0"/>
    <b v="0"/>
    <x v="5"/>
    <x v="1"/>
    <x v="5"/>
  </r>
  <r>
    <n v="288"/>
    <x v="287"/>
    <x v="288"/>
    <n v="5600"/>
    <n v="5476"/>
    <n v="0.97785714285714287"/>
    <x v="0"/>
    <n v="137"/>
    <n v="39.970802919708028"/>
    <x v="3"/>
    <x v="3"/>
    <x v="278"/>
    <n v="1331787600"/>
    <b v="0"/>
    <b v="1"/>
    <x v="16"/>
    <x v="1"/>
    <x v="16"/>
  </r>
  <r>
    <n v="289"/>
    <x v="288"/>
    <x v="289"/>
    <n v="800"/>
    <n v="13474"/>
    <n v="16.842500000000001"/>
    <x v="1"/>
    <n v="337"/>
    <n v="39.982195845697326"/>
    <x v="0"/>
    <x v="0"/>
    <x v="279"/>
    <n v="1438837200"/>
    <b v="0"/>
    <b v="0"/>
    <x v="3"/>
    <x v="3"/>
    <x v="3"/>
  </r>
  <r>
    <n v="290"/>
    <x v="289"/>
    <x v="290"/>
    <n v="168600"/>
    <n v="91722"/>
    <n v="0.54402135231316728"/>
    <x v="0"/>
    <n v="908"/>
    <n v="101.01541850220265"/>
    <x v="1"/>
    <x v="1"/>
    <x v="280"/>
    <n v="1370926800"/>
    <b v="0"/>
    <b v="1"/>
    <x v="4"/>
    <x v="4"/>
    <x v="4"/>
  </r>
  <r>
    <n v="291"/>
    <x v="290"/>
    <x v="291"/>
    <n v="1800"/>
    <n v="8219"/>
    <n v="4.5661111111111108"/>
    <x v="1"/>
    <n v="107"/>
    <n v="76.813084112149539"/>
    <x v="1"/>
    <x v="1"/>
    <x v="281"/>
    <n v="1319000400"/>
    <b v="1"/>
    <b v="0"/>
    <x v="2"/>
    <x v="2"/>
    <x v="2"/>
  </r>
  <r>
    <n v="292"/>
    <x v="291"/>
    <x v="292"/>
    <n v="7300"/>
    <n v="717"/>
    <n v="9.8219178082191785E-2"/>
    <x v="0"/>
    <n v="10"/>
    <n v="71.7"/>
    <x v="1"/>
    <x v="1"/>
    <x v="282"/>
    <n v="1333429200"/>
    <b v="0"/>
    <b v="0"/>
    <x v="0"/>
    <x v="0"/>
    <x v="0"/>
  </r>
  <r>
    <n v="293"/>
    <x v="292"/>
    <x v="293"/>
    <n v="6500"/>
    <n v="1065"/>
    <n v="0.16384615384615384"/>
    <x v="3"/>
    <n v="32"/>
    <n v="33.28125"/>
    <x v="6"/>
    <x v="6"/>
    <x v="283"/>
    <n v="1287032400"/>
    <b v="0"/>
    <b v="0"/>
    <x v="3"/>
    <x v="3"/>
    <x v="3"/>
  </r>
  <r>
    <n v="294"/>
    <x v="293"/>
    <x v="294"/>
    <n v="600"/>
    <n v="8038"/>
    <n v="13.396666666666667"/>
    <x v="1"/>
    <n v="183"/>
    <n v="43.923497267759565"/>
    <x v="1"/>
    <x v="1"/>
    <x v="284"/>
    <n v="1541570400"/>
    <b v="0"/>
    <b v="0"/>
    <x v="3"/>
    <x v="3"/>
    <x v="3"/>
  </r>
  <r>
    <n v="295"/>
    <x v="294"/>
    <x v="295"/>
    <n v="192900"/>
    <n v="68769"/>
    <n v="0.35650077760497667"/>
    <x v="0"/>
    <n v="1910"/>
    <n v="36.004712041884815"/>
    <x v="5"/>
    <x v="5"/>
    <x v="285"/>
    <n v="1383976800"/>
    <b v="0"/>
    <b v="0"/>
    <x v="3"/>
    <x v="3"/>
    <x v="3"/>
  </r>
  <r>
    <n v="296"/>
    <x v="295"/>
    <x v="296"/>
    <n v="6100"/>
    <n v="3352"/>
    <n v="0.54950819672131146"/>
    <x v="0"/>
    <n v="38"/>
    <n v="88.21052631578948"/>
    <x v="2"/>
    <x v="2"/>
    <x v="286"/>
    <n v="1550556000"/>
    <b v="0"/>
    <b v="0"/>
    <x v="3"/>
    <x v="3"/>
    <x v="3"/>
  </r>
  <r>
    <n v="297"/>
    <x v="296"/>
    <x v="297"/>
    <n v="7200"/>
    <n v="6785"/>
    <n v="0.94236111111111109"/>
    <x v="0"/>
    <n v="104"/>
    <n v="65.240384615384613"/>
    <x v="2"/>
    <x v="2"/>
    <x v="287"/>
    <n v="1390456800"/>
    <b v="0"/>
    <b v="1"/>
    <x v="3"/>
    <x v="3"/>
    <x v="3"/>
  </r>
  <r>
    <n v="298"/>
    <x v="297"/>
    <x v="298"/>
    <n v="3500"/>
    <n v="5037"/>
    <n v="1.4391428571428571"/>
    <x v="1"/>
    <n v="72"/>
    <n v="69.958333333333329"/>
    <x v="1"/>
    <x v="1"/>
    <x v="288"/>
    <n v="1458018000"/>
    <b v="0"/>
    <b v="1"/>
    <x v="1"/>
    <x v="1"/>
    <x v="1"/>
  </r>
  <r>
    <n v="299"/>
    <x v="298"/>
    <x v="299"/>
    <n v="3800"/>
    <n v="1954"/>
    <n v="0.51421052631578945"/>
    <x v="0"/>
    <n v="49"/>
    <n v="39.877551020408163"/>
    <x v="1"/>
    <x v="1"/>
    <x v="289"/>
    <n v="1461819600"/>
    <b v="0"/>
    <b v="0"/>
    <x v="0"/>
    <x v="0"/>
    <x v="0"/>
  </r>
  <r>
    <n v="300"/>
    <x v="299"/>
    <x v="300"/>
    <n v="100"/>
    <n v="5"/>
    <n v="0.05"/>
    <x v="0"/>
    <n v="1"/>
    <n v="5"/>
    <x v="3"/>
    <x v="3"/>
    <x v="290"/>
    <n v="1504155600"/>
    <b v="0"/>
    <b v="1"/>
    <x v="9"/>
    <x v="5"/>
    <x v="9"/>
  </r>
  <r>
    <n v="301"/>
    <x v="300"/>
    <x v="301"/>
    <n v="900"/>
    <n v="12102"/>
    <n v="13.446666666666667"/>
    <x v="1"/>
    <n v="295"/>
    <n v="41.023728813559323"/>
    <x v="1"/>
    <x v="1"/>
    <x v="291"/>
    <n v="1426395600"/>
    <b v="0"/>
    <b v="0"/>
    <x v="4"/>
    <x v="4"/>
    <x v="4"/>
  </r>
  <r>
    <n v="302"/>
    <x v="301"/>
    <x v="302"/>
    <n v="76100"/>
    <n v="24234"/>
    <n v="0.31844940867279897"/>
    <x v="0"/>
    <n v="245"/>
    <n v="98.914285714285711"/>
    <x v="1"/>
    <x v="1"/>
    <x v="292"/>
    <n v="1537074000"/>
    <b v="0"/>
    <b v="0"/>
    <x v="3"/>
    <x v="3"/>
    <x v="3"/>
  </r>
  <r>
    <n v="303"/>
    <x v="302"/>
    <x v="303"/>
    <n v="3400"/>
    <n v="2809"/>
    <n v="0.82617647058823529"/>
    <x v="0"/>
    <n v="32"/>
    <n v="87.78125"/>
    <x v="1"/>
    <x v="1"/>
    <x v="293"/>
    <n v="1452578400"/>
    <b v="0"/>
    <b v="0"/>
    <x v="7"/>
    <x v="1"/>
    <x v="7"/>
  </r>
  <r>
    <n v="304"/>
    <x v="303"/>
    <x v="304"/>
    <n v="2100"/>
    <n v="11469"/>
    <n v="5.4614285714285717"/>
    <x v="1"/>
    <n v="142"/>
    <n v="80.767605633802816"/>
    <x v="1"/>
    <x v="1"/>
    <x v="294"/>
    <n v="1474088400"/>
    <b v="0"/>
    <b v="0"/>
    <x v="4"/>
    <x v="4"/>
    <x v="4"/>
  </r>
  <r>
    <n v="305"/>
    <x v="304"/>
    <x v="305"/>
    <n v="2800"/>
    <n v="8014"/>
    <n v="2.8621428571428571"/>
    <x v="1"/>
    <n v="85"/>
    <n v="94.28235294117647"/>
    <x v="1"/>
    <x v="1"/>
    <x v="295"/>
    <n v="1461906000"/>
    <b v="0"/>
    <b v="0"/>
    <x v="3"/>
    <x v="3"/>
    <x v="3"/>
  </r>
  <r>
    <n v="306"/>
    <x v="305"/>
    <x v="306"/>
    <n v="6500"/>
    <n v="514"/>
    <n v="7.9076923076923072E-2"/>
    <x v="0"/>
    <n v="7"/>
    <n v="73.428571428571431"/>
    <x v="1"/>
    <x v="1"/>
    <x v="296"/>
    <n v="1500267600"/>
    <b v="0"/>
    <b v="1"/>
    <x v="3"/>
    <x v="3"/>
    <x v="3"/>
  </r>
  <r>
    <n v="307"/>
    <x v="306"/>
    <x v="307"/>
    <n v="32900"/>
    <n v="43473"/>
    <n v="1.3213677811550153"/>
    <x v="1"/>
    <n v="659"/>
    <n v="65.968133535660087"/>
    <x v="3"/>
    <x v="3"/>
    <x v="297"/>
    <n v="1340686800"/>
    <b v="0"/>
    <b v="1"/>
    <x v="13"/>
    <x v="5"/>
    <x v="13"/>
  </r>
  <r>
    <n v="308"/>
    <x v="307"/>
    <x v="308"/>
    <n v="118200"/>
    <n v="87560"/>
    <n v="0.74077834179357027"/>
    <x v="0"/>
    <n v="803"/>
    <n v="109.04109589041096"/>
    <x v="1"/>
    <x v="1"/>
    <x v="298"/>
    <n v="1303189200"/>
    <b v="0"/>
    <b v="0"/>
    <x v="3"/>
    <x v="3"/>
    <x v="3"/>
  </r>
  <r>
    <n v="309"/>
    <x v="308"/>
    <x v="309"/>
    <n v="4100"/>
    <n v="3087"/>
    <n v="0.75292682926829269"/>
    <x v="3"/>
    <n v="75"/>
    <n v="41.16"/>
    <x v="1"/>
    <x v="1"/>
    <x v="299"/>
    <n v="1318309200"/>
    <b v="0"/>
    <b v="1"/>
    <x v="7"/>
    <x v="1"/>
    <x v="7"/>
  </r>
  <r>
    <n v="310"/>
    <x v="309"/>
    <x v="310"/>
    <n v="7800"/>
    <n v="1586"/>
    <n v="0.20333333333333334"/>
    <x v="0"/>
    <n v="16"/>
    <n v="99.125"/>
    <x v="1"/>
    <x v="1"/>
    <x v="300"/>
    <n v="1272171600"/>
    <b v="0"/>
    <b v="0"/>
    <x v="11"/>
    <x v="6"/>
    <x v="11"/>
  </r>
  <r>
    <n v="311"/>
    <x v="310"/>
    <x v="311"/>
    <n v="6300"/>
    <n v="12812"/>
    <n v="2.0336507936507937"/>
    <x v="1"/>
    <n v="121"/>
    <n v="105.88429752066116"/>
    <x v="1"/>
    <x v="1"/>
    <x v="247"/>
    <n v="1298872800"/>
    <b v="0"/>
    <b v="0"/>
    <x v="3"/>
    <x v="3"/>
    <x v="3"/>
  </r>
  <r>
    <n v="312"/>
    <x v="311"/>
    <x v="312"/>
    <n v="59100"/>
    <n v="183345"/>
    <n v="3.1022842639593908"/>
    <x v="1"/>
    <n v="3742"/>
    <n v="48.996525921966864"/>
    <x v="1"/>
    <x v="1"/>
    <x v="244"/>
    <n v="1383282000"/>
    <b v="0"/>
    <b v="0"/>
    <x v="3"/>
    <x v="3"/>
    <x v="3"/>
  </r>
  <r>
    <n v="313"/>
    <x v="312"/>
    <x v="313"/>
    <n v="2200"/>
    <n v="8697"/>
    <n v="3.9531818181818181"/>
    <x v="1"/>
    <n v="223"/>
    <n v="39"/>
    <x v="1"/>
    <x v="1"/>
    <x v="301"/>
    <n v="1330495200"/>
    <b v="0"/>
    <b v="0"/>
    <x v="1"/>
    <x v="1"/>
    <x v="1"/>
  </r>
  <r>
    <n v="314"/>
    <x v="313"/>
    <x v="314"/>
    <n v="1400"/>
    <n v="4126"/>
    <n v="2.9471428571428571"/>
    <x v="1"/>
    <n v="133"/>
    <n v="31.022556390977442"/>
    <x v="1"/>
    <x v="1"/>
    <x v="188"/>
    <n v="1552798800"/>
    <b v="0"/>
    <b v="1"/>
    <x v="4"/>
    <x v="4"/>
    <x v="4"/>
  </r>
  <r>
    <n v="315"/>
    <x v="314"/>
    <x v="315"/>
    <n v="9500"/>
    <n v="3220"/>
    <n v="0.33894736842105261"/>
    <x v="0"/>
    <n v="31"/>
    <n v="103.87096774193549"/>
    <x v="1"/>
    <x v="1"/>
    <x v="302"/>
    <n v="1403413200"/>
    <b v="0"/>
    <b v="0"/>
    <x v="3"/>
    <x v="3"/>
    <x v="3"/>
  </r>
  <r>
    <n v="316"/>
    <x v="315"/>
    <x v="316"/>
    <n v="9600"/>
    <n v="6401"/>
    <n v="0.66677083333333331"/>
    <x v="0"/>
    <n v="108"/>
    <n v="59.268518518518519"/>
    <x v="6"/>
    <x v="6"/>
    <x v="303"/>
    <n v="1574229600"/>
    <b v="0"/>
    <b v="1"/>
    <x v="0"/>
    <x v="0"/>
    <x v="0"/>
  </r>
  <r>
    <n v="317"/>
    <x v="316"/>
    <x v="317"/>
    <n v="6600"/>
    <n v="1269"/>
    <n v="0.19227272727272726"/>
    <x v="0"/>
    <n v="30"/>
    <n v="42.3"/>
    <x v="1"/>
    <x v="1"/>
    <x v="304"/>
    <n v="1495861200"/>
    <b v="0"/>
    <b v="0"/>
    <x v="3"/>
    <x v="3"/>
    <x v="3"/>
  </r>
  <r>
    <n v="318"/>
    <x v="317"/>
    <x v="318"/>
    <n v="5700"/>
    <n v="903"/>
    <n v="0.15842105263157893"/>
    <x v="0"/>
    <n v="17"/>
    <n v="53.117647058823529"/>
    <x v="1"/>
    <x v="1"/>
    <x v="305"/>
    <n v="1392530400"/>
    <b v="0"/>
    <b v="0"/>
    <x v="1"/>
    <x v="1"/>
    <x v="1"/>
  </r>
  <r>
    <n v="319"/>
    <x v="318"/>
    <x v="319"/>
    <n v="8400"/>
    <n v="3251"/>
    <n v="0.38702380952380955"/>
    <x v="3"/>
    <n v="64"/>
    <n v="50.796875"/>
    <x v="1"/>
    <x v="1"/>
    <x v="306"/>
    <n v="1283662800"/>
    <b v="0"/>
    <b v="0"/>
    <x v="2"/>
    <x v="2"/>
    <x v="2"/>
  </r>
  <r>
    <n v="320"/>
    <x v="319"/>
    <x v="320"/>
    <n v="84400"/>
    <n v="8092"/>
    <n v="9.5876777251184833E-2"/>
    <x v="0"/>
    <n v="80"/>
    <n v="101.15"/>
    <x v="1"/>
    <x v="1"/>
    <x v="307"/>
    <n v="1305781200"/>
    <b v="0"/>
    <b v="0"/>
    <x v="13"/>
    <x v="5"/>
    <x v="13"/>
  </r>
  <r>
    <n v="321"/>
    <x v="320"/>
    <x v="321"/>
    <n v="170400"/>
    <n v="160422"/>
    <n v="0.94144366197183094"/>
    <x v="0"/>
    <n v="2468"/>
    <n v="65.000810372771468"/>
    <x v="1"/>
    <x v="1"/>
    <x v="308"/>
    <n v="1302325200"/>
    <b v="0"/>
    <b v="0"/>
    <x v="12"/>
    <x v="4"/>
    <x v="12"/>
  </r>
  <r>
    <n v="322"/>
    <x v="321"/>
    <x v="322"/>
    <n v="117900"/>
    <n v="196377"/>
    <n v="1.6656234096692113"/>
    <x v="1"/>
    <n v="5168"/>
    <n v="37.998645510835914"/>
    <x v="1"/>
    <x v="1"/>
    <x v="309"/>
    <n v="1291788000"/>
    <b v="0"/>
    <b v="0"/>
    <x v="3"/>
    <x v="3"/>
    <x v="3"/>
  </r>
  <r>
    <n v="323"/>
    <x v="322"/>
    <x v="323"/>
    <n v="8900"/>
    <n v="2148"/>
    <n v="0.24134831460674158"/>
    <x v="0"/>
    <n v="26"/>
    <n v="82.615384615384613"/>
    <x v="4"/>
    <x v="4"/>
    <x v="310"/>
    <n v="1396069200"/>
    <b v="0"/>
    <b v="0"/>
    <x v="4"/>
    <x v="4"/>
    <x v="4"/>
  </r>
  <r>
    <n v="324"/>
    <x v="323"/>
    <x v="324"/>
    <n v="7100"/>
    <n v="11648"/>
    <n v="1.6405633802816901"/>
    <x v="1"/>
    <n v="307"/>
    <n v="37.941368078175898"/>
    <x v="1"/>
    <x v="1"/>
    <x v="311"/>
    <n v="1435899600"/>
    <b v="0"/>
    <b v="1"/>
    <x v="3"/>
    <x v="3"/>
    <x v="3"/>
  </r>
  <r>
    <n v="325"/>
    <x v="324"/>
    <x v="325"/>
    <n v="6500"/>
    <n v="5897"/>
    <n v="0.90723076923076929"/>
    <x v="0"/>
    <n v="73"/>
    <n v="80.780821917808225"/>
    <x v="1"/>
    <x v="1"/>
    <x v="79"/>
    <n v="1531112400"/>
    <b v="0"/>
    <b v="1"/>
    <x v="3"/>
    <x v="3"/>
    <x v="3"/>
  </r>
  <r>
    <n v="326"/>
    <x v="325"/>
    <x v="326"/>
    <n v="7200"/>
    <n v="3326"/>
    <n v="0.46194444444444444"/>
    <x v="0"/>
    <n v="128"/>
    <n v="25.984375"/>
    <x v="1"/>
    <x v="1"/>
    <x v="312"/>
    <n v="1451628000"/>
    <b v="0"/>
    <b v="0"/>
    <x v="10"/>
    <x v="4"/>
    <x v="10"/>
  </r>
  <r>
    <n v="327"/>
    <x v="326"/>
    <x v="327"/>
    <n v="2600"/>
    <n v="1002"/>
    <n v="0.38538461538461538"/>
    <x v="0"/>
    <n v="33"/>
    <n v="30.363636363636363"/>
    <x v="1"/>
    <x v="1"/>
    <x v="313"/>
    <n v="1567314000"/>
    <b v="0"/>
    <b v="1"/>
    <x v="3"/>
    <x v="3"/>
    <x v="3"/>
  </r>
  <r>
    <n v="328"/>
    <x v="327"/>
    <x v="328"/>
    <n v="98700"/>
    <n v="131826"/>
    <n v="1.3356231003039514"/>
    <x v="1"/>
    <n v="2441"/>
    <n v="54.004916018025398"/>
    <x v="1"/>
    <x v="1"/>
    <x v="314"/>
    <n v="1544508000"/>
    <b v="0"/>
    <b v="0"/>
    <x v="1"/>
    <x v="1"/>
    <x v="1"/>
  </r>
  <r>
    <n v="329"/>
    <x v="328"/>
    <x v="329"/>
    <n v="93800"/>
    <n v="21477"/>
    <n v="0.22896588486140726"/>
    <x v="2"/>
    <n v="211"/>
    <n v="101.78672985781991"/>
    <x v="1"/>
    <x v="1"/>
    <x v="315"/>
    <n v="1482472800"/>
    <b v="0"/>
    <b v="0"/>
    <x v="11"/>
    <x v="6"/>
    <x v="11"/>
  </r>
  <r>
    <n v="330"/>
    <x v="329"/>
    <x v="330"/>
    <n v="33700"/>
    <n v="62330"/>
    <n v="1.8495548961424333"/>
    <x v="1"/>
    <n v="1385"/>
    <n v="45.003610108303249"/>
    <x v="4"/>
    <x v="4"/>
    <x v="316"/>
    <n v="1512799200"/>
    <b v="0"/>
    <b v="0"/>
    <x v="4"/>
    <x v="4"/>
    <x v="4"/>
  </r>
  <r>
    <n v="331"/>
    <x v="330"/>
    <x v="331"/>
    <n v="3300"/>
    <n v="14643"/>
    <n v="4.4372727272727275"/>
    <x v="1"/>
    <n v="190"/>
    <n v="77.068421052631578"/>
    <x v="1"/>
    <x v="1"/>
    <x v="317"/>
    <n v="1324360800"/>
    <b v="0"/>
    <b v="0"/>
    <x v="0"/>
    <x v="0"/>
    <x v="0"/>
  </r>
  <r>
    <n v="332"/>
    <x v="331"/>
    <x v="332"/>
    <n v="20700"/>
    <n v="41396"/>
    <n v="1.999806763285024"/>
    <x v="1"/>
    <n v="470"/>
    <n v="88.076595744680844"/>
    <x v="1"/>
    <x v="1"/>
    <x v="318"/>
    <n v="1364533200"/>
    <b v="0"/>
    <b v="0"/>
    <x v="8"/>
    <x v="2"/>
    <x v="8"/>
  </r>
  <r>
    <n v="333"/>
    <x v="332"/>
    <x v="333"/>
    <n v="9600"/>
    <n v="11900"/>
    <n v="1.2395833333333333"/>
    <x v="1"/>
    <n v="253"/>
    <n v="47.035573122529641"/>
    <x v="1"/>
    <x v="1"/>
    <x v="319"/>
    <n v="1545112800"/>
    <b v="0"/>
    <b v="0"/>
    <x v="3"/>
    <x v="3"/>
    <x v="3"/>
  </r>
  <r>
    <n v="334"/>
    <x v="333"/>
    <x v="334"/>
    <n v="66200"/>
    <n v="123538"/>
    <n v="1.8661329305135952"/>
    <x v="1"/>
    <n v="1113"/>
    <n v="110.99550763701707"/>
    <x v="1"/>
    <x v="1"/>
    <x v="32"/>
    <n v="1516168800"/>
    <b v="0"/>
    <b v="0"/>
    <x v="1"/>
    <x v="1"/>
    <x v="1"/>
  </r>
  <r>
    <n v="335"/>
    <x v="334"/>
    <x v="335"/>
    <n v="173800"/>
    <n v="198628"/>
    <n v="1.1428538550057536"/>
    <x v="1"/>
    <n v="2283"/>
    <n v="87.003066141042481"/>
    <x v="1"/>
    <x v="1"/>
    <x v="320"/>
    <n v="1574920800"/>
    <b v="0"/>
    <b v="0"/>
    <x v="1"/>
    <x v="1"/>
    <x v="1"/>
  </r>
  <r>
    <n v="336"/>
    <x v="335"/>
    <x v="336"/>
    <n v="70700"/>
    <n v="68602"/>
    <n v="0.97032531824611035"/>
    <x v="0"/>
    <n v="1072"/>
    <n v="63.994402985074629"/>
    <x v="1"/>
    <x v="1"/>
    <x v="321"/>
    <n v="1292479200"/>
    <b v="0"/>
    <b v="1"/>
    <x v="1"/>
    <x v="1"/>
    <x v="1"/>
  </r>
  <r>
    <n v="337"/>
    <x v="336"/>
    <x v="337"/>
    <n v="94500"/>
    <n v="116064"/>
    <n v="1.2281904761904763"/>
    <x v="1"/>
    <n v="1095"/>
    <n v="105.9945205479452"/>
    <x v="1"/>
    <x v="1"/>
    <x v="322"/>
    <n v="1573538400"/>
    <b v="0"/>
    <b v="0"/>
    <x v="3"/>
    <x v="3"/>
    <x v="3"/>
  </r>
  <r>
    <n v="338"/>
    <x v="337"/>
    <x v="338"/>
    <n v="69800"/>
    <n v="125042"/>
    <n v="1.7914326647564469"/>
    <x v="1"/>
    <n v="1690"/>
    <n v="73.989349112426041"/>
    <x v="1"/>
    <x v="1"/>
    <x v="323"/>
    <n v="1320382800"/>
    <b v="0"/>
    <b v="0"/>
    <x v="3"/>
    <x v="3"/>
    <x v="3"/>
  </r>
  <r>
    <n v="339"/>
    <x v="338"/>
    <x v="339"/>
    <n v="136300"/>
    <n v="108974"/>
    <n v="0.79951577402787966"/>
    <x v="3"/>
    <n v="1297"/>
    <n v="84.02004626060139"/>
    <x v="0"/>
    <x v="0"/>
    <x v="324"/>
    <n v="1502859600"/>
    <b v="0"/>
    <b v="0"/>
    <x v="3"/>
    <x v="3"/>
    <x v="3"/>
  </r>
  <r>
    <n v="340"/>
    <x v="339"/>
    <x v="340"/>
    <n v="37100"/>
    <n v="34964"/>
    <n v="0.94242587601078165"/>
    <x v="0"/>
    <n v="393"/>
    <n v="88.966921119592882"/>
    <x v="1"/>
    <x v="1"/>
    <x v="325"/>
    <n v="1323756000"/>
    <b v="0"/>
    <b v="0"/>
    <x v="14"/>
    <x v="7"/>
    <x v="14"/>
  </r>
  <r>
    <n v="341"/>
    <x v="340"/>
    <x v="341"/>
    <n v="114300"/>
    <n v="96777"/>
    <n v="0.84669291338582675"/>
    <x v="0"/>
    <n v="1257"/>
    <n v="76.990453460620529"/>
    <x v="1"/>
    <x v="1"/>
    <x v="326"/>
    <n v="1441342800"/>
    <b v="0"/>
    <b v="0"/>
    <x v="7"/>
    <x v="1"/>
    <x v="7"/>
  </r>
  <r>
    <n v="342"/>
    <x v="341"/>
    <x v="342"/>
    <n v="47900"/>
    <n v="31864"/>
    <n v="0.66521920668058454"/>
    <x v="0"/>
    <n v="328"/>
    <n v="97.146341463414629"/>
    <x v="1"/>
    <x v="1"/>
    <x v="327"/>
    <n v="1375333200"/>
    <b v="0"/>
    <b v="0"/>
    <x v="3"/>
    <x v="3"/>
    <x v="3"/>
  </r>
  <r>
    <n v="343"/>
    <x v="342"/>
    <x v="343"/>
    <n v="9000"/>
    <n v="4853"/>
    <n v="0.53922222222222227"/>
    <x v="0"/>
    <n v="147"/>
    <n v="33.013605442176868"/>
    <x v="1"/>
    <x v="1"/>
    <x v="328"/>
    <n v="1389420000"/>
    <b v="0"/>
    <b v="0"/>
    <x v="3"/>
    <x v="3"/>
    <x v="3"/>
  </r>
  <r>
    <n v="344"/>
    <x v="343"/>
    <x v="344"/>
    <n v="197600"/>
    <n v="82959"/>
    <n v="0.41983299595141699"/>
    <x v="0"/>
    <n v="830"/>
    <n v="99.950602409638549"/>
    <x v="1"/>
    <x v="1"/>
    <x v="329"/>
    <n v="1520056800"/>
    <b v="0"/>
    <b v="0"/>
    <x v="11"/>
    <x v="6"/>
    <x v="11"/>
  </r>
  <r>
    <n v="345"/>
    <x v="344"/>
    <x v="345"/>
    <n v="157600"/>
    <n v="23159"/>
    <n v="0.14694796954314721"/>
    <x v="0"/>
    <n v="331"/>
    <n v="69.966767371601208"/>
    <x v="4"/>
    <x v="4"/>
    <x v="330"/>
    <n v="1436504400"/>
    <b v="0"/>
    <b v="0"/>
    <x v="6"/>
    <x v="4"/>
    <x v="6"/>
  </r>
  <r>
    <n v="346"/>
    <x v="345"/>
    <x v="346"/>
    <n v="8000"/>
    <n v="2758"/>
    <n v="0.34475"/>
    <x v="0"/>
    <n v="25"/>
    <n v="110.32"/>
    <x v="1"/>
    <x v="1"/>
    <x v="331"/>
    <n v="1508302800"/>
    <b v="0"/>
    <b v="1"/>
    <x v="7"/>
    <x v="1"/>
    <x v="7"/>
  </r>
  <r>
    <n v="347"/>
    <x v="346"/>
    <x v="347"/>
    <n v="900"/>
    <n v="12607"/>
    <n v="14.007777777777777"/>
    <x v="1"/>
    <n v="191"/>
    <n v="66.005235602094245"/>
    <x v="1"/>
    <x v="1"/>
    <x v="332"/>
    <n v="1425708000"/>
    <b v="0"/>
    <b v="0"/>
    <x v="2"/>
    <x v="2"/>
    <x v="2"/>
  </r>
  <r>
    <n v="348"/>
    <x v="347"/>
    <x v="348"/>
    <n v="199000"/>
    <n v="142823"/>
    <n v="0.71770351758793971"/>
    <x v="0"/>
    <n v="3483"/>
    <n v="41.005742176284812"/>
    <x v="1"/>
    <x v="1"/>
    <x v="333"/>
    <n v="1488348000"/>
    <b v="0"/>
    <b v="0"/>
    <x v="0"/>
    <x v="0"/>
    <x v="0"/>
  </r>
  <r>
    <n v="349"/>
    <x v="348"/>
    <x v="349"/>
    <n v="180800"/>
    <n v="95958"/>
    <n v="0.53074115044247783"/>
    <x v="0"/>
    <n v="923"/>
    <n v="103.96316359696641"/>
    <x v="1"/>
    <x v="1"/>
    <x v="296"/>
    <n v="1502600400"/>
    <b v="0"/>
    <b v="0"/>
    <x v="3"/>
    <x v="3"/>
    <x v="3"/>
  </r>
  <r>
    <n v="350"/>
    <x v="349"/>
    <x v="350"/>
    <n v="100"/>
    <n v="5"/>
    <n v="0.05"/>
    <x v="0"/>
    <n v="1"/>
    <n v="5"/>
    <x v="1"/>
    <x v="1"/>
    <x v="334"/>
    <n v="1433653200"/>
    <b v="0"/>
    <b v="1"/>
    <x v="17"/>
    <x v="1"/>
    <x v="17"/>
  </r>
  <r>
    <n v="351"/>
    <x v="350"/>
    <x v="351"/>
    <n v="74100"/>
    <n v="94631"/>
    <n v="1.2770715249662619"/>
    <x v="1"/>
    <n v="2013"/>
    <n v="47.009935419771487"/>
    <x v="1"/>
    <x v="1"/>
    <x v="335"/>
    <n v="1441602000"/>
    <b v="0"/>
    <b v="0"/>
    <x v="1"/>
    <x v="1"/>
    <x v="1"/>
  </r>
  <r>
    <n v="352"/>
    <x v="351"/>
    <x v="352"/>
    <n v="2800"/>
    <n v="977"/>
    <n v="0.34892857142857142"/>
    <x v="0"/>
    <n v="33"/>
    <n v="29.606060606060606"/>
    <x v="0"/>
    <x v="0"/>
    <x v="336"/>
    <n v="1447567200"/>
    <b v="0"/>
    <b v="0"/>
    <x v="3"/>
    <x v="3"/>
    <x v="3"/>
  </r>
  <r>
    <n v="353"/>
    <x v="352"/>
    <x v="353"/>
    <n v="33600"/>
    <n v="137961"/>
    <n v="4.105982142857143"/>
    <x v="1"/>
    <n v="1703"/>
    <n v="81.010569583088667"/>
    <x v="1"/>
    <x v="1"/>
    <x v="337"/>
    <n v="1562389200"/>
    <b v="0"/>
    <b v="0"/>
    <x v="3"/>
    <x v="3"/>
    <x v="3"/>
  </r>
  <r>
    <n v="354"/>
    <x v="353"/>
    <x v="354"/>
    <n v="6100"/>
    <n v="7548"/>
    <n v="1.2373770491803278"/>
    <x v="1"/>
    <n v="80"/>
    <n v="94.35"/>
    <x v="3"/>
    <x v="3"/>
    <x v="338"/>
    <n v="1378789200"/>
    <b v="0"/>
    <b v="0"/>
    <x v="4"/>
    <x v="4"/>
    <x v="4"/>
  </r>
  <r>
    <n v="355"/>
    <x v="354"/>
    <x v="355"/>
    <n v="3800"/>
    <n v="2241"/>
    <n v="0.58973684210526311"/>
    <x v="2"/>
    <n v="86"/>
    <n v="26.058139534883722"/>
    <x v="1"/>
    <x v="1"/>
    <x v="339"/>
    <n v="1488520800"/>
    <b v="0"/>
    <b v="0"/>
    <x v="8"/>
    <x v="2"/>
    <x v="8"/>
  </r>
  <r>
    <n v="356"/>
    <x v="355"/>
    <x v="356"/>
    <n v="9300"/>
    <n v="3431"/>
    <n v="0.36892473118279567"/>
    <x v="0"/>
    <n v="40"/>
    <n v="85.775000000000006"/>
    <x v="6"/>
    <x v="6"/>
    <x v="340"/>
    <n v="1327298400"/>
    <b v="0"/>
    <b v="0"/>
    <x v="3"/>
    <x v="3"/>
    <x v="3"/>
  </r>
  <r>
    <n v="357"/>
    <x v="356"/>
    <x v="357"/>
    <n v="2300"/>
    <n v="4253"/>
    <n v="1.8491304347826087"/>
    <x v="1"/>
    <n v="41"/>
    <n v="103.73170731707317"/>
    <x v="1"/>
    <x v="1"/>
    <x v="341"/>
    <n v="1443416400"/>
    <b v="0"/>
    <b v="0"/>
    <x v="11"/>
    <x v="6"/>
    <x v="11"/>
  </r>
  <r>
    <n v="358"/>
    <x v="357"/>
    <x v="358"/>
    <n v="9700"/>
    <n v="1146"/>
    <n v="0.11814432989690722"/>
    <x v="0"/>
    <n v="23"/>
    <n v="49.826086956521742"/>
    <x v="0"/>
    <x v="0"/>
    <x v="342"/>
    <n v="1534136400"/>
    <b v="1"/>
    <b v="0"/>
    <x v="14"/>
    <x v="7"/>
    <x v="14"/>
  </r>
  <r>
    <n v="359"/>
    <x v="358"/>
    <x v="359"/>
    <n v="4000"/>
    <n v="11948"/>
    <n v="2.9870000000000001"/>
    <x v="1"/>
    <n v="187"/>
    <n v="63.893048128342244"/>
    <x v="1"/>
    <x v="1"/>
    <x v="343"/>
    <n v="1315026000"/>
    <b v="0"/>
    <b v="0"/>
    <x v="10"/>
    <x v="4"/>
    <x v="10"/>
  </r>
  <r>
    <n v="360"/>
    <x v="359"/>
    <x v="360"/>
    <n v="59700"/>
    <n v="135132"/>
    <n v="2.2635175879396985"/>
    <x v="1"/>
    <n v="2875"/>
    <n v="47.002434782608695"/>
    <x v="4"/>
    <x v="4"/>
    <x v="344"/>
    <n v="1295071200"/>
    <b v="0"/>
    <b v="1"/>
    <x v="3"/>
    <x v="3"/>
    <x v="3"/>
  </r>
  <r>
    <n v="361"/>
    <x v="360"/>
    <x v="361"/>
    <n v="5500"/>
    <n v="9546"/>
    <n v="1.7356363636363636"/>
    <x v="1"/>
    <n v="88"/>
    <n v="108.47727272727273"/>
    <x v="1"/>
    <x v="1"/>
    <x v="345"/>
    <n v="1509426000"/>
    <b v="0"/>
    <b v="0"/>
    <x v="3"/>
    <x v="3"/>
    <x v="3"/>
  </r>
  <r>
    <n v="362"/>
    <x v="361"/>
    <x v="362"/>
    <n v="3700"/>
    <n v="13755"/>
    <n v="3.7175675675675675"/>
    <x v="1"/>
    <n v="191"/>
    <n v="72.015706806282722"/>
    <x v="1"/>
    <x v="1"/>
    <x v="65"/>
    <n v="1299391200"/>
    <b v="0"/>
    <b v="0"/>
    <x v="1"/>
    <x v="1"/>
    <x v="1"/>
  </r>
  <r>
    <n v="363"/>
    <x v="362"/>
    <x v="363"/>
    <n v="5200"/>
    <n v="8330"/>
    <n v="1.601923076923077"/>
    <x v="1"/>
    <n v="139"/>
    <n v="59.928057553956833"/>
    <x v="1"/>
    <x v="1"/>
    <x v="346"/>
    <n v="1325052000"/>
    <b v="0"/>
    <b v="0"/>
    <x v="1"/>
    <x v="1"/>
    <x v="1"/>
  </r>
  <r>
    <n v="364"/>
    <x v="363"/>
    <x v="364"/>
    <n v="900"/>
    <n v="14547"/>
    <n v="16.163333333333334"/>
    <x v="1"/>
    <n v="186"/>
    <n v="78.209677419354833"/>
    <x v="1"/>
    <x v="1"/>
    <x v="347"/>
    <n v="1522818000"/>
    <b v="0"/>
    <b v="0"/>
    <x v="7"/>
    <x v="1"/>
    <x v="7"/>
  </r>
  <r>
    <n v="365"/>
    <x v="364"/>
    <x v="365"/>
    <n v="1600"/>
    <n v="11735"/>
    <n v="7.3343749999999996"/>
    <x v="1"/>
    <n v="112"/>
    <n v="104.77678571428571"/>
    <x v="2"/>
    <x v="2"/>
    <x v="348"/>
    <n v="1485324000"/>
    <b v="0"/>
    <b v="0"/>
    <x v="3"/>
    <x v="3"/>
    <x v="3"/>
  </r>
  <r>
    <n v="366"/>
    <x v="365"/>
    <x v="366"/>
    <n v="1800"/>
    <n v="10658"/>
    <n v="5.9211111111111112"/>
    <x v="1"/>
    <n v="101"/>
    <n v="105.52475247524752"/>
    <x v="1"/>
    <x v="1"/>
    <x v="349"/>
    <n v="1294120800"/>
    <b v="0"/>
    <b v="1"/>
    <x v="3"/>
    <x v="3"/>
    <x v="3"/>
  </r>
  <r>
    <n v="367"/>
    <x v="366"/>
    <x v="367"/>
    <n v="9900"/>
    <n v="1870"/>
    <n v="0.18888888888888888"/>
    <x v="0"/>
    <n v="75"/>
    <n v="24.933333333333334"/>
    <x v="1"/>
    <x v="1"/>
    <x v="350"/>
    <n v="1415685600"/>
    <b v="0"/>
    <b v="1"/>
    <x v="3"/>
    <x v="3"/>
    <x v="3"/>
  </r>
  <r>
    <n v="368"/>
    <x v="367"/>
    <x v="368"/>
    <n v="5200"/>
    <n v="14394"/>
    <n v="2.7680769230769231"/>
    <x v="1"/>
    <n v="206"/>
    <n v="69.873786407766985"/>
    <x v="4"/>
    <x v="4"/>
    <x v="351"/>
    <n v="1288933200"/>
    <b v="0"/>
    <b v="1"/>
    <x v="4"/>
    <x v="4"/>
    <x v="4"/>
  </r>
  <r>
    <n v="369"/>
    <x v="368"/>
    <x v="369"/>
    <n v="5400"/>
    <n v="14743"/>
    <n v="2.730185185185185"/>
    <x v="1"/>
    <n v="154"/>
    <n v="95.733766233766232"/>
    <x v="1"/>
    <x v="1"/>
    <x v="352"/>
    <n v="1363237200"/>
    <b v="0"/>
    <b v="1"/>
    <x v="19"/>
    <x v="4"/>
    <x v="19"/>
  </r>
  <r>
    <n v="370"/>
    <x v="369"/>
    <x v="370"/>
    <n v="112300"/>
    <n v="178965"/>
    <n v="1.593633125556545"/>
    <x v="1"/>
    <n v="5966"/>
    <n v="29.997485752598056"/>
    <x v="1"/>
    <x v="1"/>
    <x v="353"/>
    <n v="1555822800"/>
    <b v="0"/>
    <b v="0"/>
    <x v="3"/>
    <x v="3"/>
    <x v="3"/>
  </r>
  <r>
    <n v="371"/>
    <x v="370"/>
    <x v="371"/>
    <n v="189200"/>
    <n v="128410"/>
    <n v="0.67869978858350954"/>
    <x v="0"/>
    <n v="2176"/>
    <n v="59.011948529411768"/>
    <x v="1"/>
    <x v="1"/>
    <x v="354"/>
    <n v="1427778000"/>
    <b v="0"/>
    <b v="0"/>
    <x v="3"/>
    <x v="3"/>
    <x v="3"/>
  </r>
  <r>
    <n v="372"/>
    <x v="371"/>
    <x v="372"/>
    <n v="900"/>
    <n v="14324"/>
    <n v="15.915555555555555"/>
    <x v="1"/>
    <n v="169"/>
    <n v="84.757396449704146"/>
    <x v="1"/>
    <x v="1"/>
    <x v="355"/>
    <n v="1422424800"/>
    <b v="0"/>
    <b v="1"/>
    <x v="4"/>
    <x v="4"/>
    <x v="4"/>
  </r>
  <r>
    <n v="373"/>
    <x v="372"/>
    <x v="373"/>
    <n v="22500"/>
    <n v="164291"/>
    <n v="7.3018222222222224"/>
    <x v="1"/>
    <n v="2106"/>
    <n v="78.010921177587846"/>
    <x v="1"/>
    <x v="1"/>
    <x v="356"/>
    <n v="1503637200"/>
    <b v="0"/>
    <b v="0"/>
    <x v="3"/>
    <x v="3"/>
    <x v="3"/>
  </r>
  <r>
    <n v="374"/>
    <x v="373"/>
    <x v="374"/>
    <n v="167400"/>
    <n v="22073"/>
    <n v="0.13185782556750297"/>
    <x v="0"/>
    <n v="441"/>
    <n v="50.05215419501134"/>
    <x v="1"/>
    <x v="1"/>
    <x v="357"/>
    <n v="1547618400"/>
    <b v="0"/>
    <b v="1"/>
    <x v="4"/>
    <x v="4"/>
    <x v="4"/>
  </r>
  <r>
    <n v="375"/>
    <x v="374"/>
    <x v="375"/>
    <n v="2700"/>
    <n v="1479"/>
    <n v="0.54777777777777781"/>
    <x v="0"/>
    <n v="25"/>
    <n v="59.16"/>
    <x v="1"/>
    <x v="1"/>
    <x v="358"/>
    <n v="1449900000"/>
    <b v="0"/>
    <b v="0"/>
    <x v="7"/>
    <x v="1"/>
    <x v="7"/>
  </r>
  <r>
    <n v="376"/>
    <x v="375"/>
    <x v="376"/>
    <n v="3400"/>
    <n v="12275"/>
    <n v="3.6102941176470589"/>
    <x v="1"/>
    <n v="131"/>
    <n v="93.702290076335885"/>
    <x v="1"/>
    <x v="1"/>
    <x v="359"/>
    <n v="1405141200"/>
    <b v="0"/>
    <b v="0"/>
    <x v="1"/>
    <x v="1"/>
    <x v="1"/>
  </r>
  <r>
    <n v="377"/>
    <x v="376"/>
    <x v="377"/>
    <n v="49700"/>
    <n v="5098"/>
    <n v="0.10257545271629778"/>
    <x v="0"/>
    <n v="127"/>
    <n v="40.14173228346457"/>
    <x v="1"/>
    <x v="1"/>
    <x v="12"/>
    <n v="1572933600"/>
    <b v="0"/>
    <b v="0"/>
    <x v="3"/>
    <x v="3"/>
    <x v="3"/>
  </r>
  <r>
    <n v="378"/>
    <x v="377"/>
    <x v="378"/>
    <n v="178200"/>
    <n v="24882"/>
    <n v="0.13962962962962963"/>
    <x v="0"/>
    <n v="355"/>
    <n v="70.090140845070422"/>
    <x v="1"/>
    <x v="1"/>
    <x v="360"/>
    <n v="1530162000"/>
    <b v="0"/>
    <b v="0"/>
    <x v="4"/>
    <x v="4"/>
    <x v="4"/>
  </r>
  <r>
    <n v="379"/>
    <x v="378"/>
    <x v="379"/>
    <n v="7200"/>
    <n v="2912"/>
    <n v="0.40444444444444444"/>
    <x v="0"/>
    <n v="44"/>
    <n v="66.181818181818187"/>
    <x v="4"/>
    <x v="4"/>
    <x v="361"/>
    <n v="1320904800"/>
    <b v="0"/>
    <b v="0"/>
    <x v="3"/>
    <x v="3"/>
    <x v="3"/>
  </r>
  <r>
    <n v="380"/>
    <x v="379"/>
    <x v="380"/>
    <n v="2500"/>
    <n v="4008"/>
    <n v="1.6032"/>
    <x v="1"/>
    <n v="84"/>
    <n v="47.714285714285715"/>
    <x v="1"/>
    <x v="1"/>
    <x v="362"/>
    <n v="1372395600"/>
    <b v="0"/>
    <b v="0"/>
    <x v="3"/>
    <x v="3"/>
    <x v="3"/>
  </r>
  <r>
    <n v="381"/>
    <x v="380"/>
    <x v="381"/>
    <n v="5300"/>
    <n v="9749"/>
    <n v="1.8394339622641509"/>
    <x v="1"/>
    <n v="155"/>
    <n v="62.896774193548389"/>
    <x v="1"/>
    <x v="1"/>
    <x v="363"/>
    <n v="1437714000"/>
    <b v="0"/>
    <b v="0"/>
    <x v="3"/>
    <x v="3"/>
    <x v="3"/>
  </r>
  <r>
    <n v="382"/>
    <x v="381"/>
    <x v="382"/>
    <n v="9100"/>
    <n v="5803"/>
    <n v="0.63769230769230767"/>
    <x v="0"/>
    <n v="67"/>
    <n v="86.611940298507463"/>
    <x v="1"/>
    <x v="1"/>
    <x v="364"/>
    <n v="1509771600"/>
    <b v="0"/>
    <b v="0"/>
    <x v="14"/>
    <x v="7"/>
    <x v="14"/>
  </r>
  <r>
    <n v="383"/>
    <x v="382"/>
    <x v="383"/>
    <n v="6300"/>
    <n v="14199"/>
    <n v="2.2538095238095237"/>
    <x v="1"/>
    <n v="189"/>
    <n v="75.126984126984127"/>
    <x v="1"/>
    <x v="1"/>
    <x v="210"/>
    <n v="1550556000"/>
    <b v="0"/>
    <b v="1"/>
    <x v="0"/>
    <x v="0"/>
    <x v="0"/>
  </r>
  <r>
    <n v="384"/>
    <x v="383"/>
    <x v="384"/>
    <n v="114400"/>
    <n v="196779"/>
    <n v="1.7200961538461539"/>
    <x v="1"/>
    <n v="4799"/>
    <n v="41.004167534903104"/>
    <x v="1"/>
    <x v="1"/>
    <x v="365"/>
    <n v="1489039200"/>
    <b v="1"/>
    <b v="1"/>
    <x v="4"/>
    <x v="4"/>
    <x v="4"/>
  </r>
  <r>
    <n v="385"/>
    <x v="384"/>
    <x v="385"/>
    <n v="38900"/>
    <n v="56859"/>
    <n v="1.4616709511568124"/>
    <x v="1"/>
    <n v="1137"/>
    <n v="50.007915567282325"/>
    <x v="1"/>
    <x v="1"/>
    <x v="366"/>
    <n v="1556600400"/>
    <b v="0"/>
    <b v="0"/>
    <x v="9"/>
    <x v="5"/>
    <x v="9"/>
  </r>
  <r>
    <n v="386"/>
    <x v="385"/>
    <x v="386"/>
    <n v="135500"/>
    <n v="103554"/>
    <n v="0.76423616236162362"/>
    <x v="0"/>
    <n v="1068"/>
    <n v="96.960674157303373"/>
    <x v="1"/>
    <x v="1"/>
    <x v="367"/>
    <n v="1278565200"/>
    <b v="0"/>
    <b v="0"/>
    <x v="3"/>
    <x v="3"/>
    <x v="3"/>
  </r>
  <r>
    <n v="387"/>
    <x v="386"/>
    <x v="387"/>
    <n v="109000"/>
    <n v="42795"/>
    <n v="0.39261467889908258"/>
    <x v="0"/>
    <n v="424"/>
    <n v="100.93160377358491"/>
    <x v="1"/>
    <x v="1"/>
    <x v="368"/>
    <n v="1339909200"/>
    <b v="0"/>
    <b v="0"/>
    <x v="8"/>
    <x v="2"/>
    <x v="8"/>
  </r>
  <r>
    <n v="388"/>
    <x v="387"/>
    <x v="388"/>
    <n v="114800"/>
    <n v="12938"/>
    <n v="0.11270034843205574"/>
    <x v="3"/>
    <n v="145"/>
    <n v="89.227586206896547"/>
    <x v="5"/>
    <x v="5"/>
    <x v="369"/>
    <n v="1325829600"/>
    <b v="0"/>
    <b v="0"/>
    <x v="7"/>
    <x v="1"/>
    <x v="7"/>
  </r>
  <r>
    <n v="389"/>
    <x v="388"/>
    <x v="389"/>
    <n v="83000"/>
    <n v="101352"/>
    <n v="1.2211084337349398"/>
    <x v="1"/>
    <n v="1152"/>
    <n v="87.979166666666671"/>
    <x v="1"/>
    <x v="1"/>
    <x v="370"/>
    <n v="1290578400"/>
    <b v="0"/>
    <b v="0"/>
    <x v="3"/>
    <x v="3"/>
    <x v="3"/>
  </r>
  <r>
    <n v="390"/>
    <x v="389"/>
    <x v="390"/>
    <n v="2400"/>
    <n v="4477"/>
    <n v="1.8654166666666667"/>
    <x v="1"/>
    <n v="50"/>
    <n v="89.54"/>
    <x v="1"/>
    <x v="1"/>
    <x v="371"/>
    <n v="1380344400"/>
    <b v="0"/>
    <b v="0"/>
    <x v="14"/>
    <x v="7"/>
    <x v="14"/>
  </r>
  <r>
    <n v="391"/>
    <x v="390"/>
    <x v="391"/>
    <n v="60400"/>
    <n v="4393"/>
    <n v="7.27317880794702E-2"/>
    <x v="0"/>
    <n v="151"/>
    <n v="29.09271523178808"/>
    <x v="1"/>
    <x v="1"/>
    <x v="287"/>
    <n v="1389852000"/>
    <b v="0"/>
    <b v="0"/>
    <x v="9"/>
    <x v="5"/>
    <x v="9"/>
  </r>
  <r>
    <n v="392"/>
    <x v="391"/>
    <x v="392"/>
    <n v="102900"/>
    <n v="67546"/>
    <n v="0.65642371234207963"/>
    <x v="0"/>
    <n v="1608"/>
    <n v="42.006218905472636"/>
    <x v="1"/>
    <x v="1"/>
    <x v="372"/>
    <n v="1294466400"/>
    <b v="0"/>
    <b v="0"/>
    <x v="8"/>
    <x v="2"/>
    <x v="8"/>
  </r>
  <r>
    <n v="393"/>
    <x v="392"/>
    <x v="393"/>
    <n v="62800"/>
    <n v="143788"/>
    <n v="2.2896178343949045"/>
    <x v="1"/>
    <n v="3059"/>
    <n v="47.004903563255965"/>
    <x v="0"/>
    <x v="0"/>
    <x v="373"/>
    <n v="1500354000"/>
    <b v="0"/>
    <b v="0"/>
    <x v="17"/>
    <x v="1"/>
    <x v="17"/>
  </r>
  <r>
    <n v="394"/>
    <x v="393"/>
    <x v="394"/>
    <n v="800"/>
    <n v="3755"/>
    <n v="4.6937499999999996"/>
    <x v="1"/>
    <n v="34"/>
    <n v="110.44117647058823"/>
    <x v="1"/>
    <x v="1"/>
    <x v="374"/>
    <n v="1375938000"/>
    <b v="0"/>
    <b v="1"/>
    <x v="4"/>
    <x v="4"/>
    <x v="4"/>
  </r>
  <r>
    <n v="395"/>
    <x v="122"/>
    <x v="395"/>
    <n v="7100"/>
    <n v="9238"/>
    <n v="1.3011267605633803"/>
    <x v="1"/>
    <n v="220"/>
    <n v="41.990909090909092"/>
    <x v="1"/>
    <x v="1"/>
    <x v="375"/>
    <n v="1323410400"/>
    <b v="1"/>
    <b v="0"/>
    <x v="3"/>
    <x v="3"/>
    <x v="3"/>
  </r>
  <r>
    <n v="396"/>
    <x v="394"/>
    <x v="396"/>
    <n v="46100"/>
    <n v="77012"/>
    <n v="1.6705422993492407"/>
    <x v="1"/>
    <n v="1604"/>
    <n v="48.012468827930178"/>
    <x v="2"/>
    <x v="2"/>
    <x v="376"/>
    <n v="1539406800"/>
    <b v="0"/>
    <b v="0"/>
    <x v="6"/>
    <x v="4"/>
    <x v="6"/>
  </r>
  <r>
    <n v="397"/>
    <x v="395"/>
    <x v="397"/>
    <n v="8100"/>
    <n v="14083"/>
    <n v="1.738641975308642"/>
    <x v="1"/>
    <n v="454"/>
    <n v="31.019823788546255"/>
    <x v="1"/>
    <x v="1"/>
    <x v="377"/>
    <n v="1369803600"/>
    <b v="0"/>
    <b v="0"/>
    <x v="1"/>
    <x v="1"/>
    <x v="1"/>
  </r>
  <r>
    <n v="398"/>
    <x v="396"/>
    <x v="398"/>
    <n v="1700"/>
    <n v="12202"/>
    <n v="7.1776470588235295"/>
    <x v="1"/>
    <n v="123"/>
    <n v="99.203252032520325"/>
    <x v="6"/>
    <x v="6"/>
    <x v="378"/>
    <n v="1525928400"/>
    <b v="0"/>
    <b v="1"/>
    <x v="10"/>
    <x v="4"/>
    <x v="10"/>
  </r>
  <r>
    <n v="399"/>
    <x v="397"/>
    <x v="399"/>
    <n v="97300"/>
    <n v="62127"/>
    <n v="0.63850976361767731"/>
    <x v="0"/>
    <n v="941"/>
    <n v="66.022316684378325"/>
    <x v="1"/>
    <x v="1"/>
    <x v="379"/>
    <n v="1297231200"/>
    <b v="0"/>
    <b v="0"/>
    <x v="7"/>
    <x v="1"/>
    <x v="7"/>
  </r>
  <r>
    <n v="400"/>
    <x v="398"/>
    <x v="400"/>
    <n v="100"/>
    <n v="2"/>
    <n v="0.02"/>
    <x v="0"/>
    <n v="1"/>
    <n v="2"/>
    <x v="1"/>
    <x v="1"/>
    <x v="380"/>
    <n v="1378530000"/>
    <b v="0"/>
    <b v="1"/>
    <x v="14"/>
    <x v="7"/>
    <x v="14"/>
  </r>
  <r>
    <n v="401"/>
    <x v="399"/>
    <x v="401"/>
    <n v="900"/>
    <n v="13772"/>
    <n v="15.302222222222222"/>
    <x v="1"/>
    <n v="299"/>
    <n v="46.060200668896321"/>
    <x v="1"/>
    <x v="1"/>
    <x v="381"/>
    <n v="1572152400"/>
    <b v="0"/>
    <b v="0"/>
    <x v="3"/>
    <x v="3"/>
    <x v="3"/>
  </r>
  <r>
    <n v="402"/>
    <x v="400"/>
    <x v="402"/>
    <n v="7300"/>
    <n v="2946"/>
    <n v="0.40356164383561643"/>
    <x v="0"/>
    <n v="40"/>
    <n v="73.650000000000006"/>
    <x v="1"/>
    <x v="1"/>
    <x v="382"/>
    <n v="1329890400"/>
    <b v="0"/>
    <b v="1"/>
    <x v="12"/>
    <x v="4"/>
    <x v="12"/>
  </r>
  <r>
    <n v="403"/>
    <x v="401"/>
    <x v="403"/>
    <n v="195800"/>
    <n v="168820"/>
    <n v="0.86220633299284988"/>
    <x v="0"/>
    <n v="3015"/>
    <n v="55.99336650082919"/>
    <x v="0"/>
    <x v="0"/>
    <x v="125"/>
    <n v="1276750800"/>
    <b v="0"/>
    <b v="1"/>
    <x v="3"/>
    <x v="3"/>
    <x v="3"/>
  </r>
  <r>
    <n v="404"/>
    <x v="402"/>
    <x v="404"/>
    <n v="48900"/>
    <n v="154321"/>
    <n v="3.1558486707566464"/>
    <x v="1"/>
    <n v="2237"/>
    <n v="68.985695127402778"/>
    <x v="1"/>
    <x v="1"/>
    <x v="383"/>
    <n v="1510898400"/>
    <b v="0"/>
    <b v="0"/>
    <x v="3"/>
    <x v="3"/>
    <x v="3"/>
  </r>
  <r>
    <n v="405"/>
    <x v="403"/>
    <x v="405"/>
    <n v="29600"/>
    <n v="26527"/>
    <n v="0.89618243243243245"/>
    <x v="0"/>
    <n v="435"/>
    <n v="60.981609195402299"/>
    <x v="1"/>
    <x v="1"/>
    <x v="384"/>
    <n v="1532408400"/>
    <b v="0"/>
    <b v="0"/>
    <x v="3"/>
    <x v="3"/>
    <x v="3"/>
  </r>
  <r>
    <n v="406"/>
    <x v="404"/>
    <x v="406"/>
    <n v="39300"/>
    <n v="71583"/>
    <n v="1.8214503816793892"/>
    <x v="1"/>
    <n v="645"/>
    <n v="110.98139534883721"/>
    <x v="1"/>
    <x v="1"/>
    <x v="385"/>
    <n v="1360562400"/>
    <b v="1"/>
    <b v="0"/>
    <x v="4"/>
    <x v="4"/>
    <x v="4"/>
  </r>
  <r>
    <n v="407"/>
    <x v="405"/>
    <x v="407"/>
    <n v="3400"/>
    <n v="12100"/>
    <n v="3.5588235294117645"/>
    <x v="1"/>
    <n v="484"/>
    <n v="25"/>
    <x v="3"/>
    <x v="3"/>
    <x v="386"/>
    <n v="1571547600"/>
    <b v="0"/>
    <b v="0"/>
    <x v="3"/>
    <x v="3"/>
    <x v="3"/>
  </r>
  <r>
    <n v="408"/>
    <x v="406"/>
    <x v="408"/>
    <n v="9200"/>
    <n v="12129"/>
    <n v="1.3183695652173912"/>
    <x v="1"/>
    <n v="154"/>
    <n v="78.759740259740255"/>
    <x v="0"/>
    <x v="0"/>
    <x v="387"/>
    <n v="1468126800"/>
    <b v="0"/>
    <b v="0"/>
    <x v="4"/>
    <x v="4"/>
    <x v="4"/>
  </r>
  <r>
    <n v="409"/>
    <x v="97"/>
    <x v="409"/>
    <n v="135600"/>
    <n v="62804"/>
    <n v="0.46315634218289087"/>
    <x v="0"/>
    <n v="714"/>
    <n v="87.960784313725483"/>
    <x v="1"/>
    <x v="1"/>
    <x v="388"/>
    <n v="1492837200"/>
    <b v="0"/>
    <b v="0"/>
    <x v="1"/>
    <x v="1"/>
    <x v="1"/>
  </r>
  <r>
    <n v="410"/>
    <x v="407"/>
    <x v="410"/>
    <n v="153700"/>
    <n v="55536"/>
    <n v="0.36132726089785294"/>
    <x v="2"/>
    <n v="1111"/>
    <n v="49.987398739873989"/>
    <x v="1"/>
    <x v="1"/>
    <x v="277"/>
    <n v="1430197200"/>
    <b v="0"/>
    <b v="0"/>
    <x v="20"/>
    <x v="6"/>
    <x v="20"/>
  </r>
  <r>
    <n v="411"/>
    <x v="408"/>
    <x v="411"/>
    <n v="7800"/>
    <n v="8161"/>
    <n v="1.0462820512820512"/>
    <x v="1"/>
    <n v="82"/>
    <n v="99.524390243902445"/>
    <x v="1"/>
    <x v="1"/>
    <x v="389"/>
    <n v="1496206800"/>
    <b v="0"/>
    <b v="0"/>
    <x v="3"/>
    <x v="3"/>
    <x v="3"/>
  </r>
  <r>
    <n v="412"/>
    <x v="409"/>
    <x v="412"/>
    <n v="2100"/>
    <n v="14046"/>
    <n v="6.6885714285714286"/>
    <x v="1"/>
    <n v="134"/>
    <n v="104.82089552238806"/>
    <x v="1"/>
    <x v="1"/>
    <x v="390"/>
    <n v="1389592800"/>
    <b v="0"/>
    <b v="0"/>
    <x v="13"/>
    <x v="5"/>
    <x v="13"/>
  </r>
  <r>
    <n v="413"/>
    <x v="410"/>
    <x v="413"/>
    <n v="189500"/>
    <n v="117628"/>
    <n v="0.62072823218997364"/>
    <x v="2"/>
    <n v="1089"/>
    <n v="108.01469237832875"/>
    <x v="1"/>
    <x v="1"/>
    <x v="391"/>
    <n v="1545631200"/>
    <b v="0"/>
    <b v="0"/>
    <x v="10"/>
    <x v="4"/>
    <x v="10"/>
  </r>
  <r>
    <n v="414"/>
    <x v="411"/>
    <x v="414"/>
    <n v="188200"/>
    <n v="159405"/>
    <n v="0.84699787460148779"/>
    <x v="0"/>
    <n v="5497"/>
    <n v="28.998544660724033"/>
    <x v="1"/>
    <x v="1"/>
    <x v="392"/>
    <n v="1272430800"/>
    <b v="0"/>
    <b v="1"/>
    <x v="0"/>
    <x v="0"/>
    <x v="0"/>
  </r>
  <r>
    <n v="415"/>
    <x v="412"/>
    <x v="415"/>
    <n v="113500"/>
    <n v="12552"/>
    <n v="0.11059030837004405"/>
    <x v="0"/>
    <n v="418"/>
    <n v="30.028708133971293"/>
    <x v="1"/>
    <x v="1"/>
    <x v="393"/>
    <n v="1327903200"/>
    <b v="0"/>
    <b v="0"/>
    <x v="3"/>
    <x v="3"/>
    <x v="3"/>
  </r>
  <r>
    <n v="416"/>
    <x v="413"/>
    <x v="416"/>
    <n v="134600"/>
    <n v="59007"/>
    <n v="0.43838781575037145"/>
    <x v="0"/>
    <n v="1439"/>
    <n v="41.005559416261292"/>
    <x v="1"/>
    <x v="1"/>
    <x v="394"/>
    <n v="1296021600"/>
    <b v="0"/>
    <b v="1"/>
    <x v="4"/>
    <x v="4"/>
    <x v="4"/>
  </r>
  <r>
    <n v="417"/>
    <x v="414"/>
    <x v="417"/>
    <n v="1700"/>
    <n v="943"/>
    <n v="0.55470588235294116"/>
    <x v="0"/>
    <n v="15"/>
    <n v="62.866666666666667"/>
    <x v="1"/>
    <x v="1"/>
    <x v="395"/>
    <n v="1543298400"/>
    <b v="0"/>
    <b v="0"/>
    <x v="3"/>
    <x v="3"/>
    <x v="3"/>
  </r>
  <r>
    <n v="418"/>
    <x v="32"/>
    <x v="418"/>
    <n v="163700"/>
    <n v="93963"/>
    <n v="0.57399511301160655"/>
    <x v="0"/>
    <n v="1999"/>
    <n v="47.005002501250623"/>
    <x v="0"/>
    <x v="0"/>
    <x v="396"/>
    <n v="1336366800"/>
    <b v="0"/>
    <b v="0"/>
    <x v="4"/>
    <x v="4"/>
    <x v="4"/>
  </r>
  <r>
    <n v="419"/>
    <x v="415"/>
    <x v="419"/>
    <n v="113800"/>
    <n v="140469"/>
    <n v="1.2343497363796134"/>
    <x v="1"/>
    <n v="5203"/>
    <n v="26.997693638285604"/>
    <x v="1"/>
    <x v="1"/>
    <x v="397"/>
    <n v="1325052000"/>
    <b v="0"/>
    <b v="0"/>
    <x v="2"/>
    <x v="2"/>
    <x v="2"/>
  </r>
  <r>
    <n v="420"/>
    <x v="416"/>
    <x v="420"/>
    <n v="5000"/>
    <n v="6423"/>
    <n v="1.2846"/>
    <x v="1"/>
    <n v="94"/>
    <n v="68.329787234042556"/>
    <x v="1"/>
    <x v="1"/>
    <x v="398"/>
    <n v="1499576400"/>
    <b v="0"/>
    <b v="0"/>
    <x v="3"/>
    <x v="3"/>
    <x v="3"/>
  </r>
  <r>
    <n v="421"/>
    <x v="417"/>
    <x v="421"/>
    <n v="9400"/>
    <n v="6015"/>
    <n v="0.63989361702127656"/>
    <x v="0"/>
    <n v="118"/>
    <n v="50.974576271186443"/>
    <x v="1"/>
    <x v="1"/>
    <x v="399"/>
    <n v="1501304400"/>
    <b v="0"/>
    <b v="1"/>
    <x v="8"/>
    <x v="2"/>
    <x v="8"/>
  </r>
  <r>
    <n v="422"/>
    <x v="418"/>
    <x v="422"/>
    <n v="8700"/>
    <n v="11075"/>
    <n v="1.2729885057471264"/>
    <x v="1"/>
    <n v="205"/>
    <n v="54.024390243902438"/>
    <x v="1"/>
    <x v="1"/>
    <x v="400"/>
    <n v="1273208400"/>
    <b v="0"/>
    <b v="1"/>
    <x v="3"/>
    <x v="3"/>
    <x v="3"/>
  </r>
  <r>
    <n v="423"/>
    <x v="419"/>
    <x v="423"/>
    <n v="147800"/>
    <n v="15723"/>
    <n v="0.10638024357239513"/>
    <x v="0"/>
    <n v="162"/>
    <n v="97.055555555555557"/>
    <x v="1"/>
    <x v="1"/>
    <x v="116"/>
    <n v="1316840400"/>
    <b v="0"/>
    <b v="1"/>
    <x v="0"/>
    <x v="0"/>
    <x v="0"/>
  </r>
  <r>
    <n v="424"/>
    <x v="420"/>
    <x v="424"/>
    <n v="5100"/>
    <n v="2064"/>
    <n v="0.40470588235294119"/>
    <x v="0"/>
    <n v="83"/>
    <n v="24.867469879518072"/>
    <x v="1"/>
    <x v="1"/>
    <x v="401"/>
    <n v="1524546000"/>
    <b v="0"/>
    <b v="0"/>
    <x v="7"/>
    <x v="1"/>
    <x v="7"/>
  </r>
  <r>
    <n v="425"/>
    <x v="421"/>
    <x v="425"/>
    <n v="2700"/>
    <n v="7767"/>
    <n v="2.8766666666666665"/>
    <x v="1"/>
    <n v="92"/>
    <n v="84.423913043478265"/>
    <x v="1"/>
    <x v="1"/>
    <x v="402"/>
    <n v="1438578000"/>
    <b v="0"/>
    <b v="0"/>
    <x v="14"/>
    <x v="7"/>
    <x v="14"/>
  </r>
  <r>
    <n v="426"/>
    <x v="422"/>
    <x v="426"/>
    <n v="1800"/>
    <n v="10313"/>
    <n v="5.7294444444444448"/>
    <x v="1"/>
    <n v="219"/>
    <n v="47.091324200913242"/>
    <x v="1"/>
    <x v="1"/>
    <x v="403"/>
    <n v="1362549600"/>
    <b v="0"/>
    <b v="0"/>
    <x v="3"/>
    <x v="3"/>
    <x v="3"/>
  </r>
  <r>
    <n v="427"/>
    <x v="423"/>
    <x v="427"/>
    <n v="174500"/>
    <n v="197018"/>
    <n v="1.1290429799426933"/>
    <x v="1"/>
    <n v="2526"/>
    <n v="77.996041171813147"/>
    <x v="1"/>
    <x v="1"/>
    <x v="404"/>
    <n v="1413349200"/>
    <b v="0"/>
    <b v="1"/>
    <x v="3"/>
    <x v="3"/>
    <x v="3"/>
  </r>
  <r>
    <n v="428"/>
    <x v="424"/>
    <x v="428"/>
    <n v="101400"/>
    <n v="47037"/>
    <n v="0.46387573964497042"/>
    <x v="0"/>
    <n v="747"/>
    <n v="62.967871485943775"/>
    <x v="1"/>
    <x v="1"/>
    <x v="405"/>
    <n v="1298008800"/>
    <b v="0"/>
    <b v="0"/>
    <x v="10"/>
    <x v="4"/>
    <x v="10"/>
  </r>
  <r>
    <n v="429"/>
    <x v="425"/>
    <x v="429"/>
    <n v="191000"/>
    <n v="173191"/>
    <n v="0.90675916230366493"/>
    <x v="3"/>
    <n v="2138"/>
    <n v="81.006080449017773"/>
    <x v="1"/>
    <x v="1"/>
    <x v="406"/>
    <n v="1394427600"/>
    <b v="0"/>
    <b v="1"/>
    <x v="14"/>
    <x v="7"/>
    <x v="14"/>
  </r>
  <r>
    <n v="430"/>
    <x v="426"/>
    <x v="430"/>
    <n v="8100"/>
    <n v="5487"/>
    <n v="0.67740740740740746"/>
    <x v="0"/>
    <n v="84"/>
    <n v="65.321428571428569"/>
    <x v="1"/>
    <x v="1"/>
    <x v="407"/>
    <n v="1572670800"/>
    <b v="0"/>
    <b v="0"/>
    <x v="3"/>
    <x v="3"/>
    <x v="3"/>
  </r>
  <r>
    <n v="431"/>
    <x v="427"/>
    <x v="431"/>
    <n v="5100"/>
    <n v="9817"/>
    <n v="1.9249019607843136"/>
    <x v="1"/>
    <n v="94"/>
    <n v="104.43617021276596"/>
    <x v="1"/>
    <x v="1"/>
    <x v="408"/>
    <n v="1531112400"/>
    <b v="1"/>
    <b v="0"/>
    <x v="3"/>
    <x v="3"/>
    <x v="3"/>
  </r>
  <r>
    <n v="432"/>
    <x v="428"/>
    <x v="432"/>
    <n v="7700"/>
    <n v="6369"/>
    <n v="0.82714285714285718"/>
    <x v="0"/>
    <n v="91"/>
    <n v="69.989010989010993"/>
    <x v="1"/>
    <x v="1"/>
    <x v="409"/>
    <n v="1400734800"/>
    <b v="0"/>
    <b v="0"/>
    <x v="3"/>
    <x v="3"/>
    <x v="3"/>
  </r>
  <r>
    <n v="433"/>
    <x v="429"/>
    <x v="433"/>
    <n v="121400"/>
    <n v="65755"/>
    <n v="0.54163920922570019"/>
    <x v="0"/>
    <n v="792"/>
    <n v="83.023989898989896"/>
    <x v="1"/>
    <x v="1"/>
    <x v="410"/>
    <n v="1386741600"/>
    <b v="0"/>
    <b v="1"/>
    <x v="4"/>
    <x v="4"/>
    <x v="4"/>
  </r>
  <r>
    <n v="434"/>
    <x v="430"/>
    <x v="434"/>
    <n v="5400"/>
    <n v="903"/>
    <n v="0.16722222222222222"/>
    <x v="3"/>
    <n v="10"/>
    <n v="90.3"/>
    <x v="0"/>
    <x v="0"/>
    <x v="411"/>
    <n v="1481781600"/>
    <b v="1"/>
    <b v="0"/>
    <x v="3"/>
    <x v="3"/>
    <x v="3"/>
  </r>
  <r>
    <n v="435"/>
    <x v="431"/>
    <x v="435"/>
    <n v="152400"/>
    <n v="178120"/>
    <n v="1.168766404199475"/>
    <x v="1"/>
    <n v="1713"/>
    <n v="103.98131932282546"/>
    <x v="6"/>
    <x v="6"/>
    <x v="412"/>
    <n v="1419660000"/>
    <b v="0"/>
    <b v="1"/>
    <x v="3"/>
    <x v="3"/>
    <x v="3"/>
  </r>
  <r>
    <n v="436"/>
    <x v="432"/>
    <x v="436"/>
    <n v="1300"/>
    <n v="13678"/>
    <n v="10.521538461538462"/>
    <x v="1"/>
    <n v="249"/>
    <n v="54.931726907630519"/>
    <x v="1"/>
    <x v="1"/>
    <x v="413"/>
    <n v="1555822800"/>
    <b v="0"/>
    <b v="0"/>
    <x v="17"/>
    <x v="1"/>
    <x v="17"/>
  </r>
  <r>
    <n v="437"/>
    <x v="433"/>
    <x v="437"/>
    <n v="8100"/>
    <n v="9969"/>
    <n v="1.2307407407407407"/>
    <x v="1"/>
    <n v="192"/>
    <n v="51.921875"/>
    <x v="1"/>
    <x v="1"/>
    <x v="414"/>
    <n v="1442379600"/>
    <b v="0"/>
    <b v="1"/>
    <x v="10"/>
    <x v="4"/>
    <x v="10"/>
  </r>
  <r>
    <n v="438"/>
    <x v="434"/>
    <x v="438"/>
    <n v="8300"/>
    <n v="14827"/>
    <n v="1.7863855421686747"/>
    <x v="1"/>
    <n v="247"/>
    <n v="60.02834008097166"/>
    <x v="1"/>
    <x v="1"/>
    <x v="415"/>
    <n v="1364965200"/>
    <b v="0"/>
    <b v="0"/>
    <x v="3"/>
    <x v="3"/>
    <x v="3"/>
  </r>
  <r>
    <n v="439"/>
    <x v="435"/>
    <x v="439"/>
    <n v="28400"/>
    <n v="100900"/>
    <n v="3.5528169014084505"/>
    <x v="1"/>
    <n v="2293"/>
    <n v="44.003488879197555"/>
    <x v="1"/>
    <x v="1"/>
    <x v="416"/>
    <n v="1479016800"/>
    <b v="0"/>
    <b v="0"/>
    <x v="22"/>
    <x v="4"/>
    <x v="22"/>
  </r>
  <r>
    <n v="440"/>
    <x v="436"/>
    <x v="440"/>
    <n v="102500"/>
    <n v="165954"/>
    <n v="1.6190634146341463"/>
    <x v="1"/>
    <n v="3131"/>
    <n v="53.003513254551258"/>
    <x v="1"/>
    <x v="1"/>
    <x v="417"/>
    <n v="1499662800"/>
    <b v="0"/>
    <b v="0"/>
    <x v="19"/>
    <x v="4"/>
    <x v="19"/>
  </r>
  <r>
    <n v="441"/>
    <x v="437"/>
    <x v="441"/>
    <n v="7000"/>
    <n v="1744"/>
    <n v="0.24914285714285714"/>
    <x v="0"/>
    <n v="32"/>
    <n v="54.5"/>
    <x v="1"/>
    <x v="1"/>
    <x v="418"/>
    <n v="1337835600"/>
    <b v="0"/>
    <b v="0"/>
    <x v="8"/>
    <x v="2"/>
    <x v="8"/>
  </r>
  <r>
    <n v="442"/>
    <x v="438"/>
    <x v="442"/>
    <n v="5400"/>
    <n v="10731"/>
    <n v="1.9872222222222222"/>
    <x v="1"/>
    <n v="143"/>
    <n v="75.04195804195804"/>
    <x v="6"/>
    <x v="6"/>
    <x v="419"/>
    <n v="1505710800"/>
    <b v="0"/>
    <b v="0"/>
    <x v="3"/>
    <x v="3"/>
    <x v="3"/>
  </r>
  <r>
    <n v="443"/>
    <x v="439"/>
    <x v="443"/>
    <n v="9300"/>
    <n v="3232"/>
    <n v="0.34752688172043011"/>
    <x v="3"/>
    <n v="90"/>
    <n v="35.911111111111111"/>
    <x v="1"/>
    <x v="1"/>
    <x v="420"/>
    <n v="1287464400"/>
    <b v="0"/>
    <b v="0"/>
    <x v="3"/>
    <x v="3"/>
    <x v="3"/>
  </r>
  <r>
    <n v="444"/>
    <x v="347"/>
    <x v="444"/>
    <n v="6200"/>
    <n v="10938"/>
    <n v="1.7641935483870967"/>
    <x v="1"/>
    <n v="296"/>
    <n v="36.952702702702702"/>
    <x v="1"/>
    <x v="1"/>
    <x v="421"/>
    <n v="1311656400"/>
    <b v="0"/>
    <b v="1"/>
    <x v="7"/>
    <x v="1"/>
    <x v="7"/>
  </r>
  <r>
    <n v="445"/>
    <x v="440"/>
    <x v="445"/>
    <n v="2100"/>
    <n v="10739"/>
    <n v="5.1138095238095236"/>
    <x v="1"/>
    <n v="170"/>
    <n v="63.170588235294119"/>
    <x v="1"/>
    <x v="1"/>
    <x v="422"/>
    <n v="1293170400"/>
    <b v="0"/>
    <b v="1"/>
    <x v="3"/>
    <x v="3"/>
    <x v="3"/>
  </r>
  <r>
    <n v="446"/>
    <x v="441"/>
    <x v="446"/>
    <n v="6800"/>
    <n v="5579"/>
    <n v="0.82044117647058823"/>
    <x v="0"/>
    <n v="186"/>
    <n v="29.99462365591398"/>
    <x v="1"/>
    <x v="1"/>
    <x v="423"/>
    <n v="1355983200"/>
    <b v="0"/>
    <b v="0"/>
    <x v="8"/>
    <x v="2"/>
    <x v="8"/>
  </r>
  <r>
    <n v="447"/>
    <x v="442"/>
    <x v="447"/>
    <n v="155200"/>
    <n v="37754"/>
    <n v="0.24326030927835052"/>
    <x v="3"/>
    <n v="439"/>
    <n v="86"/>
    <x v="4"/>
    <x v="4"/>
    <x v="424"/>
    <n v="1515045600"/>
    <b v="0"/>
    <b v="0"/>
    <x v="19"/>
    <x v="4"/>
    <x v="19"/>
  </r>
  <r>
    <n v="448"/>
    <x v="443"/>
    <x v="448"/>
    <n v="89900"/>
    <n v="45384"/>
    <n v="0.50482758620689661"/>
    <x v="0"/>
    <n v="605"/>
    <n v="75.014876033057845"/>
    <x v="1"/>
    <x v="1"/>
    <x v="425"/>
    <n v="1366088400"/>
    <b v="0"/>
    <b v="1"/>
    <x v="11"/>
    <x v="6"/>
    <x v="11"/>
  </r>
  <r>
    <n v="449"/>
    <x v="444"/>
    <x v="449"/>
    <n v="900"/>
    <n v="8703"/>
    <n v="9.67"/>
    <x v="1"/>
    <n v="86"/>
    <n v="101.19767441860465"/>
    <x v="3"/>
    <x v="3"/>
    <x v="426"/>
    <n v="1553317200"/>
    <b v="0"/>
    <b v="0"/>
    <x v="11"/>
    <x v="6"/>
    <x v="11"/>
  </r>
  <r>
    <n v="450"/>
    <x v="445"/>
    <x v="450"/>
    <n v="100"/>
    <n v="4"/>
    <n v="0.04"/>
    <x v="0"/>
    <n v="1"/>
    <n v="4"/>
    <x v="0"/>
    <x v="0"/>
    <x v="427"/>
    <n v="1542088800"/>
    <b v="0"/>
    <b v="0"/>
    <x v="10"/>
    <x v="4"/>
    <x v="10"/>
  </r>
  <r>
    <n v="451"/>
    <x v="446"/>
    <x v="451"/>
    <n v="148400"/>
    <n v="182302"/>
    <n v="1.2284501347708894"/>
    <x v="1"/>
    <n v="6286"/>
    <n v="29.001272669424118"/>
    <x v="1"/>
    <x v="1"/>
    <x v="428"/>
    <n v="1503118800"/>
    <b v="0"/>
    <b v="0"/>
    <x v="1"/>
    <x v="1"/>
    <x v="1"/>
  </r>
  <r>
    <n v="452"/>
    <x v="447"/>
    <x v="452"/>
    <n v="4800"/>
    <n v="3045"/>
    <n v="0.63437500000000002"/>
    <x v="0"/>
    <n v="31"/>
    <n v="98.225806451612897"/>
    <x v="1"/>
    <x v="1"/>
    <x v="429"/>
    <n v="1278478800"/>
    <b v="0"/>
    <b v="0"/>
    <x v="6"/>
    <x v="4"/>
    <x v="6"/>
  </r>
  <r>
    <n v="453"/>
    <x v="448"/>
    <x v="453"/>
    <n v="182400"/>
    <n v="102749"/>
    <n v="0.56331688596491225"/>
    <x v="0"/>
    <n v="1181"/>
    <n v="87.001693480101608"/>
    <x v="1"/>
    <x v="1"/>
    <x v="411"/>
    <n v="1484114400"/>
    <b v="0"/>
    <b v="0"/>
    <x v="22"/>
    <x v="4"/>
    <x v="22"/>
  </r>
  <r>
    <n v="454"/>
    <x v="449"/>
    <x v="454"/>
    <n v="4000"/>
    <n v="1763"/>
    <n v="0.44074999999999998"/>
    <x v="0"/>
    <n v="39"/>
    <n v="45.205128205128204"/>
    <x v="1"/>
    <x v="1"/>
    <x v="430"/>
    <n v="1385445600"/>
    <b v="0"/>
    <b v="1"/>
    <x v="6"/>
    <x v="4"/>
    <x v="6"/>
  </r>
  <r>
    <n v="455"/>
    <x v="450"/>
    <x v="455"/>
    <n v="116500"/>
    <n v="137904"/>
    <n v="1.1837253218884121"/>
    <x v="1"/>
    <n v="3727"/>
    <n v="37.001341561577675"/>
    <x v="1"/>
    <x v="1"/>
    <x v="431"/>
    <n v="1318741200"/>
    <b v="0"/>
    <b v="0"/>
    <x v="3"/>
    <x v="3"/>
    <x v="3"/>
  </r>
  <r>
    <n v="456"/>
    <x v="451"/>
    <x v="456"/>
    <n v="146400"/>
    <n v="152438"/>
    <n v="1.041243169398907"/>
    <x v="1"/>
    <n v="1605"/>
    <n v="94.976947040498445"/>
    <x v="1"/>
    <x v="1"/>
    <x v="432"/>
    <n v="1518242400"/>
    <b v="0"/>
    <b v="1"/>
    <x v="7"/>
    <x v="1"/>
    <x v="7"/>
  </r>
  <r>
    <n v="457"/>
    <x v="452"/>
    <x v="457"/>
    <n v="5000"/>
    <n v="1332"/>
    <n v="0.26640000000000003"/>
    <x v="0"/>
    <n v="46"/>
    <n v="28.956521739130434"/>
    <x v="1"/>
    <x v="1"/>
    <x v="433"/>
    <n v="1476594000"/>
    <b v="0"/>
    <b v="0"/>
    <x v="3"/>
    <x v="3"/>
    <x v="3"/>
  </r>
  <r>
    <n v="458"/>
    <x v="453"/>
    <x v="458"/>
    <n v="33800"/>
    <n v="118706"/>
    <n v="3.5120118343195266"/>
    <x v="1"/>
    <n v="2120"/>
    <n v="55.993396226415094"/>
    <x v="1"/>
    <x v="1"/>
    <x v="434"/>
    <n v="1273554000"/>
    <b v="0"/>
    <b v="0"/>
    <x v="3"/>
    <x v="3"/>
    <x v="3"/>
  </r>
  <r>
    <n v="459"/>
    <x v="454"/>
    <x v="459"/>
    <n v="6300"/>
    <n v="5674"/>
    <n v="0.90063492063492068"/>
    <x v="0"/>
    <n v="105"/>
    <n v="54.038095238095238"/>
    <x v="1"/>
    <x v="1"/>
    <x v="435"/>
    <n v="1421906400"/>
    <b v="0"/>
    <b v="0"/>
    <x v="4"/>
    <x v="4"/>
    <x v="4"/>
  </r>
  <r>
    <n v="460"/>
    <x v="455"/>
    <x v="460"/>
    <n v="2400"/>
    <n v="4119"/>
    <n v="1.7162500000000001"/>
    <x v="1"/>
    <n v="50"/>
    <n v="82.38"/>
    <x v="1"/>
    <x v="1"/>
    <x v="8"/>
    <n v="1281589200"/>
    <b v="0"/>
    <b v="0"/>
    <x v="3"/>
    <x v="3"/>
    <x v="3"/>
  </r>
  <r>
    <n v="461"/>
    <x v="456"/>
    <x v="461"/>
    <n v="98800"/>
    <n v="139354"/>
    <n v="1.4104655870445344"/>
    <x v="1"/>
    <n v="2080"/>
    <n v="66.997115384615384"/>
    <x v="1"/>
    <x v="1"/>
    <x v="436"/>
    <n v="1400389200"/>
    <b v="0"/>
    <b v="0"/>
    <x v="6"/>
    <x v="4"/>
    <x v="6"/>
  </r>
  <r>
    <n v="462"/>
    <x v="457"/>
    <x v="462"/>
    <n v="188800"/>
    <n v="57734"/>
    <n v="0.30579449152542371"/>
    <x v="0"/>
    <n v="535"/>
    <n v="107.91401869158878"/>
    <x v="1"/>
    <x v="1"/>
    <x v="385"/>
    <n v="1362808800"/>
    <b v="0"/>
    <b v="0"/>
    <x v="20"/>
    <x v="6"/>
    <x v="20"/>
  </r>
  <r>
    <n v="463"/>
    <x v="458"/>
    <x v="463"/>
    <n v="134300"/>
    <n v="145265"/>
    <n v="1.0816455696202532"/>
    <x v="1"/>
    <n v="2105"/>
    <n v="69.009501187648453"/>
    <x v="1"/>
    <x v="1"/>
    <x v="437"/>
    <n v="1388815200"/>
    <b v="0"/>
    <b v="0"/>
    <x v="10"/>
    <x v="4"/>
    <x v="10"/>
  </r>
  <r>
    <n v="464"/>
    <x v="459"/>
    <x v="464"/>
    <n v="71200"/>
    <n v="95020"/>
    <n v="1.3345505617977529"/>
    <x v="1"/>
    <n v="2436"/>
    <n v="39.006568144499177"/>
    <x v="1"/>
    <x v="1"/>
    <x v="438"/>
    <n v="1519538400"/>
    <b v="0"/>
    <b v="0"/>
    <x v="3"/>
    <x v="3"/>
    <x v="3"/>
  </r>
  <r>
    <n v="465"/>
    <x v="460"/>
    <x v="465"/>
    <n v="4700"/>
    <n v="8829"/>
    <n v="1.8785106382978722"/>
    <x v="1"/>
    <n v="80"/>
    <n v="110.3625"/>
    <x v="1"/>
    <x v="1"/>
    <x v="439"/>
    <n v="1517810400"/>
    <b v="0"/>
    <b v="0"/>
    <x v="18"/>
    <x v="5"/>
    <x v="18"/>
  </r>
  <r>
    <n v="466"/>
    <x v="461"/>
    <x v="466"/>
    <n v="1200"/>
    <n v="3984"/>
    <n v="3.32"/>
    <x v="1"/>
    <n v="42"/>
    <n v="94.857142857142861"/>
    <x v="1"/>
    <x v="1"/>
    <x v="440"/>
    <n v="1370581200"/>
    <b v="0"/>
    <b v="1"/>
    <x v="8"/>
    <x v="2"/>
    <x v="8"/>
  </r>
  <r>
    <n v="467"/>
    <x v="462"/>
    <x v="467"/>
    <n v="1400"/>
    <n v="8053"/>
    <n v="5.7521428571428572"/>
    <x v="1"/>
    <n v="139"/>
    <n v="57.935251798561154"/>
    <x v="0"/>
    <x v="0"/>
    <x v="441"/>
    <n v="1448863200"/>
    <b v="0"/>
    <b v="1"/>
    <x v="2"/>
    <x v="2"/>
    <x v="2"/>
  </r>
  <r>
    <n v="468"/>
    <x v="463"/>
    <x v="468"/>
    <n v="4000"/>
    <n v="1620"/>
    <n v="0.40500000000000003"/>
    <x v="0"/>
    <n v="16"/>
    <n v="101.25"/>
    <x v="1"/>
    <x v="1"/>
    <x v="442"/>
    <n v="1556600400"/>
    <b v="0"/>
    <b v="0"/>
    <x v="3"/>
    <x v="3"/>
    <x v="3"/>
  </r>
  <r>
    <n v="469"/>
    <x v="464"/>
    <x v="469"/>
    <n v="5600"/>
    <n v="10328"/>
    <n v="1.8442857142857143"/>
    <x v="1"/>
    <n v="159"/>
    <n v="64.95597484276729"/>
    <x v="1"/>
    <x v="1"/>
    <x v="443"/>
    <n v="1432098000"/>
    <b v="0"/>
    <b v="0"/>
    <x v="6"/>
    <x v="4"/>
    <x v="6"/>
  </r>
  <r>
    <n v="470"/>
    <x v="465"/>
    <x v="470"/>
    <n v="3600"/>
    <n v="10289"/>
    <n v="2.8580555555555556"/>
    <x v="1"/>
    <n v="381"/>
    <n v="27.00524934383202"/>
    <x v="1"/>
    <x v="1"/>
    <x v="315"/>
    <n v="1482127200"/>
    <b v="0"/>
    <b v="0"/>
    <x v="8"/>
    <x v="2"/>
    <x v="8"/>
  </r>
  <r>
    <n v="471"/>
    <x v="197"/>
    <x v="471"/>
    <n v="3100"/>
    <n v="9889"/>
    <n v="3.19"/>
    <x v="1"/>
    <n v="194"/>
    <n v="50.97422680412371"/>
    <x v="4"/>
    <x v="4"/>
    <x v="444"/>
    <n v="1335934800"/>
    <b v="0"/>
    <b v="1"/>
    <x v="0"/>
    <x v="0"/>
    <x v="0"/>
  </r>
  <r>
    <n v="472"/>
    <x v="466"/>
    <x v="472"/>
    <n v="153800"/>
    <n v="60342"/>
    <n v="0.39234070221066319"/>
    <x v="0"/>
    <n v="575"/>
    <n v="104.94260869565217"/>
    <x v="1"/>
    <x v="1"/>
    <x v="445"/>
    <n v="1556946000"/>
    <b v="0"/>
    <b v="0"/>
    <x v="1"/>
    <x v="1"/>
    <x v="1"/>
  </r>
  <r>
    <n v="473"/>
    <x v="467"/>
    <x v="473"/>
    <n v="5000"/>
    <n v="8907"/>
    <n v="1.7814000000000001"/>
    <x v="1"/>
    <n v="106"/>
    <n v="84.028301886792448"/>
    <x v="1"/>
    <x v="1"/>
    <x v="446"/>
    <n v="1530075600"/>
    <b v="0"/>
    <b v="0"/>
    <x v="5"/>
    <x v="1"/>
    <x v="5"/>
  </r>
  <r>
    <n v="474"/>
    <x v="468"/>
    <x v="474"/>
    <n v="4000"/>
    <n v="14606"/>
    <n v="3.6515"/>
    <x v="1"/>
    <n v="142"/>
    <n v="102.85915492957747"/>
    <x v="1"/>
    <x v="1"/>
    <x v="447"/>
    <n v="1418796000"/>
    <b v="0"/>
    <b v="0"/>
    <x v="19"/>
    <x v="4"/>
    <x v="19"/>
  </r>
  <r>
    <n v="475"/>
    <x v="469"/>
    <x v="475"/>
    <n v="7400"/>
    <n v="8432"/>
    <n v="1.1394594594594594"/>
    <x v="1"/>
    <n v="211"/>
    <n v="39.962085308056871"/>
    <x v="1"/>
    <x v="1"/>
    <x v="448"/>
    <n v="1372482000"/>
    <b v="0"/>
    <b v="1"/>
    <x v="18"/>
    <x v="5"/>
    <x v="18"/>
  </r>
  <r>
    <n v="476"/>
    <x v="470"/>
    <x v="476"/>
    <n v="191500"/>
    <n v="57122"/>
    <n v="0.29828720626631855"/>
    <x v="0"/>
    <n v="1120"/>
    <n v="51.001785714285717"/>
    <x v="1"/>
    <x v="1"/>
    <x v="342"/>
    <n v="1534395600"/>
    <b v="0"/>
    <b v="0"/>
    <x v="13"/>
    <x v="5"/>
    <x v="13"/>
  </r>
  <r>
    <n v="477"/>
    <x v="471"/>
    <x v="477"/>
    <n v="8500"/>
    <n v="4613"/>
    <n v="0.54270588235294115"/>
    <x v="0"/>
    <n v="113"/>
    <n v="40.823008849557525"/>
    <x v="1"/>
    <x v="1"/>
    <x v="449"/>
    <n v="1311397200"/>
    <b v="0"/>
    <b v="0"/>
    <x v="22"/>
    <x v="4"/>
    <x v="22"/>
  </r>
  <r>
    <n v="478"/>
    <x v="472"/>
    <x v="478"/>
    <n v="68800"/>
    <n v="162603"/>
    <n v="2.3634156976744185"/>
    <x v="1"/>
    <n v="2756"/>
    <n v="58.999637155297535"/>
    <x v="1"/>
    <x v="1"/>
    <x v="450"/>
    <n v="1426914000"/>
    <b v="0"/>
    <b v="0"/>
    <x v="8"/>
    <x v="2"/>
    <x v="8"/>
  </r>
  <r>
    <n v="479"/>
    <x v="473"/>
    <x v="479"/>
    <n v="2400"/>
    <n v="12310"/>
    <n v="5.1291666666666664"/>
    <x v="1"/>
    <n v="173"/>
    <n v="71.156069364161851"/>
    <x v="4"/>
    <x v="4"/>
    <x v="451"/>
    <n v="1501477200"/>
    <b v="0"/>
    <b v="0"/>
    <x v="0"/>
    <x v="0"/>
    <x v="0"/>
  </r>
  <r>
    <n v="480"/>
    <x v="474"/>
    <x v="480"/>
    <n v="8600"/>
    <n v="8656"/>
    <n v="1.0065116279069768"/>
    <x v="1"/>
    <n v="87"/>
    <n v="99.494252873563212"/>
    <x v="1"/>
    <x v="1"/>
    <x v="452"/>
    <n v="1269061200"/>
    <b v="0"/>
    <b v="1"/>
    <x v="14"/>
    <x v="7"/>
    <x v="14"/>
  </r>
  <r>
    <n v="481"/>
    <x v="475"/>
    <x v="481"/>
    <n v="196600"/>
    <n v="159931"/>
    <n v="0.81348423194303154"/>
    <x v="0"/>
    <n v="1538"/>
    <n v="103.98634590377114"/>
    <x v="1"/>
    <x v="1"/>
    <x v="453"/>
    <n v="1415772000"/>
    <b v="0"/>
    <b v="1"/>
    <x v="3"/>
    <x v="3"/>
    <x v="3"/>
  </r>
  <r>
    <n v="482"/>
    <x v="476"/>
    <x v="482"/>
    <n v="4200"/>
    <n v="689"/>
    <n v="0.16404761904761905"/>
    <x v="0"/>
    <n v="9"/>
    <n v="76.555555555555557"/>
    <x v="1"/>
    <x v="1"/>
    <x v="454"/>
    <n v="1331013600"/>
    <b v="0"/>
    <b v="1"/>
    <x v="13"/>
    <x v="5"/>
    <x v="13"/>
  </r>
  <r>
    <n v="483"/>
    <x v="477"/>
    <x v="483"/>
    <n v="91400"/>
    <n v="48236"/>
    <n v="0.52774617067833696"/>
    <x v="0"/>
    <n v="554"/>
    <n v="87.068592057761734"/>
    <x v="1"/>
    <x v="1"/>
    <x v="455"/>
    <n v="1576735200"/>
    <b v="0"/>
    <b v="0"/>
    <x v="3"/>
    <x v="3"/>
    <x v="3"/>
  </r>
  <r>
    <n v="484"/>
    <x v="478"/>
    <x v="484"/>
    <n v="29600"/>
    <n v="77021"/>
    <n v="2.6020608108108108"/>
    <x v="1"/>
    <n v="1572"/>
    <n v="48.99554707379135"/>
    <x v="4"/>
    <x v="4"/>
    <x v="456"/>
    <n v="1411362000"/>
    <b v="0"/>
    <b v="1"/>
    <x v="0"/>
    <x v="0"/>
    <x v="0"/>
  </r>
  <r>
    <n v="485"/>
    <x v="479"/>
    <x v="485"/>
    <n v="90600"/>
    <n v="27844"/>
    <n v="0.30732891832229581"/>
    <x v="0"/>
    <n v="648"/>
    <n v="42.969135802469133"/>
    <x v="4"/>
    <x v="4"/>
    <x v="457"/>
    <n v="1563685200"/>
    <b v="0"/>
    <b v="0"/>
    <x v="3"/>
    <x v="3"/>
    <x v="3"/>
  </r>
  <r>
    <n v="486"/>
    <x v="480"/>
    <x v="486"/>
    <n v="5200"/>
    <n v="702"/>
    <n v="0.13500000000000001"/>
    <x v="0"/>
    <n v="21"/>
    <n v="33.428571428571431"/>
    <x v="4"/>
    <x v="4"/>
    <x v="458"/>
    <n v="1521867600"/>
    <b v="0"/>
    <b v="1"/>
    <x v="18"/>
    <x v="5"/>
    <x v="18"/>
  </r>
  <r>
    <n v="487"/>
    <x v="481"/>
    <x v="487"/>
    <n v="110300"/>
    <n v="197024"/>
    <n v="1.7862556663644606"/>
    <x v="1"/>
    <n v="2346"/>
    <n v="83.982949701619773"/>
    <x v="1"/>
    <x v="1"/>
    <x v="459"/>
    <n v="1495515600"/>
    <b v="0"/>
    <b v="0"/>
    <x v="3"/>
    <x v="3"/>
    <x v="3"/>
  </r>
  <r>
    <n v="488"/>
    <x v="482"/>
    <x v="488"/>
    <n v="5300"/>
    <n v="11663"/>
    <n v="2.2005660377358489"/>
    <x v="1"/>
    <n v="115"/>
    <n v="101.41739130434783"/>
    <x v="1"/>
    <x v="1"/>
    <x v="460"/>
    <n v="1455948000"/>
    <b v="0"/>
    <b v="0"/>
    <x v="3"/>
    <x v="3"/>
    <x v="3"/>
  </r>
  <r>
    <n v="489"/>
    <x v="483"/>
    <x v="489"/>
    <n v="9200"/>
    <n v="9339"/>
    <n v="1.015108695652174"/>
    <x v="1"/>
    <n v="85"/>
    <n v="109.87058823529412"/>
    <x v="6"/>
    <x v="6"/>
    <x v="461"/>
    <n v="1282366800"/>
    <b v="0"/>
    <b v="0"/>
    <x v="8"/>
    <x v="2"/>
    <x v="8"/>
  </r>
  <r>
    <n v="490"/>
    <x v="484"/>
    <x v="490"/>
    <n v="2400"/>
    <n v="4596"/>
    <n v="1.915"/>
    <x v="1"/>
    <n v="144"/>
    <n v="31.916666666666668"/>
    <x v="1"/>
    <x v="1"/>
    <x v="462"/>
    <n v="1574575200"/>
    <b v="0"/>
    <b v="0"/>
    <x v="23"/>
    <x v="8"/>
    <x v="23"/>
  </r>
  <r>
    <n v="491"/>
    <x v="485"/>
    <x v="491"/>
    <n v="56800"/>
    <n v="173437"/>
    <n v="3.0534683098591549"/>
    <x v="1"/>
    <n v="2443"/>
    <n v="70.993450675399103"/>
    <x v="1"/>
    <x v="1"/>
    <x v="463"/>
    <n v="1374901200"/>
    <b v="0"/>
    <b v="1"/>
    <x v="0"/>
    <x v="0"/>
    <x v="0"/>
  </r>
  <r>
    <n v="492"/>
    <x v="486"/>
    <x v="492"/>
    <n v="191000"/>
    <n v="45831"/>
    <n v="0.23995287958115183"/>
    <x v="3"/>
    <n v="595"/>
    <n v="77.026890756302521"/>
    <x v="1"/>
    <x v="1"/>
    <x v="464"/>
    <n v="1278910800"/>
    <b v="1"/>
    <b v="1"/>
    <x v="12"/>
    <x v="4"/>
    <x v="12"/>
  </r>
  <r>
    <n v="493"/>
    <x v="487"/>
    <x v="493"/>
    <n v="900"/>
    <n v="6514"/>
    <n v="7.2377777777777776"/>
    <x v="1"/>
    <n v="64"/>
    <n v="101.78125"/>
    <x v="1"/>
    <x v="1"/>
    <x v="465"/>
    <n v="1562907600"/>
    <b v="0"/>
    <b v="0"/>
    <x v="14"/>
    <x v="7"/>
    <x v="14"/>
  </r>
  <r>
    <n v="494"/>
    <x v="488"/>
    <x v="494"/>
    <n v="2500"/>
    <n v="13684"/>
    <n v="5.4736000000000002"/>
    <x v="1"/>
    <n v="268"/>
    <n v="51.059701492537314"/>
    <x v="1"/>
    <x v="1"/>
    <x v="466"/>
    <n v="1332478800"/>
    <b v="0"/>
    <b v="0"/>
    <x v="8"/>
    <x v="2"/>
    <x v="8"/>
  </r>
  <r>
    <n v="495"/>
    <x v="489"/>
    <x v="495"/>
    <n v="3200"/>
    <n v="13264"/>
    <n v="4.1449999999999996"/>
    <x v="1"/>
    <n v="195"/>
    <n v="68.02051282051282"/>
    <x v="3"/>
    <x v="3"/>
    <x v="467"/>
    <n v="1402722000"/>
    <b v="0"/>
    <b v="0"/>
    <x v="3"/>
    <x v="3"/>
    <x v="3"/>
  </r>
  <r>
    <n v="496"/>
    <x v="490"/>
    <x v="496"/>
    <n v="183800"/>
    <n v="1667"/>
    <n v="9.0696409140369975E-3"/>
    <x v="0"/>
    <n v="54"/>
    <n v="30.87037037037037"/>
    <x v="1"/>
    <x v="1"/>
    <x v="468"/>
    <n v="1496811600"/>
    <b v="0"/>
    <b v="0"/>
    <x v="10"/>
    <x v="4"/>
    <x v="10"/>
  </r>
  <r>
    <n v="497"/>
    <x v="491"/>
    <x v="497"/>
    <n v="9800"/>
    <n v="3349"/>
    <n v="0.34173469387755101"/>
    <x v="0"/>
    <n v="120"/>
    <n v="27.908333333333335"/>
    <x v="1"/>
    <x v="1"/>
    <x v="469"/>
    <n v="1482213600"/>
    <b v="0"/>
    <b v="1"/>
    <x v="8"/>
    <x v="2"/>
    <x v="8"/>
  </r>
  <r>
    <n v="498"/>
    <x v="492"/>
    <x v="498"/>
    <n v="193400"/>
    <n v="46317"/>
    <n v="0.239488107549121"/>
    <x v="0"/>
    <n v="579"/>
    <n v="79.994818652849744"/>
    <x v="3"/>
    <x v="3"/>
    <x v="470"/>
    <n v="1420264800"/>
    <b v="0"/>
    <b v="0"/>
    <x v="2"/>
    <x v="2"/>
    <x v="2"/>
  </r>
  <r>
    <n v="499"/>
    <x v="493"/>
    <x v="499"/>
    <n v="163800"/>
    <n v="78743"/>
    <n v="0.48072649572649573"/>
    <x v="0"/>
    <n v="2072"/>
    <n v="38.003378378378379"/>
    <x v="1"/>
    <x v="1"/>
    <x v="471"/>
    <n v="1458450000"/>
    <b v="0"/>
    <b v="1"/>
    <x v="4"/>
    <x v="4"/>
    <x v="4"/>
  </r>
  <r>
    <n v="500"/>
    <x v="494"/>
    <x v="500"/>
    <n v="100"/>
    <n v="0"/>
    <n v="0"/>
    <x v="0"/>
    <n v="0"/>
    <n v="0"/>
    <x v="1"/>
    <x v="1"/>
    <x v="472"/>
    <n v="1369803600"/>
    <b v="0"/>
    <b v="1"/>
    <x v="3"/>
    <x v="3"/>
    <x v="3"/>
  </r>
  <r>
    <n v="501"/>
    <x v="495"/>
    <x v="501"/>
    <n v="153600"/>
    <n v="107743"/>
    <n v="0.70145182291666663"/>
    <x v="0"/>
    <n v="1796"/>
    <n v="59.990534521158132"/>
    <x v="1"/>
    <x v="1"/>
    <x v="473"/>
    <n v="1363237200"/>
    <b v="0"/>
    <b v="0"/>
    <x v="4"/>
    <x v="4"/>
    <x v="4"/>
  </r>
  <r>
    <n v="502"/>
    <x v="212"/>
    <x v="502"/>
    <n v="1300"/>
    <n v="6889"/>
    <n v="5.2992307692307694"/>
    <x v="1"/>
    <n v="186"/>
    <n v="37.037634408602152"/>
    <x v="2"/>
    <x v="2"/>
    <x v="474"/>
    <n v="1345870800"/>
    <b v="0"/>
    <b v="1"/>
    <x v="11"/>
    <x v="6"/>
    <x v="11"/>
  </r>
  <r>
    <n v="503"/>
    <x v="496"/>
    <x v="503"/>
    <n v="25500"/>
    <n v="45983"/>
    <n v="1.8032549019607844"/>
    <x v="1"/>
    <n v="460"/>
    <n v="99.963043478260872"/>
    <x v="1"/>
    <x v="1"/>
    <x v="72"/>
    <n v="1437454800"/>
    <b v="0"/>
    <b v="0"/>
    <x v="6"/>
    <x v="4"/>
    <x v="6"/>
  </r>
  <r>
    <n v="504"/>
    <x v="497"/>
    <x v="504"/>
    <n v="7500"/>
    <n v="6924"/>
    <n v="0.92320000000000002"/>
    <x v="0"/>
    <n v="62"/>
    <n v="111.6774193548387"/>
    <x v="6"/>
    <x v="6"/>
    <x v="443"/>
    <n v="1432011600"/>
    <b v="0"/>
    <b v="0"/>
    <x v="1"/>
    <x v="1"/>
    <x v="1"/>
  </r>
  <r>
    <n v="505"/>
    <x v="498"/>
    <x v="505"/>
    <n v="89900"/>
    <n v="12497"/>
    <n v="0.13901001112347053"/>
    <x v="0"/>
    <n v="347"/>
    <n v="36.014409221902014"/>
    <x v="1"/>
    <x v="1"/>
    <x v="475"/>
    <n v="1366347600"/>
    <b v="0"/>
    <b v="1"/>
    <x v="15"/>
    <x v="5"/>
    <x v="15"/>
  </r>
  <r>
    <n v="506"/>
    <x v="499"/>
    <x v="506"/>
    <n v="18000"/>
    <n v="166874"/>
    <n v="9.2707777777777771"/>
    <x v="1"/>
    <n v="2528"/>
    <n v="66.010284810126578"/>
    <x v="1"/>
    <x v="1"/>
    <x v="81"/>
    <n v="1512885600"/>
    <b v="0"/>
    <b v="1"/>
    <x v="3"/>
    <x v="3"/>
    <x v="3"/>
  </r>
  <r>
    <n v="507"/>
    <x v="500"/>
    <x v="507"/>
    <n v="2100"/>
    <n v="837"/>
    <n v="0.39857142857142858"/>
    <x v="0"/>
    <n v="19"/>
    <n v="44.05263157894737"/>
    <x v="1"/>
    <x v="1"/>
    <x v="476"/>
    <n v="1369717200"/>
    <b v="0"/>
    <b v="1"/>
    <x v="2"/>
    <x v="2"/>
    <x v="2"/>
  </r>
  <r>
    <n v="508"/>
    <x v="501"/>
    <x v="508"/>
    <n v="172700"/>
    <n v="193820"/>
    <n v="1.1222929936305732"/>
    <x v="1"/>
    <n v="3657"/>
    <n v="52.999726551818434"/>
    <x v="1"/>
    <x v="1"/>
    <x v="192"/>
    <n v="1534654800"/>
    <b v="0"/>
    <b v="0"/>
    <x v="3"/>
    <x v="3"/>
    <x v="3"/>
  </r>
  <r>
    <n v="509"/>
    <x v="173"/>
    <x v="509"/>
    <n v="168500"/>
    <n v="119510"/>
    <n v="0.70925816023738875"/>
    <x v="0"/>
    <n v="1258"/>
    <n v="95"/>
    <x v="1"/>
    <x v="1"/>
    <x v="477"/>
    <n v="1337058000"/>
    <b v="0"/>
    <b v="0"/>
    <x v="3"/>
    <x v="3"/>
    <x v="3"/>
  </r>
  <r>
    <n v="510"/>
    <x v="502"/>
    <x v="510"/>
    <n v="7800"/>
    <n v="9289"/>
    <n v="1.1908974358974358"/>
    <x v="1"/>
    <n v="131"/>
    <n v="70.908396946564892"/>
    <x v="2"/>
    <x v="2"/>
    <x v="478"/>
    <n v="1529816400"/>
    <b v="0"/>
    <b v="0"/>
    <x v="6"/>
    <x v="4"/>
    <x v="6"/>
  </r>
  <r>
    <n v="511"/>
    <x v="503"/>
    <x v="511"/>
    <n v="147800"/>
    <n v="35498"/>
    <n v="0.24017591339648173"/>
    <x v="0"/>
    <n v="362"/>
    <n v="98.060773480662988"/>
    <x v="1"/>
    <x v="1"/>
    <x v="479"/>
    <n v="1564894800"/>
    <b v="0"/>
    <b v="0"/>
    <x v="3"/>
    <x v="3"/>
    <x v="3"/>
  </r>
  <r>
    <n v="512"/>
    <x v="504"/>
    <x v="512"/>
    <n v="9100"/>
    <n v="12678"/>
    <n v="1.3931868131868133"/>
    <x v="1"/>
    <n v="239"/>
    <n v="53.046025104602514"/>
    <x v="1"/>
    <x v="1"/>
    <x v="480"/>
    <n v="1404622800"/>
    <b v="0"/>
    <b v="1"/>
    <x v="11"/>
    <x v="6"/>
    <x v="11"/>
  </r>
  <r>
    <n v="513"/>
    <x v="505"/>
    <x v="513"/>
    <n v="8300"/>
    <n v="3260"/>
    <n v="0.39277108433734942"/>
    <x v="3"/>
    <n v="35"/>
    <n v="93.142857142857139"/>
    <x v="1"/>
    <x v="1"/>
    <x v="180"/>
    <n v="1284181200"/>
    <b v="0"/>
    <b v="0"/>
    <x v="19"/>
    <x v="4"/>
    <x v="19"/>
  </r>
  <r>
    <n v="514"/>
    <x v="506"/>
    <x v="514"/>
    <n v="138700"/>
    <n v="31123"/>
    <n v="0.22439077144917088"/>
    <x v="3"/>
    <n v="528"/>
    <n v="58.945075757575758"/>
    <x v="5"/>
    <x v="5"/>
    <x v="481"/>
    <n v="1386741600"/>
    <b v="0"/>
    <b v="1"/>
    <x v="1"/>
    <x v="1"/>
    <x v="1"/>
  </r>
  <r>
    <n v="515"/>
    <x v="507"/>
    <x v="515"/>
    <n v="8600"/>
    <n v="4797"/>
    <n v="0.55779069767441858"/>
    <x v="0"/>
    <n v="133"/>
    <n v="36.067669172932334"/>
    <x v="0"/>
    <x v="0"/>
    <x v="482"/>
    <n v="1324792800"/>
    <b v="0"/>
    <b v="1"/>
    <x v="3"/>
    <x v="3"/>
    <x v="3"/>
  </r>
  <r>
    <n v="516"/>
    <x v="508"/>
    <x v="516"/>
    <n v="125400"/>
    <n v="53324"/>
    <n v="0.42523125996810207"/>
    <x v="0"/>
    <n v="846"/>
    <n v="63.030732860520096"/>
    <x v="1"/>
    <x v="1"/>
    <x v="194"/>
    <n v="1284354000"/>
    <b v="0"/>
    <b v="0"/>
    <x v="9"/>
    <x v="5"/>
    <x v="9"/>
  </r>
  <r>
    <n v="517"/>
    <x v="509"/>
    <x v="517"/>
    <n v="5900"/>
    <n v="6608"/>
    <n v="1.1200000000000001"/>
    <x v="1"/>
    <n v="78"/>
    <n v="84.717948717948715"/>
    <x v="1"/>
    <x v="1"/>
    <x v="483"/>
    <n v="1494392400"/>
    <b v="0"/>
    <b v="0"/>
    <x v="0"/>
    <x v="0"/>
    <x v="0"/>
  </r>
  <r>
    <n v="518"/>
    <x v="510"/>
    <x v="518"/>
    <n v="8800"/>
    <n v="622"/>
    <n v="7.0681818181818179E-2"/>
    <x v="0"/>
    <n v="10"/>
    <n v="62.2"/>
    <x v="1"/>
    <x v="1"/>
    <x v="484"/>
    <n v="1519538400"/>
    <b v="0"/>
    <b v="1"/>
    <x v="10"/>
    <x v="4"/>
    <x v="10"/>
  </r>
  <r>
    <n v="519"/>
    <x v="511"/>
    <x v="519"/>
    <n v="177700"/>
    <n v="180802"/>
    <n v="1.0174563871693867"/>
    <x v="1"/>
    <n v="1773"/>
    <n v="101.97518330513255"/>
    <x v="1"/>
    <x v="1"/>
    <x v="355"/>
    <n v="1421906400"/>
    <b v="0"/>
    <b v="1"/>
    <x v="1"/>
    <x v="1"/>
    <x v="1"/>
  </r>
  <r>
    <n v="520"/>
    <x v="512"/>
    <x v="520"/>
    <n v="800"/>
    <n v="3406"/>
    <n v="4.2575000000000003"/>
    <x v="1"/>
    <n v="32"/>
    <n v="106.4375"/>
    <x v="1"/>
    <x v="1"/>
    <x v="485"/>
    <n v="1555909200"/>
    <b v="0"/>
    <b v="0"/>
    <x v="3"/>
    <x v="3"/>
    <x v="3"/>
  </r>
  <r>
    <n v="521"/>
    <x v="513"/>
    <x v="47"/>
    <n v="7600"/>
    <n v="11061"/>
    <n v="1.4553947368421052"/>
    <x v="1"/>
    <n v="369"/>
    <n v="29.975609756097562"/>
    <x v="1"/>
    <x v="1"/>
    <x v="486"/>
    <n v="1472446800"/>
    <b v="0"/>
    <b v="1"/>
    <x v="6"/>
    <x v="4"/>
    <x v="6"/>
  </r>
  <r>
    <n v="522"/>
    <x v="514"/>
    <x v="521"/>
    <n v="50500"/>
    <n v="16389"/>
    <n v="0.32453465346534655"/>
    <x v="0"/>
    <n v="191"/>
    <n v="85.806282722513089"/>
    <x v="1"/>
    <x v="1"/>
    <x v="487"/>
    <n v="1342328400"/>
    <b v="0"/>
    <b v="0"/>
    <x v="12"/>
    <x v="4"/>
    <x v="12"/>
  </r>
  <r>
    <n v="523"/>
    <x v="515"/>
    <x v="522"/>
    <n v="900"/>
    <n v="6303"/>
    <n v="7.003333333333333"/>
    <x v="1"/>
    <n v="89"/>
    <n v="70.82022471910112"/>
    <x v="1"/>
    <x v="1"/>
    <x v="488"/>
    <n v="1268114400"/>
    <b v="0"/>
    <b v="0"/>
    <x v="12"/>
    <x v="4"/>
    <x v="12"/>
  </r>
  <r>
    <n v="524"/>
    <x v="516"/>
    <x v="523"/>
    <n v="96700"/>
    <n v="81136"/>
    <n v="0.83904860392967939"/>
    <x v="0"/>
    <n v="1979"/>
    <n v="40.998484082870135"/>
    <x v="1"/>
    <x v="1"/>
    <x v="489"/>
    <n v="1273381200"/>
    <b v="0"/>
    <b v="0"/>
    <x v="3"/>
    <x v="3"/>
    <x v="3"/>
  </r>
  <r>
    <n v="525"/>
    <x v="517"/>
    <x v="524"/>
    <n v="2100"/>
    <n v="1768"/>
    <n v="0.84190476190476193"/>
    <x v="0"/>
    <n v="63"/>
    <n v="28.063492063492063"/>
    <x v="1"/>
    <x v="1"/>
    <x v="490"/>
    <n v="1290837600"/>
    <b v="0"/>
    <b v="0"/>
    <x v="8"/>
    <x v="2"/>
    <x v="8"/>
  </r>
  <r>
    <n v="526"/>
    <x v="518"/>
    <x v="525"/>
    <n v="8300"/>
    <n v="12944"/>
    <n v="1.5595180722891566"/>
    <x v="1"/>
    <n v="147"/>
    <n v="88.054421768707485"/>
    <x v="1"/>
    <x v="1"/>
    <x v="312"/>
    <n v="1454306400"/>
    <b v="0"/>
    <b v="1"/>
    <x v="3"/>
    <x v="3"/>
    <x v="3"/>
  </r>
  <r>
    <n v="527"/>
    <x v="519"/>
    <x v="526"/>
    <n v="189200"/>
    <n v="188480"/>
    <n v="0.99619450317124736"/>
    <x v="0"/>
    <n v="6080"/>
    <n v="31"/>
    <x v="0"/>
    <x v="0"/>
    <x v="491"/>
    <n v="1457762400"/>
    <b v="0"/>
    <b v="0"/>
    <x v="10"/>
    <x v="4"/>
    <x v="10"/>
  </r>
  <r>
    <n v="528"/>
    <x v="520"/>
    <x v="527"/>
    <n v="9000"/>
    <n v="7227"/>
    <n v="0.80300000000000005"/>
    <x v="0"/>
    <n v="80"/>
    <n v="90.337500000000006"/>
    <x v="4"/>
    <x v="4"/>
    <x v="492"/>
    <n v="1389074400"/>
    <b v="0"/>
    <b v="0"/>
    <x v="7"/>
    <x v="1"/>
    <x v="7"/>
  </r>
  <r>
    <n v="529"/>
    <x v="521"/>
    <x v="528"/>
    <n v="5100"/>
    <n v="574"/>
    <n v="0.11254901960784314"/>
    <x v="0"/>
    <n v="9"/>
    <n v="63.777777777777779"/>
    <x v="1"/>
    <x v="1"/>
    <x v="493"/>
    <n v="1402117200"/>
    <b v="0"/>
    <b v="0"/>
    <x v="11"/>
    <x v="6"/>
    <x v="11"/>
  </r>
  <r>
    <n v="530"/>
    <x v="522"/>
    <x v="529"/>
    <n v="105000"/>
    <n v="96328"/>
    <n v="0.91740952380952379"/>
    <x v="0"/>
    <n v="1784"/>
    <n v="53.995515695067262"/>
    <x v="1"/>
    <x v="1"/>
    <x v="494"/>
    <n v="1284440400"/>
    <b v="0"/>
    <b v="1"/>
    <x v="13"/>
    <x v="5"/>
    <x v="13"/>
  </r>
  <r>
    <n v="531"/>
    <x v="523"/>
    <x v="530"/>
    <n v="186700"/>
    <n v="178338"/>
    <n v="0.95521156936261387"/>
    <x v="2"/>
    <n v="3640"/>
    <n v="48.993956043956047"/>
    <x v="5"/>
    <x v="5"/>
    <x v="495"/>
    <n v="1388988000"/>
    <b v="0"/>
    <b v="0"/>
    <x v="11"/>
    <x v="6"/>
    <x v="11"/>
  </r>
  <r>
    <n v="532"/>
    <x v="524"/>
    <x v="531"/>
    <n v="1600"/>
    <n v="8046"/>
    <n v="5.0287499999999996"/>
    <x v="1"/>
    <n v="126"/>
    <n v="63.857142857142854"/>
    <x v="0"/>
    <x v="0"/>
    <x v="496"/>
    <n v="1516946400"/>
    <b v="0"/>
    <b v="0"/>
    <x v="3"/>
    <x v="3"/>
    <x v="3"/>
  </r>
  <r>
    <n v="533"/>
    <x v="525"/>
    <x v="532"/>
    <n v="115600"/>
    <n v="184086"/>
    <n v="1.5924394463667819"/>
    <x v="1"/>
    <n v="2218"/>
    <n v="82.996393146979258"/>
    <x v="4"/>
    <x v="4"/>
    <x v="497"/>
    <n v="1377752400"/>
    <b v="0"/>
    <b v="0"/>
    <x v="7"/>
    <x v="1"/>
    <x v="7"/>
  </r>
  <r>
    <n v="534"/>
    <x v="526"/>
    <x v="533"/>
    <n v="89100"/>
    <n v="13385"/>
    <n v="0.15022446689113356"/>
    <x v="0"/>
    <n v="243"/>
    <n v="55.08230452674897"/>
    <x v="1"/>
    <x v="1"/>
    <x v="498"/>
    <n v="1534568400"/>
    <b v="0"/>
    <b v="1"/>
    <x v="6"/>
    <x v="4"/>
    <x v="6"/>
  </r>
  <r>
    <n v="535"/>
    <x v="527"/>
    <x v="534"/>
    <n v="2600"/>
    <n v="12533"/>
    <n v="4.820384615384615"/>
    <x v="1"/>
    <n v="202"/>
    <n v="62.044554455445542"/>
    <x v="6"/>
    <x v="6"/>
    <x v="499"/>
    <n v="1528606800"/>
    <b v="0"/>
    <b v="1"/>
    <x v="3"/>
    <x v="3"/>
    <x v="3"/>
  </r>
  <r>
    <n v="536"/>
    <x v="528"/>
    <x v="535"/>
    <n v="9800"/>
    <n v="14697"/>
    <n v="1.4996938775510205"/>
    <x v="1"/>
    <n v="140"/>
    <n v="104.97857142857143"/>
    <x v="6"/>
    <x v="6"/>
    <x v="500"/>
    <n v="1284872400"/>
    <b v="0"/>
    <b v="0"/>
    <x v="13"/>
    <x v="5"/>
    <x v="13"/>
  </r>
  <r>
    <n v="537"/>
    <x v="529"/>
    <x v="536"/>
    <n v="84400"/>
    <n v="98935"/>
    <n v="1.1722156398104266"/>
    <x v="1"/>
    <n v="1052"/>
    <n v="94.044676806083643"/>
    <x v="3"/>
    <x v="3"/>
    <x v="501"/>
    <n v="1537592400"/>
    <b v="1"/>
    <b v="1"/>
    <x v="4"/>
    <x v="4"/>
    <x v="4"/>
  </r>
  <r>
    <n v="538"/>
    <x v="530"/>
    <x v="537"/>
    <n v="151300"/>
    <n v="57034"/>
    <n v="0.37695968274950431"/>
    <x v="0"/>
    <n v="1296"/>
    <n v="44.007716049382715"/>
    <x v="1"/>
    <x v="1"/>
    <x v="502"/>
    <n v="1381208400"/>
    <b v="0"/>
    <b v="0"/>
    <x v="20"/>
    <x v="6"/>
    <x v="20"/>
  </r>
  <r>
    <n v="539"/>
    <x v="531"/>
    <x v="538"/>
    <n v="9800"/>
    <n v="7120"/>
    <n v="0.72653061224489801"/>
    <x v="0"/>
    <n v="77"/>
    <n v="92.467532467532465"/>
    <x v="1"/>
    <x v="1"/>
    <x v="503"/>
    <n v="1562475600"/>
    <b v="0"/>
    <b v="1"/>
    <x v="0"/>
    <x v="0"/>
    <x v="0"/>
  </r>
  <r>
    <n v="540"/>
    <x v="532"/>
    <x v="539"/>
    <n v="5300"/>
    <n v="14097"/>
    <n v="2.6598113207547169"/>
    <x v="1"/>
    <n v="247"/>
    <n v="57.072874493927124"/>
    <x v="1"/>
    <x v="1"/>
    <x v="504"/>
    <n v="1527397200"/>
    <b v="0"/>
    <b v="0"/>
    <x v="14"/>
    <x v="7"/>
    <x v="14"/>
  </r>
  <r>
    <n v="541"/>
    <x v="533"/>
    <x v="540"/>
    <n v="178000"/>
    <n v="43086"/>
    <n v="0.24205617977528091"/>
    <x v="0"/>
    <n v="395"/>
    <n v="109.07848101265823"/>
    <x v="6"/>
    <x v="6"/>
    <x v="505"/>
    <n v="1436158800"/>
    <b v="0"/>
    <b v="0"/>
    <x v="20"/>
    <x v="6"/>
    <x v="20"/>
  </r>
  <r>
    <n v="542"/>
    <x v="534"/>
    <x v="541"/>
    <n v="77000"/>
    <n v="1930"/>
    <n v="2.5064935064935064E-2"/>
    <x v="0"/>
    <n v="49"/>
    <n v="39.387755102040813"/>
    <x v="4"/>
    <x v="4"/>
    <x v="506"/>
    <n v="1456034400"/>
    <b v="0"/>
    <b v="0"/>
    <x v="7"/>
    <x v="1"/>
    <x v="7"/>
  </r>
  <r>
    <n v="543"/>
    <x v="535"/>
    <x v="542"/>
    <n v="84900"/>
    <n v="13864"/>
    <n v="0.1632979976442874"/>
    <x v="0"/>
    <n v="180"/>
    <n v="77.022222222222226"/>
    <x v="1"/>
    <x v="1"/>
    <x v="507"/>
    <n v="1380171600"/>
    <b v="0"/>
    <b v="0"/>
    <x v="11"/>
    <x v="6"/>
    <x v="11"/>
  </r>
  <r>
    <n v="544"/>
    <x v="536"/>
    <x v="543"/>
    <n v="2800"/>
    <n v="7742"/>
    <n v="2.7650000000000001"/>
    <x v="1"/>
    <n v="84"/>
    <n v="92.166666666666671"/>
    <x v="1"/>
    <x v="1"/>
    <x v="508"/>
    <n v="1453356000"/>
    <b v="0"/>
    <b v="0"/>
    <x v="1"/>
    <x v="1"/>
    <x v="1"/>
  </r>
  <r>
    <n v="545"/>
    <x v="537"/>
    <x v="544"/>
    <n v="184800"/>
    <n v="164109"/>
    <n v="0.88803571428571426"/>
    <x v="0"/>
    <n v="2690"/>
    <n v="61.007063197026021"/>
    <x v="1"/>
    <x v="1"/>
    <x v="509"/>
    <n v="1578981600"/>
    <b v="0"/>
    <b v="0"/>
    <x v="3"/>
    <x v="3"/>
    <x v="3"/>
  </r>
  <r>
    <n v="546"/>
    <x v="538"/>
    <x v="545"/>
    <n v="4200"/>
    <n v="6870"/>
    <n v="1.6357142857142857"/>
    <x v="1"/>
    <n v="88"/>
    <n v="78.068181818181813"/>
    <x v="1"/>
    <x v="1"/>
    <x v="510"/>
    <n v="1537419600"/>
    <b v="0"/>
    <b v="1"/>
    <x v="3"/>
    <x v="3"/>
    <x v="3"/>
  </r>
  <r>
    <n v="547"/>
    <x v="539"/>
    <x v="546"/>
    <n v="1300"/>
    <n v="12597"/>
    <n v="9.69"/>
    <x v="1"/>
    <n v="156"/>
    <n v="80.75"/>
    <x v="1"/>
    <x v="1"/>
    <x v="511"/>
    <n v="1423202400"/>
    <b v="0"/>
    <b v="0"/>
    <x v="6"/>
    <x v="4"/>
    <x v="6"/>
  </r>
  <r>
    <n v="548"/>
    <x v="540"/>
    <x v="547"/>
    <n v="66100"/>
    <n v="179074"/>
    <n v="2.7091376701966716"/>
    <x v="1"/>
    <n v="2985"/>
    <n v="59.991289782244557"/>
    <x v="1"/>
    <x v="1"/>
    <x v="512"/>
    <n v="1460610000"/>
    <b v="0"/>
    <b v="0"/>
    <x v="3"/>
    <x v="3"/>
    <x v="3"/>
  </r>
  <r>
    <n v="549"/>
    <x v="541"/>
    <x v="548"/>
    <n v="29500"/>
    <n v="83843"/>
    <n v="2.8421355932203389"/>
    <x v="1"/>
    <n v="762"/>
    <n v="110.03018372703411"/>
    <x v="1"/>
    <x v="1"/>
    <x v="513"/>
    <n v="1370494800"/>
    <b v="0"/>
    <b v="0"/>
    <x v="8"/>
    <x v="2"/>
    <x v="8"/>
  </r>
  <r>
    <n v="550"/>
    <x v="542"/>
    <x v="549"/>
    <n v="100"/>
    <n v="4"/>
    <n v="0.04"/>
    <x v="3"/>
    <n v="1"/>
    <n v="4"/>
    <x v="5"/>
    <x v="5"/>
    <x v="514"/>
    <n v="1332306000"/>
    <b v="0"/>
    <b v="0"/>
    <x v="7"/>
    <x v="1"/>
    <x v="7"/>
  </r>
  <r>
    <n v="551"/>
    <x v="543"/>
    <x v="550"/>
    <n v="180100"/>
    <n v="105598"/>
    <n v="0.58632981676846196"/>
    <x v="0"/>
    <n v="2779"/>
    <n v="37.99856063332134"/>
    <x v="2"/>
    <x v="2"/>
    <x v="515"/>
    <n v="1422511200"/>
    <b v="0"/>
    <b v="1"/>
    <x v="2"/>
    <x v="2"/>
    <x v="2"/>
  </r>
  <r>
    <n v="552"/>
    <x v="544"/>
    <x v="551"/>
    <n v="9000"/>
    <n v="8866"/>
    <n v="0.98511111111111116"/>
    <x v="0"/>
    <n v="92"/>
    <n v="96.369565217391298"/>
    <x v="1"/>
    <x v="1"/>
    <x v="516"/>
    <n v="1480312800"/>
    <b v="0"/>
    <b v="0"/>
    <x v="3"/>
    <x v="3"/>
    <x v="3"/>
  </r>
  <r>
    <n v="553"/>
    <x v="545"/>
    <x v="552"/>
    <n v="170600"/>
    <n v="75022"/>
    <n v="0.43975381008206332"/>
    <x v="0"/>
    <n v="1028"/>
    <n v="72.978599221789878"/>
    <x v="1"/>
    <x v="1"/>
    <x v="517"/>
    <n v="1294034400"/>
    <b v="0"/>
    <b v="0"/>
    <x v="1"/>
    <x v="1"/>
    <x v="1"/>
  </r>
  <r>
    <n v="554"/>
    <x v="546"/>
    <x v="553"/>
    <n v="9500"/>
    <n v="14408"/>
    <n v="1.5166315789473683"/>
    <x v="1"/>
    <n v="554"/>
    <n v="26.007220216606498"/>
    <x v="0"/>
    <x v="0"/>
    <x v="518"/>
    <n v="1482645600"/>
    <b v="0"/>
    <b v="0"/>
    <x v="7"/>
    <x v="1"/>
    <x v="7"/>
  </r>
  <r>
    <n v="555"/>
    <x v="547"/>
    <x v="554"/>
    <n v="6300"/>
    <n v="14089"/>
    <n v="2.2363492063492063"/>
    <x v="1"/>
    <n v="135"/>
    <n v="104.36296296296297"/>
    <x v="3"/>
    <x v="3"/>
    <x v="519"/>
    <n v="1399093200"/>
    <b v="0"/>
    <b v="0"/>
    <x v="1"/>
    <x v="1"/>
    <x v="1"/>
  </r>
  <r>
    <n v="556"/>
    <x v="195"/>
    <x v="555"/>
    <n v="5200"/>
    <n v="12467"/>
    <n v="2.3975"/>
    <x v="1"/>
    <n v="122"/>
    <n v="102.18852459016394"/>
    <x v="1"/>
    <x v="1"/>
    <x v="520"/>
    <n v="1315890000"/>
    <b v="0"/>
    <b v="1"/>
    <x v="18"/>
    <x v="5"/>
    <x v="18"/>
  </r>
  <r>
    <n v="557"/>
    <x v="548"/>
    <x v="556"/>
    <n v="6000"/>
    <n v="11960"/>
    <n v="1.9933333333333334"/>
    <x v="1"/>
    <n v="221"/>
    <n v="54.117647058823529"/>
    <x v="1"/>
    <x v="1"/>
    <x v="521"/>
    <n v="1444021200"/>
    <b v="0"/>
    <b v="1"/>
    <x v="22"/>
    <x v="4"/>
    <x v="22"/>
  </r>
  <r>
    <n v="558"/>
    <x v="549"/>
    <x v="557"/>
    <n v="5800"/>
    <n v="7966"/>
    <n v="1.373448275862069"/>
    <x v="1"/>
    <n v="126"/>
    <n v="63.222222222222221"/>
    <x v="1"/>
    <x v="1"/>
    <x v="522"/>
    <n v="1460005200"/>
    <b v="0"/>
    <b v="0"/>
    <x v="3"/>
    <x v="3"/>
    <x v="3"/>
  </r>
  <r>
    <n v="559"/>
    <x v="550"/>
    <x v="558"/>
    <n v="105300"/>
    <n v="106321"/>
    <n v="1.009696106362773"/>
    <x v="1"/>
    <n v="1022"/>
    <n v="104.03228962818004"/>
    <x v="1"/>
    <x v="1"/>
    <x v="523"/>
    <n v="1470718800"/>
    <b v="0"/>
    <b v="0"/>
    <x v="3"/>
    <x v="3"/>
    <x v="3"/>
  </r>
  <r>
    <n v="560"/>
    <x v="551"/>
    <x v="559"/>
    <n v="20000"/>
    <n v="158832"/>
    <n v="7.9416000000000002"/>
    <x v="1"/>
    <n v="3177"/>
    <n v="49.994334277620396"/>
    <x v="1"/>
    <x v="1"/>
    <x v="524"/>
    <n v="1325052000"/>
    <b v="0"/>
    <b v="0"/>
    <x v="10"/>
    <x v="4"/>
    <x v="10"/>
  </r>
  <r>
    <n v="561"/>
    <x v="552"/>
    <x v="560"/>
    <n v="3000"/>
    <n v="11091"/>
    <n v="3.6970000000000001"/>
    <x v="1"/>
    <n v="198"/>
    <n v="56.015151515151516"/>
    <x v="5"/>
    <x v="5"/>
    <x v="525"/>
    <n v="1319000400"/>
    <b v="0"/>
    <b v="0"/>
    <x v="3"/>
    <x v="3"/>
    <x v="3"/>
  </r>
  <r>
    <n v="562"/>
    <x v="553"/>
    <x v="561"/>
    <n v="9900"/>
    <n v="1269"/>
    <n v="0.12818181818181817"/>
    <x v="0"/>
    <n v="26"/>
    <n v="48.807692307692307"/>
    <x v="5"/>
    <x v="5"/>
    <x v="188"/>
    <n v="1552539600"/>
    <b v="0"/>
    <b v="0"/>
    <x v="1"/>
    <x v="1"/>
    <x v="1"/>
  </r>
  <r>
    <n v="563"/>
    <x v="554"/>
    <x v="562"/>
    <n v="3700"/>
    <n v="5107"/>
    <n v="1.3802702702702703"/>
    <x v="1"/>
    <n v="85"/>
    <n v="60.082352941176474"/>
    <x v="2"/>
    <x v="2"/>
    <x v="526"/>
    <n v="1543816800"/>
    <b v="0"/>
    <b v="0"/>
    <x v="4"/>
    <x v="4"/>
    <x v="4"/>
  </r>
  <r>
    <n v="564"/>
    <x v="555"/>
    <x v="563"/>
    <n v="168700"/>
    <n v="141393"/>
    <n v="0.83813278008298753"/>
    <x v="0"/>
    <n v="1790"/>
    <n v="78.990502793296088"/>
    <x v="1"/>
    <x v="1"/>
    <x v="527"/>
    <n v="1427086800"/>
    <b v="0"/>
    <b v="0"/>
    <x v="3"/>
    <x v="3"/>
    <x v="3"/>
  </r>
  <r>
    <n v="565"/>
    <x v="556"/>
    <x v="564"/>
    <n v="94900"/>
    <n v="194166"/>
    <n v="2.0460063224446787"/>
    <x v="1"/>
    <n v="3596"/>
    <n v="53.99499443826474"/>
    <x v="1"/>
    <x v="1"/>
    <x v="528"/>
    <n v="1323064800"/>
    <b v="0"/>
    <b v="0"/>
    <x v="3"/>
    <x v="3"/>
    <x v="3"/>
  </r>
  <r>
    <n v="566"/>
    <x v="557"/>
    <x v="565"/>
    <n v="9300"/>
    <n v="4124"/>
    <n v="0.44344086021505374"/>
    <x v="0"/>
    <n v="37"/>
    <n v="111.45945945945945"/>
    <x v="1"/>
    <x v="1"/>
    <x v="522"/>
    <n v="1458277200"/>
    <b v="0"/>
    <b v="1"/>
    <x v="5"/>
    <x v="1"/>
    <x v="5"/>
  </r>
  <r>
    <n v="567"/>
    <x v="558"/>
    <x v="566"/>
    <n v="6800"/>
    <n v="14865"/>
    <n v="2.1860294117647059"/>
    <x v="1"/>
    <n v="244"/>
    <n v="60.922131147540981"/>
    <x v="1"/>
    <x v="1"/>
    <x v="529"/>
    <n v="1405141200"/>
    <b v="0"/>
    <b v="0"/>
    <x v="1"/>
    <x v="1"/>
    <x v="1"/>
  </r>
  <r>
    <n v="568"/>
    <x v="559"/>
    <x v="567"/>
    <n v="72400"/>
    <n v="134688"/>
    <n v="1.8603314917127072"/>
    <x v="1"/>
    <n v="5180"/>
    <n v="26.0015444015444"/>
    <x v="1"/>
    <x v="1"/>
    <x v="530"/>
    <n v="1283058000"/>
    <b v="0"/>
    <b v="0"/>
    <x v="3"/>
    <x v="3"/>
    <x v="3"/>
  </r>
  <r>
    <n v="569"/>
    <x v="560"/>
    <x v="568"/>
    <n v="20100"/>
    <n v="47705"/>
    <n v="2.3733830845771142"/>
    <x v="1"/>
    <n v="589"/>
    <n v="80.993208828522924"/>
    <x v="6"/>
    <x v="6"/>
    <x v="531"/>
    <n v="1295762400"/>
    <b v="0"/>
    <b v="0"/>
    <x v="10"/>
    <x v="4"/>
    <x v="10"/>
  </r>
  <r>
    <n v="570"/>
    <x v="561"/>
    <x v="569"/>
    <n v="31200"/>
    <n v="95364"/>
    <n v="3.0565384615384614"/>
    <x v="1"/>
    <n v="2725"/>
    <n v="34.995963302752294"/>
    <x v="1"/>
    <x v="1"/>
    <x v="515"/>
    <n v="1419573600"/>
    <b v="0"/>
    <b v="1"/>
    <x v="1"/>
    <x v="1"/>
    <x v="1"/>
  </r>
  <r>
    <n v="571"/>
    <x v="562"/>
    <x v="570"/>
    <n v="3500"/>
    <n v="3295"/>
    <n v="0.94142857142857139"/>
    <x v="0"/>
    <n v="35"/>
    <n v="94.142857142857139"/>
    <x v="6"/>
    <x v="6"/>
    <x v="532"/>
    <n v="1438750800"/>
    <b v="0"/>
    <b v="0"/>
    <x v="12"/>
    <x v="4"/>
    <x v="12"/>
  </r>
  <r>
    <n v="572"/>
    <x v="563"/>
    <x v="571"/>
    <n v="9000"/>
    <n v="4896"/>
    <n v="0.54400000000000004"/>
    <x v="3"/>
    <n v="94"/>
    <n v="52.085106382978722"/>
    <x v="1"/>
    <x v="1"/>
    <x v="533"/>
    <n v="1444798800"/>
    <b v="0"/>
    <b v="1"/>
    <x v="1"/>
    <x v="1"/>
    <x v="1"/>
  </r>
  <r>
    <n v="573"/>
    <x v="564"/>
    <x v="572"/>
    <n v="6700"/>
    <n v="7496"/>
    <n v="1.1188059701492536"/>
    <x v="1"/>
    <n v="300"/>
    <n v="24.986666666666668"/>
    <x v="1"/>
    <x v="1"/>
    <x v="409"/>
    <n v="1399179600"/>
    <b v="0"/>
    <b v="0"/>
    <x v="23"/>
    <x v="8"/>
    <x v="23"/>
  </r>
  <r>
    <n v="574"/>
    <x v="565"/>
    <x v="573"/>
    <n v="2700"/>
    <n v="9967"/>
    <n v="3.6914814814814814"/>
    <x v="1"/>
    <n v="144"/>
    <n v="69.215277777777771"/>
    <x v="1"/>
    <x v="1"/>
    <x v="534"/>
    <n v="1576562400"/>
    <b v="0"/>
    <b v="1"/>
    <x v="0"/>
    <x v="0"/>
    <x v="0"/>
  </r>
  <r>
    <n v="575"/>
    <x v="566"/>
    <x v="574"/>
    <n v="83300"/>
    <n v="52421"/>
    <n v="0.62930372148859548"/>
    <x v="0"/>
    <n v="558"/>
    <n v="93.944444444444443"/>
    <x v="1"/>
    <x v="1"/>
    <x v="53"/>
    <n v="1400821200"/>
    <b v="0"/>
    <b v="1"/>
    <x v="3"/>
    <x v="3"/>
    <x v="3"/>
  </r>
  <r>
    <n v="576"/>
    <x v="567"/>
    <x v="575"/>
    <n v="9700"/>
    <n v="6298"/>
    <n v="0.6492783505154639"/>
    <x v="0"/>
    <n v="64"/>
    <n v="98.40625"/>
    <x v="1"/>
    <x v="1"/>
    <x v="535"/>
    <n v="1510984800"/>
    <b v="0"/>
    <b v="0"/>
    <x v="3"/>
    <x v="3"/>
    <x v="3"/>
  </r>
  <r>
    <n v="577"/>
    <x v="568"/>
    <x v="576"/>
    <n v="8200"/>
    <n v="1546"/>
    <n v="0.18853658536585366"/>
    <x v="3"/>
    <n v="37"/>
    <n v="41.783783783783782"/>
    <x v="1"/>
    <x v="1"/>
    <x v="536"/>
    <n v="1302066000"/>
    <b v="0"/>
    <b v="0"/>
    <x v="17"/>
    <x v="1"/>
    <x v="17"/>
  </r>
  <r>
    <n v="578"/>
    <x v="569"/>
    <x v="577"/>
    <n v="96500"/>
    <n v="16168"/>
    <n v="0.1675440414507772"/>
    <x v="0"/>
    <n v="245"/>
    <n v="65.991836734693877"/>
    <x v="1"/>
    <x v="1"/>
    <x v="537"/>
    <n v="1322978400"/>
    <b v="0"/>
    <b v="0"/>
    <x v="22"/>
    <x v="4"/>
    <x v="22"/>
  </r>
  <r>
    <n v="579"/>
    <x v="570"/>
    <x v="578"/>
    <n v="6200"/>
    <n v="6269"/>
    <n v="1.0111290322580646"/>
    <x v="1"/>
    <n v="87"/>
    <n v="72.05747126436782"/>
    <x v="1"/>
    <x v="1"/>
    <x v="538"/>
    <n v="1313730000"/>
    <b v="0"/>
    <b v="0"/>
    <x v="17"/>
    <x v="1"/>
    <x v="17"/>
  </r>
  <r>
    <n v="580"/>
    <x v="251"/>
    <x v="579"/>
    <n v="43800"/>
    <n v="149578"/>
    <n v="3.4150228310502282"/>
    <x v="1"/>
    <n v="3116"/>
    <n v="48.003209242618745"/>
    <x v="1"/>
    <x v="1"/>
    <x v="539"/>
    <n v="1394085600"/>
    <b v="0"/>
    <b v="0"/>
    <x v="3"/>
    <x v="3"/>
    <x v="3"/>
  </r>
  <r>
    <n v="581"/>
    <x v="571"/>
    <x v="580"/>
    <n v="6000"/>
    <n v="3841"/>
    <n v="0.64016666666666666"/>
    <x v="0"/>
    <n v="71"/>
    <n v="54.098591549295776"/>
    <x v="1"/>
    <x v="1"/>
    <x v="540"/>
    <n v="1305349200"/>
    <b v="0"/>
    <b v="0"/>
    <x v="2"/>
    <x v="2"/>
    <x v="2"/>
  </r>
  <r>
    <n v="582"/>
    <x v="572"/>
    <x v="581"/>
    <n v="8700"/>
    <n v="4531"/>
    <n v="0.5208045977011494"/>
    <x v="0"/>
    <n v="42"/>
    <n v="107.88095238095238"/>
    <x v="1"/>
    <x v="1"/>
    <x v="505"/>
    <n v="1434344400"/>
    <b v="0"/>
    <b v="1"/>
    <x v="11"/>
    <x v="6"/>
    <x v="11"/>
  </r>
  <r>
    <n v="583"/>
    <x v="573"/>
    <x v="582"/>
    <n v="18900"/>
    <n v="60934"/>
    <n v="3.2240211640211642"/>
    <x v="1"/>
    <n v="909"/>
    <n v="67.034103410341032"/>
    <x v="1"/>
    <x v="1"/>
    <x v="541"/>
    <n v="1331186400"/>
    <b v="0"/>
    <b v="0"/>
    <x v="4"/>
    <x v="4"/>
    <x v="4"/>
  </r>
  <r>
    <n v="584"/>
    <x v="8"/>
    <x v="583"/>
    <n v="86400"/>
    <n v="103255"/>
    <n v="1.1950810185185186"/>
    <x v="1"/>
    <n v="1613"/>
    <n v="64.01425914445133"/>
    <x v="1"/>
    <x v="1"/>
    <x v="542"/>
    <n v="1336539600"/>
    <b v="0"/>
    <b v="0"/>
    <x v="2"/>
    <x v="2"/>
    <x v="2"/>
  </r>
  <r>
    <n v="585"/>
    <x v="574"/>
    <x v="584"/>
    <n v="8900"/>
    <n v="13065"/>
    <n v="1.4679775280898877"/>
    <x v="1"/>
    <n v="136"/>
    <n v="96.066176470588232"/>
    <x v="1"/>
    <x v="1"/>
    <x v="543"/>
    <n v="1269752400"/>
    <b v="0"/>
    <b v="0"/>
    <x v="18"/>
    <x v="5"/>
    <x v="18"/>
  </r>
  <r>
    <n v="586"/>
    <x v="575"/>
    <x v="585"/>
    <n v="700"/>
    <n v="6654"/>
    <n v="9.5057142857142853"/>
    <x v="1"/>
    <n v="130"/>
    <n v="51.184615384615384"/>
    <x v="1"/>
    <x v="1"/>
    <x v="544"/>
    <n v="1291615200"/>
    <b v="0"/>
    <b v="0"/>
    <x v="1"/>
    <x v="1"/>
    <x v="1"/>
  </r>
  <r>
    <n v="587"/>
    <x v="576"/>
    <x v="586"/>
    <n v="9400"/>
    <n v="6852"/>
    <n v="0.72893617021276591"/>
    <x v="0"/>
    <n v="156"/>
    <n v="43.92307692307692"/>
    <x v="0"/>
    <x v="0"/>
    <x v="35"/>
    <n v="1552366800"/>
    <b v="0"/>
    <b v="1"/>
    <x v="0"/>
    <x v="0"/>
    <x v="0"/>
  </r>
  <r>
    <n v="588"/>
    <x v="577"/>
    <x v="587"/>
    <n v="157600"/>
    <n v="124517"/>
    <n v="0.7900824873096447"/>
    <x v="0"/>
    <n v="1368"/>
    <n v="91.021198830409361"/>
    <x v="4"/>
    <x v="4"/>
    <x v="152"/>
    <n v="1272171600"/>
    <b v="0"/>
    <b v="0"/>
    <x v="3"/>
    <x v="3"/>
    <x v="3"/>
  </r>
  <r>
    <n v="589"/>
    <x v="578"/>
    <x v="588"/>
    <n v="7900"/>
    <n v="5113"/>
    <n v="0.64721518987341775"/>
    <x v="0"/>
    <n v="102"/>
    <n v="50.127450980392155"/>
    <x v="1"/>
    <x v="1"/>
    <x v="545"/>
    <n v="1436677200"/>
    <b v="0"/>
    <b v="0"/>
    <x v="4"/>
    <x v="4"/>
    <x v="4"/>
  </r>
  <r>
    <n v="590"/>
    <x v="579"/>
    <x v="589"/>
    <n v="7100"/>
    <n v="5824"/>
    <n v="0.82028169014084507"/>
    <x v="0"/>
    <n v="86"/>
    <n v="67.720930232558146"/>
    <x v="2"/>
    <x v="2"/>
    <x v="546"/>
    <n v="1420092000"/>
    <b v="0"/>
    <b v="0"/>
    <x v="15"/>
    <x v="5"/>
    <x v="15"/>
  </r>
  <r>
    <n v="591"/>
    <x v="580"/>
    <x v="590"/>
    <n v="600"/>
    <n v="6226"/>
    <n v="10.376666666666667"/>
    <x v="1"/>
    <n v="102"/>
    <n v="61.03921568627451"/>
    <x v="1"/>
    <x v="1"/>
    <x v="547"/>
    <n v="1279947600"/>
    <b v="0"/>
    <b v="0"/>
    <x v="11"/>
    <x v="6"/>
    <x v="11"/>
  </r>
  <r>
    <n v="592"/>
    <x v="581"/>
    <x v="591"/>
    <n v="156800"/>
    <n v="20243"/>
    <n v="0.12910076530612244"/>
    <x v="0"/>
    <n v="253"/>
    <n v="80.011857707509876"/>
    <x v="1"/>
    <x v="1"/>
    <x v="548"/>
    <n v="1402203600"/>
    <b v="0"/>
    <b v="0"/>
    <x v="3"/>
    <x v="3"/>
    <x v="3"/>
  </r>
  <r>
    <n v="593"/>
    <x v="582"/>
    <x v="592"/>
    <n v="121600"/>
    <n v="188288"/>
    <n v="1.5484210526315789"/>
    <x v="1"/>
    <n v="4006"/>
    <n v="47.001497753369947"/>
    <x v="1"/>
    <x v="1"/>
    <x v="549"/>
    <n v="1396933200"/>
    <b v="0"/>
    <b v="0"/>
    <x v="10"/>
    <x v="4"/>
    <x v="10"/>
  </r>
  <r>
    <n v="594"/>
    <x v="583"/>
    <x v="593"/>
    <n v="157300"/>
    <n v="11167"/>
    <n v="7.0991735537190084E-2"/>
    <x v="0"/>
    <n v="157"/>
    <n v="71.127388535031841"/>
    <x v="1"/>
    <x v="1"/>
    <x v="550"/>
    <n v="1467262800"/>
    <b v="0"/>
    <b v="1"/>
    <x v="3"/>
    <x v="3"/>
    <x v="3"/>
  </r>
  <r>
    <n v="595"/>
    <x v="584"/>
    <x v="594"/>
    <n v="70300"/>
    <n v="146595"/>
    <n v="2.0852773826458035"/>
    <x v="1"/>
    <n v="1629"/>
    <n v="89.99079189686924"/>
    <x v="1"/>
    <x v="1"/>
    <x v="551"/>
    <n v="1270530000"/>
    <b v="0"/>
    <b v="1"/>
    <x v="3"/>
    <x v="3"/>
    <x v="3"/>
  </r>
  <r>
    <n v="596"/>
    <x v="585"/>
    <x v="595"/>
    <n v="7900"/>
    <n v="7875"/>
    <n v="0.99683544303797467"/>
    <x v="0"/>
    <n v="183"/>
    <n v="43.032786885245905"/>
    <x v="1"/>
    <x v="1"/>
    <x v="552"/>
    <n v="1457762400"/>
    <b v="0"/>
    <b v="1"/>
    <x v="6"/>
    <x v="4"/>
    <x v="6"/>
  </r>
  <r>
    <n v="597"/>
    <x v="586"/>
    <x v="596"/>
    <n v="73800"/>
    <n v="148779"/>
    <n v="2.0159756097560977"/>
    <x v="1"/>
    <n v="2188"/>
    <n v="67.997714808043881"/>
    <x v="1"/>
    <x v="1"/>
    <x v="462"/>
    <n v="1575525600"/>
    <b v="0"/>
    <b v="0"/>
    <x v="3"/>
    <x v="3"/>
    <x v="3"/>
  </r>
  <r>
    <n v="598"/>
    <x v="587"/>
    <x v="597"/>
    <n v="108500"/>
    <n v="175868"/>
    <n v="1.6209032258064515"/>
    <x v="1"/>
    <n v="2409"/>
    <n v="73.004566210045667"/>
    <x v="6"/>
    <x v="6"/>
    <x v="553"/>
    <n v="1279083600"/>
    <b v="0"/>
    <b v="0"/>
    <x v="1"/>
    <x v="1"/>
    <x v="1"/>
  </r>
  <r>
    <n v="599"/>
    <x v="588"/>
    <x v="598"/>
    <n v="140300"/>
    <n v="5112"/>
    <n v="3.6436208125445471E-2"/>
    <x v="0"/>
    <n v="82"/>
    <n v="62.341463414634148"/>
    <x v="3"/>
    <x v="3"/>
    <x v="554"/>
    <n v="1424412000"/>
    <b v="0"/>
    <b v="0"/>
    <x v="4"/>
    <x v="4"/>
    <x v="4"/>
  </r>
  <r>
    <n v="600"/>
    <x v="589"/>
    <x v="599"/>
    <n v="100"/>
    <n v="5"/>
    <n v="0.05"/>
    <x v="0"/>
    <n v="1"/>
    <n v="5"/>
    <x v="4"/>
    <x v="4"/>
    <x v="555"/>
    <n v="1376197200"/>
    <b v="0"/>
    <b v="0"/>
    <x v="0"/>
    <x v="0"/>
    <x v="0"/>
  </r>
  <r>
    <n v="601"/>
    <x v="590"/>
    <x v="600"/>
    <n v="6300"/>
    <n v="13018"/>
    <n v="2.0663492063492064"/>
    <x v="1"/>
    <n v="194"/>
    <n v="67.103092783505161"/>
    <x v="1"/>
    <x v="1"/>
    <x v="548"/>
    <n v="1402894800"/>
    <b v="1"/>
    <b v="0"/>
    <x v="8"/>
    <x v="2"/>
    <x v="8"/>
  </r>
  <r>
    <n v="602"/>
    <x v="591"/>
    <x v="601"/>
    <n v="71100"/>
    <n v="91176"/>
    <n v="1.2823628691983122"/>
    <x v="1"/>
    <n v="1140"/>
    <n v="79.978947368421046"/>
    <x v="1"/>
    <x v="1"/>
    <x v="62"/>
    <n v="1434430800"/>
    <b v="0"/>
    <b v="0"/>
    <x v="3"/>
    <x v="3"/>
    <x v="3"/>
  </r>
  <r>
    <n v="603"/>
    <x v="592"/>
    <x v="602"/>
    <n v="5300"/>
    <n v="6342"/>
    <n v="1.1966037735849056"/>
    <x v="1"/>
    <n v="102"/>
    <n v="62.176470588235297"/>
    <x v="1"/>
    <x v="1"/>
    <x v="556"/>
    <n v="1557896400"/>
    <b v="0"/>
    <b v="0"/>
    <x v="3"/>
    <x v="3"/>
    <x v="3"/>
  </r>
  <r>
    <n v="604"/>
    <x v="593"/>
    <x v="603"/>
    <n v="88700"/>
    <n v="151438"/>
    <n v="1.7073055242390078"/>
    <x v="1"/>
    <n v="2857"/>
    <n v="53.005950297514879"/>
    <x v="1"/>
    <x v="1"/>
    <x v="557"/>
    <n v="1297490400"/>
    <b v="0"/>
    <b v="0"/>
    <x v="3"/>
    <x v="3"/>
    <x v="3"/>
  </r>
  <r>
    <n v="605"/>
    <x v="594"/>
    <x v="604"/>
    <n v="3300"/>
    <n v="6178"/>
    <n v="1.8721212121212121"/>
    <x v="1"/>
    <n v="107"/>
    <n v="57.738317757009348"/>
    <x v="1"/>
    <x v="1"/>
    <x v="27"/>
    <n v="1447394400"/>
    <b v="0"/>
    <b v="0"/>
    <x v="9"/>
    <x v="5"/>
    <x v="9"/>
  </r>
  <r>
    <n v="606"/>
    <x v="595"/>
    <x v="605"/>
    <n v="3400"/>
    <n v="6405"/>
    <n v="1.8838235294117647"/>
    <x v="1"/>
    <n v="160"/>
    <n v="40.03125"/>
    <x v="4"/>
    <x v="4"/>
    <x v="558"/>
    <n v="1458277200"/>
    <b v="0"/>
    <b v="0"/>
    <x v="1"/>
    <x v="1"/>
    <x v="1"/>
  </r>
  <r>
    <n v="607"/>
    <x v="596"/>
    <x v="606"/>
    <n v="137600"/>
    <n v="180667"/>
    <n v="1.3129869186046512"/>
    <x v="1"/>
    <n v="2230"/>
    <n v="81.016591928251117"/>
    <x v="1"/>
    <x v="1"/>
    <x v="559"/>
    <n v="1395723600"/>
    <b v="0"/>
    <b v="0"/>
    <x v="0"/>
    <x v="0"/>
    <x v="0"/>
  </r>
  <r>
    <n v="608"/>
    <x v="597"/>
    <x v="607"/>
    <n v="3900"/>
    <n v="11075"/>
    <n v="2.8397435897435899"/>
    <x v="1"/>
    <n v="316"/>
    <n v="35.047468354430379"/>
    <x v="1"/>
    <x v="1"/>
    <x v="426"/>
    <n v="1552197600"/>
    <b v="0"/>
    <b v="1"/>
    <x v="17"/>
    <x v="1"/>
    <x v="17"/>
  </r>
  <r>
    <n v="609"/>
    <x v="598"/>
    <x v="608"/>
    <n v="10000"/>
    <n v="12042"/>
    <n v="1.2041999999999999"/>
    <x v="1"/>
    <n v="117"/>
    <n v="102.92307692307692"/>
    <x v="1"/>
    <x v="1"/>
    <x v="560"/>
    <n v="1549087200"/>
    <b v="0"/>
    <b v="0"/>
    <x v="22"/>
    <x v="4"/>
    <x v="22"/>
  </r>
  <r>
    <n v="610"/>
    <x v="599"/>
    <x v="609"/>
    <n v="42800"/>
    <n v="179356"/>
    <n v="4.1905607476635511"/>
    <x v="1"/>
    <n v="6406"/>
    <n v="27.998126756166094"/>
    <x v="1"/>
    <x v="1"/>
    <x v="561"/>
    <n v="1356847200"/>
    <b v="0"/>
    <b v="0"/>
    <x v="3"/>
    <x v="3"/>
    <x v="3"/>
  </r>
  <r>
    <n v="611"/>
    <x v="600"/>
    <x v="610"/>
    <n v="8200"/>
    <n v="1136"/>
    <n v="0.13853658536585367"/>
    <x v="3"/>
    <n v="15"/>
    <n v="75.733333333333334"/>
    <x v="1"/>
    <x v="1"/>
    <x v="562"/>
    <n v="1375765200"/>
    <b v="0"/>
    <b v="0"/>
    <x v="3"/>
    <x v="3"/>
    <x v="3"/>
  </r>
  <r>
    <n v="612"/>
    <x v="601"/>
    <x v="611"/>
    <n v="6200"/>
    <n v="8645"/>
    <n v="1.3943548387096774"/>
    <x v="1"/>
    <n v="192"/>
    <n v="45.026041666666664"/>
    <x v="1"/>
    <x v="1"/>
    <x v="563"/>
    <n v="1289800800"/>
    <b v="0"/>
    <b v="0"/>
    <x v="5"/>
    <x v="1"/>
    <x v="5"/>
  </r>
  <r>
    <n v="613"/>
    <x v="602"/>
    <x v="612"/>
    <n v="1100"/>
    <n v="1914"/>
    <n v="1.74"/>
    <x v="1"/>
    <n v="26"/>
    <n v="73.615384615384613"/>
    <x v="0"/>
    <x v="0"/>
    <x v="564"/>
    <n v="1504501200"/>
    <b v="0"/>
    <b v="0"/>
    <x v="3"/>
    <x v="3"/>
    <x v="3"/>
  </r>
  <r>
    <n v="614"/>
    <x v="603"/>
    <x v="613"/>
    <n v="26500"/>
    <n v="41205"/>
    <n v="1.5549056603773586"/>
    <x v="1"/>
    <n v="723"/>
    <n v="56.991701244813278"/>
    <x v="1"/>
    <x v="1"/>
    <x v="565"/>
    <n v="1485669600"/>
    <b v="0"/>
    <b v="0"/>
    <x v="3"/>
    <x v="3"/>
    <x v="3"/>
  </r>
  <r>
    <n v="615"/>
    <x v="604"/>
    <x v="614"/>
    <n v="8500"/>
    <n v="14488"/>
    <n v="1.7044705882352942"/>
    <x v="1"/>
    <n v="170"/>
    <n v="85.223529411764702"/>
    <x v="6"/>
    <x v="6"/>
    <x v="566"/>
    <n v="1462770000"/>
    <b v="0"/>
    <b v="0"/>
    <x v="3"/>
    <x v="3"/>
    <x v="3"/>
  </r>
  <r>
    <n v="616"/>
    <x v="605"/>
    <x v="615"/>
    <n v="6400"/>
    <n v="12129"/>
    <n v="1.8951562500000001"/>
    <x v="1"/>
    <n v="238"/>
    <n v="50.962184873949582"/>
    <x v="4"/>
    <x v="4"/>
    <x v="567"/>
    <n v="1379739600"/>
    <b v="0"/>
    <b v="1"/>
    <x v="7"/>
    <x v="1"/>
    <x v="7"/>
  </r>
  <r>
    <n v="617"/>
    <x v="606"/>
    <x v="616"/>
    <n v="1400"/>
    <n v="3496"/>
    <n v="2.4971428571428573"/>
    <x v="1"/>
    <n v="55"/>
    <n v="63.563636363636363"/>
    <x v="1"/>
    <x v="1"/>
    <x v="568"/>
    <n v="1402722000"/>
    <b v="0"/>
    <b v="0"/>
    <x v="3"/>
    <x v="3"/>
    <x v="3"/>
  </r>
  <r>
    <n v="618"/>
    <x v="607"/>
    <x v="617"/>
    <n v="198600"/>
    <n v="97037"/>
    <n v="0.48860523665659616"/>
    <x v="0"/>
    <n v="1198"/>
    <n v="80.999165275459092"/>
    <x v="1"/>
    <x v="1"/>
    <x v="569"/>
    <n v="1369285200"/>
    <b v="0"/>
    <b v="0"/>
    <x v="9"/>
    <x v="5"/>
    <x v="9"/>
  </r>
  <r>
    <n v="619"/>
    <x v="608"/>
    <x v="618"/>
    <n v="195900"/>
    <n v="55757"/>
    <n v="0.28461970393057684"/>
    <x v="0"/>
    <n v="648"/>
    <n v="86.044753086419746"/>
    <x v="1"/>
    <x v="1"/>
    <x v="570"/>
    <n v="1304744400"/>
    <b v="1"/>
    <b v="1"/>
    <x v="3"/>
    <x v="3"/>
    <x v="3"/>
  </r>
  <r>
    <n v="620"/>
    <x v="609"/>
    <x v="619"/>
    <n v="4300"/>
    <n v="11525"/>
    <n v="2.6802325581395348"/>
    <x v="1"/>
    <n v="128"/>
    <n v="90.0390625"/>
    <x v="2"/>
    <x v="2"/>
    <x v="571"/>
    <n v="1468299600"/>
    <b v="0"/>
    <b v="0"/>
    <x v="14"/>
    <x v="7"/>
    <x v="14"/>
  </r>
  <r>
    <n v="621"/>
    <x v="610"/>
    <x v="620"/>
    <n v="25600"/>
    <n v="158669"/>
    <n v="6.1980078125000002"/>
    <x v="1"/>
    <n v="2144"/>
    <n v="74.006063432835816"/>
    <x v="1"/>
    <x v="1"/>
    <x v="572"/>
    <n v="1474174800"/>
    <b v="0"/>
    <b v="0"/>
    <x v="3"/>
    <x v="3"/>
    <x v="3"/>
  </r>
  <r>
    <n v="622"/>
    <x v="611"/>
    <x v="621"/>
    <n v="189000"/>
    <n v="5916"/>
    <n v="3.1301587301587303E-2"/>
    <x v="0"/>
    <n v="64"/>
    <n v="92.4375"/>
    <x v="1"/>
    <x v="1"/>
    <x v="573"/>
    <n v="1526014800"/>
    <b v="0"/>
    <b v="0"/>
    <x v="7"/>
    <x v="1"/>
    <x v="7"/>
  </r>
  <r>
    <n v="623"/>
    <x v="612"/>
    <x v="622"/>
    <n v="94300"/>
    <n v="150806"/>
    <n v="1.5992152704135738"/>
    <x v="1"/>
    <n v="2693"/>
    <n v="55.999257333828446"/>
    <x v="4"/>
    <x v="4"/>
    <x v="574"/>
    <n v="1437454800"/>
    <b v="0"/>
    <b v="0"/>
    <x v="3"/>
    <x v="3"/>
    <x v="3"/>
  </r>
  <r>
    <n v="624"/>
    <x v="613"/>
    <x v="623"/>
    <n v="5100"/>
    <n v="14249"/>
    <n v="2.793921568627451"/>
    <x v="1"/>
    <n v="432"/>
    <n v="32.983796296296298"/>
    <x v="1"/>
    <x v="1"/>
    <x v="511"/>
    <n v="1422684000"/>
    <b v="0"/>
    <b v="0"/>
    <x v="14"/>
    <x v="7"/>
    <x v="14"/>
  </r>
  <r>
    <n v="625"/>
    <x v="614"/>
    <x v="624"/>
    <n v="7500"/>
    <n v="5803"/>
    <n v="0.77373333333333338"/>
    <x v="0"/>
    <n v="62"/>
    <n v="93.596774193548384"/>
    <x v="1"/>
    <x v="1"/>
    <x v="575"/>
    <n v="1581314400"/>
    <b v="0"/>
    <b v="0"/>
    <x v="3"/>
    <x v="3"/>
    <x v="3"/>
  </r>
  <r>
    <n v="626"/>
    <x v="615"/>
    <x v="625"/>
    <n v="6400"/>
    <n v="13205"/>
    <n v="2.0632812500000002"/>
    <x v="1"/>
    <n v="189"/>
    <n v="69.867724867724874"/>
    <x v="1"/>
    <x v="1"/>
    <x v="576"/>
    <n v="1286427600"/>
    <b v="0"/>
    <b v="1"/>
    <x v="3"/>
    <x v="3"/>
    <x v="3"/>
  </r>
  <r>
    <n v="627"/>
    <x v="616"/>
    <x v="626"/>
    <n v="1600"/>
    <n v="11108"/>
    <n v="6.9424999999999999"/>
    <x v="1"/>
    <n v="154"/>
    <n v="72.129870129870127"/>
    <x v="4"/>
    <x v="4"/>
    <x v="577"/>
    <n v="1278738000"/>
    <b v="1"/>
    <b v="0"/>
    <x v="0"/>
    <x v="0"/>
    <x v="0"/>
  </r>
  <r>
    <n v="628"/>
    <x v="617"/>
    <x v="627"/>
    <n v="1900"/>
    <n v="2884"/>
    <n v="1.5178947368421052"/>
    <x v="1"/>
    <n v="96"/>
    <n v="30.041666666666668"/>
    <x v="1"/>
    <x v="1"/>
    <x v="578"/>
    <n v="1286427600"/>
    <b v="0"/>
    <b v="0"/>
    <x v="7"/>
    <x v="1"/>
    <x v="7"/>
  </r>
  <r>
    <n v="629"/>
    <x v="618"/>
    <x v="628"/>
    <n v="85900"/>
    <n v="55476"/>
    <n v="0.64582072176949945"/>
    <x v="0"/>
    <n v="750"/>
    <n v="73.968000000000004"/>
    <x v="1"/>
    <x v="1"/>
    <x v="579"/>
    <n v="1467954000"/>
    <b v="0"/>
    <b v="1"/>
    <x v="3"/>
    <x v="3"/>
    <x v="3"/>
  </r>
  <r>
    <n v="630"/>
    <x v="619"/>
    <x v="629"/>
    <n v="9500"/>
    <n v="5973"/>
    <n v="0.62873684210526315"/>
    <x v="3"/>
    <n v="87"/>
    <n v="68.65517241379311"/>
    <x v="1"/>
    <x v="1"/>
    <x v="580"/>
    <n v="1557637200"/>
    <b v="0"/>
    <b v="1"/>
    <x v="3"/>
    <x v="3"/>
    <x v="3"/>
  </r>
  <r>
    <n v="631"/>
    <x v="620"/>
    <x v="630"/>
    <n v="59200"/>
    <n v="183756"/>
    <n v="3.1039864864864866"/>
    <x v="1"/>
    <n v="3063"/>
    <n v="59.992164544564154"/>
    <x v="1"/>
    <x v="1"/>
    <x v="581"/>
    <n v="1553922000"/>
    <b v="0"/>
    <b v="0"/>
    <x v="3"/>
    <x v="3"/>
    <x v="3"/>
  </r>
  <r>
    <n v="632"/>
    <x v="621"/>
    <x v="631"/>
    <n v="72100"/>
    <n v="30902"/>
    <n v="0.42859916782246882"/>
    <x v="2"/>
    <n v="278"/>
    <n v="111.15827338129496"/>
    <x v="1"/>
    <x v="1"/>
    <x v="582"/>
    <n v="1416463200"/>
    <b v="0"/>
    <b v="0"/>
    <x v="3"/>
    <x v="3"/>
    <x v="3"/>
  </r>
  <r>
    <n v="633"/>
    <x v="622"/>
    <x v="632"/>
    <n v="6700"/>
    <n v="5569"/>
    <n v="0.83119402985074631"/>
    <x v="0"/>
    <n v="105"/>
    <n v="53.038095238095238"/>
    <x v="1"/>
    <x v="1"/>
    <x v="336"/>
    <n v="1447221600"/>
    <b v="0"/>
    <b v="0"/>
    <x v="10"/>
    <x v="4"/>
    <x v="10"/>
  </r>
  <r>
    <n v="634"/>
    <x v="623"/>
    <x v="633"/>
    <n v="118200"/>
    <n v="92824"/>
    <n v="0.78531302876480547"/>
    <x v="3"/>
    <n v="1658"/>
    <n v="55.985524728588658"/>
    <x v="1"/>
    <x v="1"/>
    <x v="583"/>
    <n v="1491627600"/>
    <b v="0"/>
    <b v="0"/>
    <x v="19"/>
    <x v="4"/>
    <x v="19"/>
  </r>
  <r>
    <n v="635"/>
    <x v="624"/>
    <x v="634"/>
    <n v="139000"/>
    <n v="158590"/>
    <n v="1.1409352517985611"/>
    <x v="1"/>
    <n v="2266"/>
    <n v="69.986760812003524"/>
    <x v="1"/>
    <x v="1"/>
    <x v="584"/>
    <n v="1363150800"/>
    <b v="0"/>
    <b v="0"/>
    <x v="19"/>
    <x v="4"/>
    <x v="19"/>
  </r>
  <r>
    <n v="636"/>
    <x v="625"/>
    <x v="635"/>
    <n v="197700"/>
    <n v="127591"/>
    <n v="0.64537683358624176"/>
    <x v="0"/>
    <n v="2604"/>
    <n v="48.998079877112133"/>
    <x v="3"/>
    <x v="3"/>
    <x v="585"/>
    <n v="1330754400"/>
    <b v="0"/>
    <b v="1"/>
    <x v="10"/>
    <x v="4"/>
    <x v="10"/>
  </r>
  <r>
    <n v="637"/>
    <x v="626"/>
    <x v="636"/>
    <n v="8500"/>
    <n v="6750"/>
    <n v="0.79411764705882348"/>
    <x v="0"/>
    <n v="65"/>
    <n v="103.84615384615384"/>
    <x v="1"/>
    <x v="1"/>
    <x v="586"/>
    <n v="1479794400"/>
    <b v="0"/>
    <b v="0"/>
    <x v="3"/>
    <x v="3"/>
    <x v="3"/>
  </r>
  <r>
    <n v="638"/>
    <x v="627"/>
    <x v="637"/>
    <n v="81600"/>
    <n v="9318"/>
    <n v="0.11419117647058824"/>
    <x v="0"/>
    <n v="94"/>
    <n v="99.127659574468083"/>
    <x v="1"/>
    <x v="1"/>
    <x v="587"/>
    <n v="1281243600"/>
    <b v="0"/>
    <b v="1"/>
    <x v="3"/>
    <x v="3"/>
    <x v="3"/>
  </r>
  <r>
    <n v="639"/>
    <x v="628"/>
    <x v="638"/>
    <n v="8600"/>
    <n v="4832"/>
    <n v="0.56186046511627907"/>
    <x v="2"/>
    <n v="45"/>
    <n v="107.37777777777778"/>
    <x v="1"/>
    <x v="1"/>
    <x v="588"/>
    <n v="1532754000"/>
    <b v="0"/>
    <b v="1"/>
    <x v="6"/>
    <x v="4"/>
    <x v="6"/>
  </r>
  <r>
    <n v="640"/>
    <x v="629"/>
    <x v="639"/>
    <n v="119800"/>
    <n v="19769"/>
    <n v="0.16501669449081802"/>
    <x v="0"/>
    <n v="257"/>
    <n v="76.922178988326849"/>
    <x v="1"/>
    <x v="1"/>
    <x v="589"/>
    <n v="1453356000"/>
    <b v="0"/>
    <b v="0"/>
    <x v="3"/>
    <x v="3"/>
    <x v="3"/>
  </r>
  <r>
    <n v="641"/>
    <x v="630"/>
    <x v="640"/>
    <n v="9400"/>
    <n v="11277"/>
    <n v="1.1996808510638297"/>
    <x v="1"/>
    <n v="194"/>
    <n v="58.128865979381445"/>
    <x v="5"/>
    <x v="5"/>
    <x v="590"/>
    <n v="1489986000"/>
    <b v="0"/>
    <b v="0"/>
    <x v="3"/>
    <x v="3"/>
    <x v="3"/>
  </r>
  <r>
    <n v="642"/>
    <x v="631"/>
    <x v="641"/>
    <n v="9200"/>
    <n v="13382"/>
    <n v="1.4545652173913044"/>
    <x v="1"/>
    <n v="129"/>
    <n v="103.73643410852713"/>
    <x v="0"/>
    <x v="0"/>
    <x v="591"/>
    <n v="1545804000"/>
    <b v="0"/>
    <b v="0"/>
    <x v="8"/>
    <x v="2"/>
    <x v="8"/>
  </r>
  <r>
    <n v="643"/>
    <x v="632"/>
    <x v="642"/>
    <n v="14900"/>
    <n v="32986"/>
    <n v="2.2138255033557046"/>
    <x v="1"/>
    <n v="375"/>
    <n v="87.962666666666664"/>
    <x v="1"/>
    <x v="1"/>
    <x v="592"/>
    <n v="1489899600"/>
    <b v="0"/>
    <b v="0"/>
    <x v="3"/>
    <x v="3"/>
    <x v="3"/>
  </r>
  <r>
    <n v="644"/>
    <x v="633"/>
    <x v="643"/>
    <n v="169400"/>
    <n v="81984"/>
    <n v="0.48396694214876035"/>
    <x v="0"/>
    <n v="2928"/>
    <n v="28"/>
    <x v="0"/>
    <x v="0"/>
    <x v="593"/>
    <n v="1546495200"/>
    <b v="0"/>
    <b v="0"/>
    <x v="3"/>
    <x v="3"/>
    <x v="3"/>
  </r>
  <r>
    <n v="645"/>
    <x v="634"/>
    <x v="644"/>
    <n v="192100"/>
    <n v="178483"/>
    <n v="0.92911504424778757"/>
    <x v="0"/>
    <n v="4697"/>
    <n v="37.999361294443261"/>
    <x v="1"/>
    <x v="1"/>
    <x v="594"/>
    <n v="1539752400"/>
    <b v="0"/>
    <b v="1"/>
    <x v="1"/>
    <x v="1"/>
    <x v="1"/>
  </r>
  <r>
    <n v="646"/>
    <x v="635"/>
    <x v="645"/>
    <n v="98700"/>
    <n v="87448"/>
    <n v="0.88599797365754818"/>
    <x v="0"/>
    <n v="2915"/>
    <n v="29.999313893653515"/>
    <x v="1"/>
    <x v="1"/>
    <x v="595"/>
    <n v="1364101200"/>
    <b v="0"/>
    <b v="0"/>
    <x v="11"/>
    <x v="6"/>
    <x v="11"/>
  </r>
  <r>
    <n v="647"/>
    <x v="636"/>
    <x v="646"/>
    <n v="4500"/>
    <n v="1863"/>
    <n v="0.41399999999999998"/>
    <x v="0"/>
    <n v="18"/>
    <n v="103.5"/>
    <x v="1"/>
    <x v="1"/>
    <x v="596"/>
    <n v="1525323600"/>
    <b v="0"/>
    <b v="0"/>
    <x v="18"/>
    <x v="5"/>
    <x v="18"/>
  </r>
  <r>
    <n v="648"/>
    <x v="637"/>
    <x v="647"/>
    <n v="98600"/>
    <n v="62174"/>
    <n v="0.63056795131845844"/>
    <x v="3"/>
    <n v="723"/>
    <n v="85.994467496542185"/>
    <x v="1"/>
    <x v="1"/>
    <x v="597"/>
    <n v="1500872400"/>
    <b v="1"/>
    <b v="0"/>
    <x v="0"/>
    <x v="0"/>
    <x v="0"/>
  </r>
  <r>
    <n v="649"/>
    <x v="638"/>
    <x v="648"/>
    <n v="121700"/>
    <n v="59003"/>
    <n v="0.48482333607230893"/>
    <x v="0"/>
    <n v="602"/>
    <n v="98.011627906976742"/>
    <x v="5"/>
    <x v="5"/>
    <x v="598"/>
    <n v="1288501200"/>
    <b v="1"/>
    <b v="1"/>
    <x v="3"/>
    <x v="3"/>
    <x v="3"/>
  </r>
  <r>
    <n v="650"/>
    <x v="639"/>
    <x v="649"/>
    <n v="100"/>
    <n v="2"/>
    <n v="0.02"/>
    <x v="0"/>
    <n v="1"/>
    <n v="2"/>
    <x v="1"/>
    <x v="1"/>
    <x v="599"/>
    <n v="1407128400"/>
    <b v="0"/>
    <b v="0"/>
    <x v="17"/>
    <x v="1"/>
    <x v="17"/>
  </r>
  <r>
    <n v="651"/>
    <x v="640"/>
    <x v="650"/>
    <n v="196700"/>
    <n v="174039"/>
    <n v="0.88479410269445857"/>
    <x v="0"/>
    <n v="3868"/>
    <n v="44.994570837642193"/>
    <x v="6"/>
    <x v="6"/>
    <x v="600"/>
    <n v="1394344800"/>
    <b v="0"/>
    <b v="0"/>
    <x v="12"/>
    <x v="4"/>
    <x v="12"/>
  </r>
  <r>
    <n v="652"/>
    <x v="641"/>
    <x v="651"/>
    <n v="10000"/>
    <n v="12684"/>
    <n v="1.2684"/>
    <x v="1"/>
    <n v="409"/>
    <n v="31.012224938875306"/>
    <x v="1"/>
    <x v="1"/>
    <x v="601"/>
    <n v="1474088400"/>
    <b v="0"/>
    <b v="0"/>
    <x v="2"/>
    <x v="2"/>
    <x v="2"/>
  </r>
  <r>
    <n v="653"/>
    <x v="642"/>
    <x v="652"/>
    <n v="600"/>
    <n v="14033"/>
    <n v="23.388333333333332"/>
    <x v="1"/>
    <n v="234"/>
    <n v="59.970085470085472"/>
    <x v="1"/>
    <x v="1"/>
    <x v="602"/>
    <n v="1460264400"/>
    <b v="0"/>
    <b v="0"/>
    <x v="2"/>
    <x v="2"/>
    <x v="2"/>
  </r>
  <r>
    <n v="654"/>
    <x v="643"/>
    <x v="653"/>
    <n v="35000"/>
    <n v="177936"/>
    <n v="5.0838857142857146"/>
    <x v="1"/>
    <n v="3016"/>
    <n v="58.9973474801061"/>
    <x v="1"/>
    <x v="1"/>
    <x v="335"/>
    <n v="1440824400"/>
    <b v="0"/>
    <b v="0"/>
    <x v="16"/>
    <x v="1"/>
    <x v="16"/>
  </r>
  <r>
    <n v="655"/>
    <x v="644"/>
    <x v="654"/>
    <n v="6900"/>
    <n v="13212"/>
    <n v="1.9147826086956521"/>
    <x v="1"/>
    <n v="264"/>
    <n v="50.045454545454547"/>
    <x v="1"/>
    <x v="1"/>
    <x v="603"/>
    <n v="1489554000"/>
    <b v="1"/>
    <b v="0"/>
    <x v="14"/>
    <x v="7"/>
    <x v="14"/>
  </r>
  <r>
    <n v="656"/>
    <x v="645"/>
    <x v="655"/>
    <n v="118400"/>
    <n v="49879"/>
    <n v="0.42127533783783783"/>
    <x v="0"/>
    <n v="504"/>
    <n v="98.966269841269835"/>
    <x v="2"/>
    <x v="2"/>
    <x v="604"/>
    <n v="1514872800"/>
    <b v="0"/>
    <b v="0"/>
    <x v="0"/>
    <x v="0"/>
    <x v="0"/>
  </r>
  <r>
    <n v="657"/>
    <x v="646"/>
    <x v="656"/>
    <n v="10000"/>
    <n v="824"/>
    <n v="8.2400000000000001E-2"/>
    <x v="0"/>
    <n v="14"/>
    <n v="58.857142857142854"/>
    <x v="1"/>
    <x v="1"/>
    <x v="605"/>
    <n v="1515736800"/>
    <b v="0"/>
    <b v="0"/>
    <x v="22"/>
    <x v="4"/>
    <x v="22"/>
  </r>
  <r>
    <n v="658"/>
    <x v="647"/>
    <x v="657"/>
    <n v="52600"/>
    <n v="31594"/>
    <n v="0.60064638783269964"/>
    <x v="3"/>
    <n v="390"/>
    <n v="81.010256410256417"/>
    <x v="1"/>
    <x v="1"/>
    <x v="606"/>
    <n v="1442898000"/>
    <b v="0"/>
    <b v="0"/>
    <x v="1"/>
    <x v="1"/>
    <x v="1"/>
  </r>
  <r>
    <n v="659"/>
    <x v="648"/>
    <x v="658"/>
    <n v="120700"/>
    <n v="57010"/>
    <n v="0.47232808616404309"/>
    <x v="0"/>
    <n v="750"/>
    <n v="76.013333333333335"/>
    <x v="4"/>
    <x v="4"/>
    <x v="65"/>
    <n v="1296194400"/>
    <b v="0"/>
    <b v="0"/>
    <x v="4"/>
    <x v="4"/>
    <x v="4"/>
  </r>
  <r>
    <n v="660"/>
    <x v="649"/>
    <x v="659"/>
    <n v="9100"/>
    <n v="7438"/>
    <n v="0.81736263736263737"/>
    <x v="0"/>
    <n v="77"/>
    <n v="96.597402597402592"/>
    <x v="1"/>
    <x v="1"/>
    <x v="607"/>
    <n v="1440910800"/>
    <b v="1"/>
    <b v="0"/>
    <x v="3"/>
    <x v="3"/>
    <x v="3"/>
  </r>
  <r>
    <n v="661"/>
    <x v="650"/>
    <x v="660"/>
    <n v="106800"/>
    <n v="57872"/>
    <n v="0.54187265917603"/>
    <x v="0"/>
    <n v="752"/>
    <n v="76.957446808510639"/>
    <x v="3"/>
    <x v="3"/>
    <x v="608"/>
    <n v="1335502800"/>
    <b v="0"/>
    <b v="0"/>
    <x v="17"/>
    <x v="1"/>
    <x v="17"/>
  </r>
  <r>
    <n v="662"/>
    <x v="651"/>
    <x v="661"/>
    <n v="9100"/>
    <n v="8906"/>
    <n v="0.97868131868131869"/>
    <x v="0"/>
    <n v="131"/>
    <n v="67.984732824427482"/>
    <x v="1"/>
    <x v="1"/>
    <x v="609"/>
    <n v="1544680800"/>
    <b v="0"/>
    <b v="0"/>
    <x v="3"/>
    <x v="3"/>
    <x v="3"/>
  </r>
  <r>
    <n v="663"/>
    <x v="652"/>
    <x v="662"/>
    <n v="10000"/>
    <n v="7724"/>
    <n v="0.77239999999999998"/>
    <x v="0"/>
    <n v="87"/>
    <n v="88.781609195402297"/>
    <x v="1"/>
    <x v="1"/>
    <x v="610"/>
    <n v="1288414800"/>
    <b v="0"/>
    <b v="0"/>
    <x v="3"/>
    <x v="3"/>
    <x v="3"/>
  </r>
  <r>
    <n v="664"/>
    <x v="327"/>
    <x v="663"/>
    <n v="79400"/>
    <n v="26571"/>
    <n v="0.33464735516372796"/>
    <x v="0"/>
    <n v="1063"/>
    <n v="24.99623706491063"/>
    <x v="1"/>
    <x v="1"/>
    <x v="541"/>
    <n v="1330581600"/>
    <b v="0"/>
    <b v="0"/>
    <x v="17"/>
    <x v="1"/>
    <x v="17"/>
  </r>
  <r>
    <n v="665"/>
    <x v="653"/>
    <x v="664"/>
    <n v="5100"/>
    <n v="12219"/>
    <n v="2.3958823529411766"/>
    <x v="1"/>
    <n v="272"/>
    <n v="44.922794117647058"/>
    <x v="1"/>
    <x v="1"/>
    <x v="611"/>
    <n v="1311397200"/>
    <b v="0"/>
    <b v="1"/>
    <x v="4"/>
    <x v="4"/>
    <x v="4"/>
  </r>
  <r>
    <n v="666"/>
    <x v="654"/>
    <x v="665"/>
    <n v="3100"/>
    <n v="1985"/>
    <n v="0.64032258064516134"/>
    <x v="3"/>
    <n v="25"/>
    <n v="79.400000000000006"/>
    <x v="1"/>
    <x v="1"/>
    <x v="612"/>
    <n v="1378357200"/>
    <b v="0"/>
    <b v="1"/>
    <x v="3"/>
    <x v="3"/>
    <x v="3"/>
  </r>
  <r>
    <n v="667"/>
    <x v="655"/>
    <x v="666"/>
    <n v="6900"/>
    <n v="12155"/>
    <n v="1.7615942028985507"/>
    <x v="1"/>
    <n v="419"/>
    <n v="29.009546539379475"/>
    <x v="1"/>
    <x v="1"/>
    <x v="613"/>
    <n v="1411102800"/>
    <b v="0"/>
    <b v="0"/>
    <x v="23"/>
    <x v="8"/>
    <x v="23"/>
  </r>
  <r>
    <n v="668"/>
    <x v="656"/>
    <x v="667"/>
    <n v="27500"/>
    <n v="5593"/>
    <n v="0.20338181818181819"/>
    <x v="0"/>
    <n v="76"/>
    <n v="73.59210526315789"/>
    <x v="1"/>
    <x v="1"/>
    <x v="614"/>
    <n v="1344834000"/>
    <b v="0"/>
    <b v="0"/>
    <x v="3"/>
    <x v="3"/>
    <x v="3"/>
  </r>
  <r>
    <n v="669"/>
    <x v="657"/>
    <x v="668"/>
    <n v="48800"/>
    <n v="175020"/>
    <n v="3.5864754098360656"/>
    <x v="1"/>
    <n v="1621"/>
    <n v="107.97038864898211"/>
    <x v="6"/>
    <x v="6"/>
    <x v="615"/>
    <n v="1499230800"/>
    <b v="0"/>
    <b v="0"/>
    <x v="3"/>
    <x v="3"/>
    <x v="3"/>
  </r>
  <r>
    <n v="670"/>
    <x v="635"/>
    <x v="669"/>
    <n v="16200"/>
    <n v="75955"/>
    <n v="4.6885802469135802"/>
    <x v="1"/>
    <n v="1101"/>
    <n v="68.987284287011803"/>
    <x v="1"/>
    <x v="1"/>
    <x v="90"/>
    <n v="1457416800"/>
    <b v="0"/>
    <b v="0"/>
    <x v="7"/>
    <x v="1"/>
    <x v="7"/>
  </r>
  <r>
    <n v="671"/>
    <x v="658"/>
    <x v="670"/>
    <n v="97600"/>
    <n v="119127"/>
    <n v="1.220563524590164"/>
    <x v="1"/>
    <n v="1073"/>
    <n v="111.02236719478098"/>
    <x v="1"/>
    <x v="1"/>
    <x v="616"/>
    <n v="1280898000"/>
    <b v="0"/>
    <b v="1"/>
    <x v="3"/>
    <x v="3"/>
    <x v="3"/>
  </r>
  <r>
    <n v="672"/>
    <x v="659"/>
    <x v="671"/>
    <n v="197900"/>
    <n v="110689"/>
    <n v="0.55931783729156137"/>
    <x v="0"/>
    <n v="4428"/>
    <n v="24.997515808491418"/>
    <x v="2"/>
    <x v="2"/>
    <x v="617"/>
    <n v="1522472400"/>
    <b v="0"/>
    <b v="0"/>
    <x v="3"/>
    <x v="3"/>
    <x v="3"/>
  </r>
  <r>
    <n v="673"/>
    <x v="660"/>
    <x v="672"/>
    <n v="5600"/>
    <n v="2445"/>
    <n v="0.43660714285714286"/>
    <x v="0"/>
    <n v="58"/>
    <n v="42.155172413793103"/>
    <x v="6"/>
    <x v="6"/>
    <x v="618"/>
    <n v="1462510800"/>
    <b v="0"/>
    <b v="0"/>
    <x v="7"/>
    <x v="1"/>
    <x v="7"/>
  </r>
  <r>
    <n v="674"/>
    <x v="661"/>
    <x v="673"/>
    <n v="170700"/>
    <n v="57250"/>
    <n v="0.33538371411833628"/>
    <x v="3"/>
    <n v="1218"/>
    <n v="47.003284072249592"/>
    <x v="1"/>
    <x v="1"/>
    <x v="619"/>
    <n v="1317790800"/>
    <b v="0"/>
    <b v="0"/>
    <x v="14"/>
    <x v="7"/>
    <x v="14"/>
  </r>
  <r>
    <n v="675"/>
    <x v="662"/>
    <x v="674"/>
    <n v="9700"/>
    <n v="11929"/>
    <n v="1.2297938144329896"/>
    <x v="1"/>
    <n v="331"/>
    <n v="36.0392749244713"/>
    <x v="1"/>
    <x v="1"/>
    <x v="620"/>
    <n v="1568782800"/>
    <b v="0"/>
    <b v="0"/>
    <x v="23"/>
    <x v="8"/>
    <x v="23"/>
  </r>
  <r>
    <n v="676"/>
    <x v="663"/>
    <x v="675"/>
    <n v="62300"/>
    <n v="118214"/>
    <n v="1.8974959871589085"/>
    <x v="1"/>
    <n v="1170"/>
    <n v="101.03760683760684"/>
    <x v="1"/>
    <x v="1"/>
    <x v="621"/>
    <n v="1349413200"/>
    <b v="0"/>
    <b v="0"/>
    <x v="14"/>
    <x v="7"/>
    <x v="14"/>
  </r>
  <r>
    <n v="677"/>
    <x v="664"/>
    <x v="676"/>
    <n v="5300"/>
    <n v="4432"/>
    <n v="0.83622641509433959"/>
    <x v="0"/>
    <n v="111"/>
    <n v="39.927927927927925"/>
    <x v="1"/>
    <x v="1"/>
    <x v="622"/>
    <n v="1472446800"/>
    <b v="0"/>
    <b v="0"/>
    <x v="13"/>
    <x v="5"/>
    <x v="13"/>
  </r>
  <r>
    <n v="678"/>
    <x v="665"/>
    <x v="677"/>
    <n v="99500"/>
    <n v="17879"/>
    <n v="0.17968844221105529"/>
    <x v="3"/>
    <n v="215"/>
    <n v="83.158139534883716"/>
    <x v="1"/>
    <x v="1"/>
    <x v="35"/>
    <n v="1548050400"/>
    <b v="0"/>
    <b v="0"/>
    <x v="6"/>
    <x v="4"/>
    <x v="6"/>
  </r>
  <r>
    <n v="679"/>
    <x v="307"/>
    <x v="678"/>
    <n v="1400"/>
    <n v="14511"/>
    <n v="10.365"/>
    <x v="1"/>
    <n v="363"/>
    <n v="39.97520661157025"/>
    <x v="1"/>
    <x v="1"/>
    <x v="623"/>
    <n v="1571806800"/>
    <b v="0"/>
    <b v="1"/>
    <x v="0"/>
    <x v="0"/>
    <x v="0"/>
  </r>
  <r>
    <n v="680"/>
    <x v="666"/>
    <x v="679"/>
    <n v="145600"/>
    <n v="141822"/>
    <n v="0.97405219780219776"/>
    <x v="0"/>
    <n v="2955"/>
    <n v="47.993908629441627"/>
    <x v="1"/>
    <x v="1"/>
    <x v="624"/>
    <n v="1576476000"/>
    <b v="0"/>
    <b v="1"/>
    <x v="20"/>
    <x v="6"/>
    <x v="20"/>
  </r>
  <r>
    <n v="681"/>
    <x v="667"/>
    <x v="680"/>
    <n v="184100"/>
    <n v="159037"/>
    <n v="0.86386203150461705"/>
    <x v="0"/>
    <n v="1657"/>
    <n v="95.978877489438744"/>
    <x v="1"/>
    <x v="1"/>
    <x v="625"/>
    <n v="1324965600"/>
    <b v="0"/>
    <b v="0"/>
    <x v="3"/>
    <x v="3"/>
    <x v="3"/>
  </r>
  <r>
    <n v="682"/>
    <x v="668"/>
    <x v="681"/>
    <n v="5400"/>
    <n v="8109"/>
    <n v="1.5016666666666667"/>
    <x v="1"/>
    <n v="103"/>
    <n v="78.728155339805824"/>
    <x v="1"/>
    <x v="1"/>
    <x v="626"/>
    <n v="1387519200"/>
    <b v="0"/>
    <b v="0"/>
    <x v="3"/>
    <x v="3"/>
    <x v="3"/>
  </r>
  <r>
    <n v="683"/>
    <x v="669"/>
    <x v="682"/>
    <n v="2300"/>
    <n v="8244"/>
    <n v="3.5843478260869563"/>
    <x v="1"/>
    <n v="147"/>
    <n v="56.081632653061227"/>
    <x v="1"/>
    <x v="1"/>
    <x v="627"/>
    <n v="1537246800"/>
    <b v="0"/>
    <b v="0"/>
    <x v="3"/>
    <x v="3"/>
    <x v="3"/>
  </r>
  <r>
    <n v="684"/>
    <x v="670"/>
    <x v="683"/>
    <n v="1400"/>
    <n v="7600"/>
    <n v="5.4285714285714288"/>
    <x v="1"/>
    <n v="110"/>
    <n v="69.090909090909093"/>
    <x v="0"/>
    <x v="0"/>
    <x v="628"/>
    <n v="1279515600"/>
    <b v="0"/>
    <b v="0"/>
    <x v="9"/>
    <x v="5"/>
    <x v="9"/>
  </r>
  <r>
    <n v="685"/>
    <x v="671"/>
    <x v="684"/>
    <n v="140000"/>
    <n v="94501"/>
    <n v="0.67500714285714281"/>
    <x v="0"/>
    <n v="926"/>
    <n v="102.05291576673866"/>
    <x v="0"/>
    <x v="0"/>
    <x v="629"/>
    <n v="1442379600"/>
    <b v="0"/>
    <b v="0"/>
    <x v="3"/>
    <x v="3"/>
    <x v="3"/>
  </r>
  <r>
    <n v="686"/>
    <x v="672"/>
    <x v="685"/>
    <n v="7500"/>
    <n v="14381"/>
    <n v="1.9174666666666667"/>
    <x v="1"/>
    <n v="134"/>
    <n v="107.32089552238806"/>
    <x v="1"/>
    <x v="1"/>
    <x v="630"/>
    <n v="1523077200"/>
    <b v="0"/>
    <b v="0"/>
    <x v="8"/>
    <x v="2"/>
    <x v="8"/>
  </r>
  <r>
    <n v="687"/>
    <x v="673"/>
    <x v="686"/>
    <n v="1500"/>
    <n v="13980"/>
    <n v="9.32"/>
    <x v="1"/>
    <n v="269"/>
    <n v="51.970260223048328"/>
    <x v="1"/>
    <x v="1"/>
    <x v="631"/>
    <n v="1489554000"/>
    <b v="0"/>
    <b v="0"/>
    <x v="3"/>
    <x v="3"/>
    <x v="3"/>
  </r>
  <r>
    <n v="688"/>
    <x v="674"/>
    <x v="687"/>
    <n v="2900"/>
    <n v="12449"/>
    <n v="4.2927586206896553"/>
    <x v="1"/>
    <n v="175"/>
    <n v="71.137142857142862"/>
    <x v="1"/>
    <x v="1"/>
    <x v="632"/>
    <n v="1548482400"/>
    <b v="0"/>
    <b v="1"/>
    <x v="19"/>
    <x v="4"/>
    <x v="19"/>
  </r>
  <r>
    <n v="689"/>
    <x v="675"/>
    <x v="688"/>
    <n v="7300"/>
    <n v="7348"/>
    <n v="1.0065753424657535"/>
    <x v="1"/>
    <n v="69"/>
    <n v="106.49275362318841"/>
    <x v="1"/>
    <x v="1"/>
    <x v="633"/>
    <n v="1384063200"/>
    <b v="0"/>
    <b v="0"/>
    <x v="2"/>
    <x v="2"/>
    <x v="2"/>
  </r>
  <r>
    <n v="690"/>
    <x v="676"/>
    <x v="689"/>
    <n v="3600"/>
    <n v="8158"/>
    <n v="2.266111111111111"/>
    <x v="1"/>
    <n v="190"/>
    <n v="42.93684210526316"/>
    <x v="1"/>
    <x v="1"/>
    <x v="634"/>
    <n v="1322892000"/>
    <b v="0"/>
    <b v="1"/>
    <x v="4"/>
    <x v="4"/>
    <x v="4"/>
  </r>
  <r>
    <n v="691"/>
    <x v="677"/>
    <x v="690"/>
    <n v="5000"/>
    <n v="7119"/>
    <n v="1.4238"/>
    <x v="1"/>
    <n v="237"/>
    <n v="30.037974683544302"/>
    <x v="1"/>
    <x v="1"/>
    <x v="635"/>
    <n v="1350709200"/>
    <b v="1"/>
    <b v="1"/>
    <x v="4"/>
    <x v="4"/>
    <x v="4"/>
  </r>
  <r>
    <n v="692"/>
    <x v="678"/>
    <x v="691"/>
    <n v="6000"/>
    <n v="5438"/>
    <n v="0.90633333333333332"/>
    <x v="0"/>
    <n v="77"/>
    <n v="70.623376623376629"/>
    <x v="4"/>
    <x v="4"/>
    <x v="636"/>
    <n v="1564203600"/>
    <b v="0"/>
    <b v="0"/>
    <x v="1"/>
    <x v="1"/>
    <x v="1"/>
  </r>
  <r>
    <n v="693"/>
    <x v="679"/>
    <x v="692"/>
    <n v="180400"/>
    <n v="115396"/>
    <n v="0.63966740576496672"/>
    <x v="0"/>
    <n v="1748"/>
    <n v="66.016018306636155"/>
    <x v="1"/>
    <x v="1"/>
    <x v="637"/>
    <n v="1509685200"/>
    <b v="0"/>
    <b v="0"/>
    <x v="3"/>
    <x v="3"/>
    <x v="3"/>
  </r>
  <r>
    <n v="694"/>
    <x v="680"/>
    <x v="693"/>
    <n v="9100"/>
    <n v="7656"/>
    <n v="0.84131868131868137"/>
    <x v="0"/>
    <n v="79"/>
    <n v="96.911392405063296"/>
    <x v="1"/>
    <x v="1"/>
    <x v="638"/>
    <n v="1514959200"/>
    <b v="0"/>
    <b v="0"/>
    <x v="3"/>
    <x v="3"/>
    <x v="3"/>
  </r>
  <r>
    <n v="695"/>
    <x v="681"/>
    <x v="694"/>
    <n v="9200"/>
    <n v="12322"/>
    <n v="1.3393478260869565"/>
    <x v="1"/>
    <n v="196"/>
    <n v="62.867346938775512"/>
    <x v="6"/>
    <x v="6"/>
    <x v="639"/>
    <n v="1448863200"/>
    <b v="1"/>
    <b v="0"/>
    <x v="1"/>
    <x v="1"/>
    <x v="1"/>
  </r>
  <r>
    <n v="696"/>
    <x v="682"/>
    <x v="695"/>
    <n v="164100"/>
    <n v="96888"/>
    <n v="0.59042047531992692"/>
    <x v="0"/>
    <n v="889"/>
    <n v="108.98537682789652"/>
    <x v="1"/>
    <x v="1"/>
    <x v="640"/>
    <n v="1429592400"/>
    <b v="0"/>
    <b v="1"/>
    <x v="3"/>
    <x v="3"/>
    <x v="3"/>
  </r>
  <r>
    <n v="697"/>
    <x v="683"/>
    <x v="696"/>
    <n v="128900"/>
    <n v="196960"/>
    <n v="1.5280062063615205"/>
    <x v="1"/>
    <n v="7295"/>
    <n v="26.999314599040439"/>
    <x v="1"/>
    <x v="1"/>
    <x v="641"/>
    <n v="1522645200"/>
    <b v="0"/>
    <b v="0"/>
    <x v="5"/>
    <x v="1"/>
    <x v="5"/>
  </r>
  <r>
    <n v="698"/>
    <x v="684"/>
    <x v="697"/>
    <n v="42100"/>
    <n v="188057"/>
    <n v="4.466912114014252"/>
    <x v="1"/>
    <n v="2893"/>
    <n v="65.004147943311438"/>
    <x v="0"/>
    <x v="0"/>
    <x v="642"/>
    <n v="1323324000"/>
    <b v="0"/>
    <b v="0"/>
    <x v="8"/>
    <x v="2"/>
    <x v="8"/>
  </r>
  <r>
    <n v="699"/>
    <x v="196"/>
    <x v="698"/>
    <n v="7400"/>
    <n v="6245"/>
    <n v="0.8439189189189189"/>
    <x v="0"/>
    <n v="56"/>
    <n v="111.51785714285714"/>
    <x v="1"/>
    <x v="1"/>
    <x v="230"/>
    <n v="1561525200"/>
    <b v="0"/>
    <b v="0"/>
    <x v="6"/>
    <x v="4"/>
    <x v="6"/>
  </r>
  <r>
    <n v="700"/>
    <x v="685"/>
    <x v="699"/>
    <n v="100"/>
    <n v="3"/>
    <n v="0.03"/>
    <x v="0"/>
    <n v="1"/>
    <n v="3"/>
    <x v="1"/>
    <x v="1"/>
    <x v="67"/>
    <n v="1265695200"/>
    <b v="0"/>
    <b v="0"/>
    <x v="8"/>
    <x v="2"/>
    <x v="8"/>
  </r>
  <r>
    <n v="701"/>
    <x v="686"/>
    <x v="700"/>
    <n v="52000"/>
    <n v="91014"/>
    <n v="1.7502692307692307"/>
    <x v="1"/>
    <n v="820"/>
    <n v="110.99268292682927"/>
    <x v="1"/>
    <x v="1"/>
    <x v="643"/>
    <n v="1301806800"/>
    <b v="1"/>
    <b v="0"/>
    <x v="3"/>
    <x v="3"/>
    <x v="3"/>
  </r>
  <r>
    <n v="702"/>
    <x v="687"/>
    <x v="701"/>
    <n v="8700"/>
    <n v="4710"/>
    <n v="0.54137931034482756"/>
    <x v="0"/>
    <n v="83"/>
    <n v="56.746987951807228"/>
    <x v="1"/>
    <x v="1"/>
    <x v="644"/>
    <n v="1374901200"/>
    <b v="0"/>
    <b v="0"/>
    <x v="8"/>
    <x v="2"/>
    <x v="8"/>
  </r>
  <r>
    <n v="703"/>
    <x v="688"/>
    <x v="702"/>
    <n v="63400"/>
    <n v="197728"/>
    <n v="3.1187381703470032"/>
    <x v="1"/>
    <n v="2038"/>
    <n v="97.020608439646708"/>
    <x v="1"/>
    <x v="1"/>
    <x v="645"/>
    <n v="1336453200"/>
    <b v="1"/>
    <b v="1"/>
    <x v="18"/>
    <x v="5"/>
    <x v="18"/>
  </r>
  <r>
    <n v="704"/>
    <x v="689"/>
    <x v="703"/>
    <n v="8700"/>
    <n v="10682"/>
    <n v="1.2278160919540231"/>
    <x v="1"/>
    <n v="116"/>
    <n v="92.08620689655173"/>
    <x v="1"/>
    <x v="1"/>
    <x v="646"/>
    <n v="1468904400"/>
    <b v="0"/>
    <b v="0"/>
    <x v="10"/>
    <x v="4"/>
    <x v="10"/>
  </r>
  <r>
    <n v="705"/>
    <x v="690"/>
    <x v="704"/>
    <n v="169700"/>
    <n v="168048"/>
    <n v="0.99026517383618151"/>
    <x v="0"/>
    <n v="2025"/>
    <n v="82.986666666666665"/>
    <x v="4"/>
    <x v="4"/>
    <x v="626"/>
    <n v="1387087200"/>
    <b v="0"/>
    <b v="0"/>
    <x v="9"/>
    <x v="5"/>
    <x v="9"/>
  </r>
  <r>
    <n v="706"/>
    <x v="691"/>
    <x v="705"/>
    <n v="108400"/>
    <n v="138586"/>
    <n v="1.278468634686347"/>
    <x v="1"/>
    <n v="1345"/>
    <n v="103.03791821561339"/>
    <x v="2"/>
    <x v="2"/>
    <x v="647"/>
    <n v="1547445600"/>
    <b v="0"/>
    <b v="1"/>
    <x v="2"/>
    <x v="2"/>
    <x v="2"/>
  </r>
  <r>
    <n v="707"/>
    <x v="692"/>
    <x v="706"/>
    <n v="7300"/>
    <n v="11579"/>
    <n v="1.5861643835616439"/>
    <x v="1"/>
    <n v="168"/>
    <n v="68.922619047619051"/>
    <x v="1"/>
    <x v="1"/>
    <x v="159"/>
    <n v="1547359200"/>
    <b v="0"/>
    <b v="0"/>
    <x v="6"/>
    <x v="4"/>
    <x v="6"/>
  </r>
  <r>
    <n v="708"/>
    <x v="693"/>
    <x v="707"/>
    <n v="1700"/>
    <n v="12020"/>
    <n v="7.0705882352941174"/>
    <x v="1"/>
    <n v="137"/>
    <n v="87.737226277372258"/>
    <x v="5"/>
    <x v="5"/>
    <x v="648"/>
    <n v="1496293200"/>
    <b v="0"/>
    <b v="0"/>
    <x v="3"/>
    <x v="3"/>
    <x v="3"/>
  </r>
  <r>
    <n v="709"/>
    <x v="694"/>
    <x v="708"/>
    <n v="9800"/>
    <n v="13954"/>
    <n v="1.4238775510204082"/>
    <x v="1"/>
    <n v="186"/>
    <n v="75.021505376344081"/>
    <x v="6"/>
    <x v="6"/>
    <x v="267"/>
    <n v="1335416400"/>
    <b v="0"/>
    <b v="0"/>
    <x v="3"/>
    <x v="3"/>
    <x v="3"/>
  </r>
  <r>
    <n v="710"/>
    <x v="695"/>
    <x v="709"/>
    <n v="4300"/>
    <n v="6358"/>
    <n v="1.4786046511627906"/>
    <x v="1"/>
    <n v="125"/>
    <n v="50.863999999999997"/>
    <x v="1"/>
    <x v="1"/>
    <x v="649"/>
    <n v="1532149200"/>
    <b v="0"/>
    <b v="1"/>
    <x v="3"/>
    <x v="3"/>
    <x v="3"/>
  </r>
  <r>
    <n v="711"/>
    <x v="696"/>
    <x v="710"/>
    <n v="6200"/>
    <n v="1260"/>
    <n v="0.20322580645161289"/>
    <x v="0"/>
    <n v="14"/>
    <n v="90"/>
    <x v="6"/>
    <x v="6"/>
    <x v="248"/>
    <n v="1453788000"/>
    <b v="1"/>
    <b v="1"/>
    <x v="3"/>
    <x v="3"/>
    <x v="3"/>
  </r>
  <r>
    <n v="712"/>
    <x v="697"/>
    <x v="711"/>
    <n v="800"/>
    <n v="14725"/>
    <n v="18.40625"/>
    <x v="1"/>
    <n v="202"/>
    <n v="72.896039603960389"/>
    <x v="1"/>
    <x v="1"/>
    <x v="571"/>
    <n v="1471496400"/>
    <b v="0"/>
    <b v="0"/>
    <x v="3"/>
    <x v="3"/>
    <x v="3"/>
  </r>
  <r>
    <n v="713"/>
    <x v="698"/>
    <x v="712"/>
    <n v="6900"/>
    <n v="11174"/>
    <n v="1.6194202898550725"/>
    <x v="1"/>
    <n v="103"/>
    <n v="108.48543689320388"/>
    <x v="1"/>
    <x v="1"/>
    <x v="650"/>
    <n v="1472878800"/>
    <b v="0"/>
    <b v="0"/>
    <x v="15"/>
    <x v="5"/>
    <x v="15"/>
  </r>
  <r>
    <n v="714"/>
    <x v="699"/>
    <x v="713"/>
    <n v="38500"/>
    <n v="182036"/>
    <n v="4.7282077922077921"/>
    <x v="1"/>
    <n v="1785"/>
    <n v="101.98095238095237"/>
    <x v="1"/>
    <x v="1"/>
    <x v="1"/>
    <n v="1408510800"/>
    <b v="0"/>
    <b v="0"/>
    <x v="1"/>
    <x v="1"/>
    <x v="1"/>
  </r>
  <r>
    <n v="715"/>
    <x v="700"/>
    <x v="714"/>
    <n v="118000"/>
    <n v="28870"/>
    <n v="0.24466101694915254"/>
    <x v="0"/>
    <n v="656"/>
    <n v="44.009146341463413"/>
    <x v="1"/>
    <x v="1"/>
    <x v="651"/>
    <n v="1281589200"/>
    <b v="0"/>
    <b v="0"/>
    <x v="20"/>
    <x v="6"/>
    <x v="20"/>
  </r>
  <r>
    <n v="716"/>
    <x v="701"/>
    <x v="715"/>
    <n v="2000"/>
    <n v="10353"/>
    <n v="5.1764999999999999"/>
    <x v="1"/>
    <n v="157"/>
    <n v="65.942675159235662"/>
    <x v="1"/>
    <x v="1"/>
    <x v="652"/>
    <n v="1375851600"/>
    <b v="0"/>
    <b v="1"/>
    <x v="3"/>
    <x v="3"/>
    <x v="3"/>
  </r>
  <r>
    <n v="717"/>
    <x v="702"/>
    <x v="716"/>
    <n v="5600"/>
    <n v="13868"/>
    <n v="2.4764285714285714"/>
    <x v="1"/>
    <n v="555"/>
    <n v="24.987387387387386"/>
    <x v="1"/>
    <x v="1"/>
    <x v="653"/>
    <n v="1315803600"/>
    <b v="0"/>
    <b v="0"/>
    <x v="4"/>
    <x v="4"/>
    <x v="4"/>
  </r>
  <r>
    <n v="718"/>
    <x v="703"/>
    <x v="717"/>
    <n v="8300"/>
    <n v="8317"/>
    <n v="1.0020481927710843"/>
    <x v="1"/>
    <n v="297"/>
    <n v="28.003367003367003"/>
    <x v="1"/>
    <x v="1"/>
    <x v="654"/>
    <n v="1373691600"/>
    <b v="0"/>
    <b v="0"/>
    <x v="8"/>
    <x v="2"/>
    <x v="8"/>
  </r>
  <r>
    <n v="719"/>
    <x v="704"/>
    <x v="718"/>
    <n v="6900"/>
    <n v="10557"/>
    <n v="1.53"/>
    <x v="1"/>
    <n v="123"/>
    <n v="85.829268292682926"/>
    <x v="1"/>
    <x v="1"/>
    <x v="655"/>
    <n v="1339218000"/>
    <b v="0"/>
    <b v="0"/>
    <x v="13"/>
    <x v="5"/>
    <x v="13"/>
  </r>
  <r>
    <n v="720"/>
    <x v="705"/>
    <x v="719"/>
    <n v="8700"/>
    <n v="3227"/>
    <n v="0.37091954022988505"/>
    <x v="3"/>
    <n v="38"/>
    <n v="84.921052631578945"/>
    <x v="3"/>
    <x v="3"/>
    <x v="656"/>
    <n v="1520402400"/>
    <b v="0"/>
    <b v="1"/>
    <x v="3"/>
    <x v="3"/>
    <x v="3"/>
  </r>
  <r>
    <n v="721"/>
    <x v="706"/>
    <x v="720"/>
    <n v="123600"/>
    <n v="5429"/>
    <n v="4.3923948220064728E-2"/>
    <x v="3"/>
    <n v="60"/>
    <n v="90.483333333333334"/>
    <x v="1"/>
    <x v="1"/>
    <x v="657"/>
    <n v="1523336400"/>
    <b v="0"/>
    <b v="0"/>
    <x v="1"/>
    <x v="1"/>
    <x v="1"/>
  </r>
  <r>
    <n v="722"/>
    <x v="707"/>
    <x v="721"/>
    <n v="48500"/>
    <n v="75906"/>
    <n v="1.5650721649484536"/>
    <x v="1"/>
    <n v="3036"/>
    <n v="25.00197628458498"/>
    <x v="1"/>
    <x v="1"/>
    <x v="265"/>
    <n v="1512280800"/>
    <b v="0"/>
    <b v="0"/>
    <x v="4"/>
    <x v="4"/>
    <x v="4"/>
  </r>
  <r>
    <n v="723"/>
    <x v="708"/>
    <x v="722"/>
    <n v="4900"/>
    <n v="13250"/>
    <n v="2.704081632653061"/>
    <x v="1"/>
    <n v="144"/>
    <n v="92.013888888888886"/>
    <x v="2"/>
    <x v="2"/>
    <x v="658"/>
    <n v="1458709200"/>
    <b v="0"/>
    <b v="0"/>
    <x v="3"/>
    <x v="3"/>
    <x v="3"/>
  </r>
  <r>
    <n v="724"/>
    <x v="709"/>
    <x v="723"/>
    <n v="8400"/>
    <n v="11261"/>
    <n v="1.3405952380952382"/>
    <x v="1"/>
    <n v="121"/>
    <n v="93.066115702479337"/>
    <x v="4"/>
    <x v="4"/>
    <x v="659"/>
    <n v="1414126800"/>
    <b v="0"/>
    <b v="1"/>
    <x v="3"/>
    <x v="3"/>
    <x v="3"/>
  </r>
  <r>
    <n v="725"/>
    <x v="710"/>
    <x v="724"/>
    <n v="193200"/>
    <n v="97369"/>
    <n v="0.50398033126293995"/>
    <x v="0"/>
    <n v="1596"/>
    <n v="61.008145363408524"/>
    <x v="1"/>
    <x v="1"/>
    <x v="660"/>
    <n v="1416204000"/>
    <b v="0"/>
    <b v="0"/>
    <x v="20"/>
    <x v="6"/>
    <x v="20"/>
  </r>
  <r>
    <n v="726"/>
    <x v="711"/>
    <x v="725"/>
    <n v="54300"/>
    <n v="48227"/>
    <n v="0.88815837937384901"/>
    <x v="3"/>
    <n v="524"/>
    <n v="92.036259541984734"/>
    <x v="1"/>
    <x v="1"/>
    <x v="661"/>
    <n v="1288501200"/>
    <b v="0"/>
    <b v="1"/>
    <x v="3"/>
    <x v="3"/>
    <x v="3"/>
  </r>
  <r>
    <n v="727"/>
    <x v="712"/>
    <x v="726"/>
    <n v="8900"/>
    <n v="14685"/>
    <n v="1.65"/>
    <x v="1"/>
    <n v="181"/>
    <n v="81.132596685082873"/>
    <x v="1"/>
    <x v="1"/>
    <x v="4"/>
    <n v="1552971600"/>
    <b v="0"/>
    <b v="0"/>
    <x v="2"/>
    <x v="2"/>
    <x v="2"/>
  </r>
  <r>
    <n v="728"/>
    <x v="713"/>
    <x v="727"/>
    <n v="4200"/>
    <n v="735"/>
    <n v="0.17499999999999999"/>
    <x v="0"/>
    <n v="10"/>
    <n v="73.5"/>
    <x v="1"/>
    <x v="1"/>
    <x v="662"/>
    <n v="1465102800"/>
    <b v="0"/>
    <b v="0"/>
    <x v="3"/>
    <x v="3"/>
    <x v="3"/>
  </r>
  <r>
    <n v="729"/>
    <x v="714"/>
    <x v="728"/>
    <n v="5600"/>
    <n v="10397"/>
    <n v="1.8566071428571429"/>
    <x v="1"/>
    <n v="122"/>
    <n v="85.221311475409834"/>
    <x v="1"/>
    <x v="1"/>
    <x v="663"/>
    <n v="1360130400"/>
    <b v="0"/>
    <b v="0"/>
    <x v="6"/>
    <x v="4"/>
    <x v="6"/>
  </r>
  <r>
    <n v="730"/>
    <x v="715"/>
    <x v="729"/>
    <n v="28800"/>
    <n v="118847"/>
    <n v="4.1266319444444441"/>
    <x v="1"/>
    <n v="1071"/>
    <n v="110.96825396825396"/>
    <x v="0"/>
    <x v="0"/>
    <x v="664"/>
    <n v="1432875600"/>
    <b v="0"/>
    <b v="0"/>
    <x v="8"/>
    <x v="2"/>
    <x v="8"/>
  </r>
  <r>
    <n v="731"/>
    <x v="716"/>
    <x v="730"/>
    <n v="8000"/>
    <n v="7220"/>
    <n v="0.90249999999999997"/>
    <x v="3"/>
    <n v="219"/>
    <n v="32.968036529680369"/>
    <x v="1"/>
    <x v="1"/>
    <x v="665"/>
    <n v="1500872400"/>
    <b v="0"/>
    <b v="0"/>
    <x v="2"/>
    <x v="2"/>
    <x v="2"/>
  </r>
  <r>
    <n v="732"/>
    <x v="717"/>
    <x v="731"/>
    <n v="117000"/>
    <n v="107622"/>
    <n v="0.91984615384615387"/>
    <x v="0"/>
    <n v="1121"/>
    <n v="96.005352363960753"/>
    <x v="1"/>
    <x v="1"/>
    <x v="666"/>
    <n v="1492146000"/>
    <b v="0"/>
    <b v="1"/>
    <x v="1"/>
    <x v="1"/>
    <x v="1"/>
  </r>
  <r>
    <n v="733"/>
    <x v="718"/>
    <x v="732"/>
    <n v="15800"/>
    <n v="83267"/>
    <n v="5.2700632911392402"/>
    <x v="1"/>
    <n v="980"/>
    <n v="84.96632653061225"/>
    <x v="1"/>
    <x v="1"/>
    <x v="43"/>
    <n v="1407301200"/>
    <b v="0"/>
    <b v="0"/>
    <x v="16"/>
    <x v="1"/>
    <x v="16"/>
  </r>
  <r>
    <n v="734"/>
    <x v="719"/>
    <x v="733"/>
    <n v="4200"/>
    <n v="13404"/>
    <n v="3.1914285714285713"/>
    <x v="1"/>
    <n v="536"/>
    <n v="25.007462686567163"/>
    <x v="1"/>
    <x v="1"/>
    <x v="667"/>
    <n v="1486620000"/>
    <b v="0"/>
    <b v="1"/>
    <x v="3"/>
    <x v="3"/>
    <x v="3"/>
  </r>
  <r>
    <n v="735"/>
    <x v="720"/>
    <x v="734"/>
    <n v="37100"/>
    <n v="131404"/>
    <n v="3.5418867924528303"/>
    <x v="1"/>
    <n v="1991"/>
    <n v="65.998995479658461"/>
    <x v="1"/>
    <x v="1"/>
    <x v="668"/>
    <n v="1459918800"/>
    <b v="0"/>
    <b v="0"/>
    <x v="14"/>
    <x v="7"/>
    <x v="14"/>
  </r>
  <r>
    <n v="736"/>
    <x v="721"/>
    <x v="735"/>
    <n v="7700"/>
    <n v="2533"/>
    <n v="0.32896103896103895"/>
    <x v="3"/>
    <n v="29"/>
    <n v="87.34482758620689"/>
    <x v="1"/>
    <x v="1"/>
    <x v="669"/>
    <n v="1424757600"/>
    <b v="0"/>
    <b v="0"/>
    <x v="9"/>
    <x v="5"/>
    <x v="9"/>
  </r>
  <r>
    <n v="737"/>
    <x v="722"/>
    <x v="736"/>
    <n v="3700"/>
    <n v="5028"/>
    <n v="1.358918918918919"/>
    <x v="1"/>
    <n v="180"/>
    <n v="27.933333333333334"/>
    <x v="1"/>
    <x v="1"/>
    <x v="670"/>
    <n v="1479880800"/>
    <b v="0"/>
    <b v="0"/>
    <x v="7"/>
    <x v="1"/>
    <x v="7"/>
  </r>
  <r>
    <n v="738"/>
    <x v="486"/>
    <x v="737"/>
    <n v="74700"/>
    <n v="1557"/>
    <n v="2.0843373493975904E-2"/>
    <x v="0"/>
    <n v="15"/>
    <n v="103.8"/>
    <x v="1"/>
    <x v="1"/>
    <x v="671"/>
    <n v="1418018400"/>
    <b v="0"/>
    <b v="1"/>
    <x v="3"/>
    <x v="3"/>
    <x v="3"/>
  </r>
  <r>
    <n v="739"/>
    <x v="723"/>
    <x v="738"/>
    <n v="10000"/>
    <n v="6100"/>
    <n v="0.61"/>
    <x v="0"/>
    <n v="191"/>
    <n v="31.937172774869111"/>
    <x v="1"/>
    <x v="1"/>
    <x v="672"/>
    <n v="1341032400"/>
    <b v="0"/>
    <b v="0"/>
    <x v="7"/>
    <x v="1"/>
    <x v="7"/>
  </r>
  <r>
    <n v="740"/>
    <x v="724"/>
    <x v="739"/>
    <n v="5300"/>
    <n v="1592"/>
    <n v="0.30037735849056602"/>
    <x v="0"/>
    <n v="16"/>
    <n v="99.5"/>
    <x v="1"/>
    <x v="1"/>
    <x v="673"/>
    <n v="1486360800"/>
    <b v="0"/>
    <b v="0"/>
    <x v="3"/>
    <x v="3"/>
    <x v="3"/>
  </r>
  <r>
    <n v="741"/>
    <x v="287"/>
    <x v="740"/>
    <n v="1200"/>
    <n v="14150"/>
    <n v="11.791666666666666"/>
    <x v="1"/>
    <n v="130"/>
    <n v="108.84615384615384"/>
    <x v="1"/>
    <x v="1"/>
    <x v="674"/>
    <n v="1274677200"/>
    <b v="0"/>
    <b v="0"/>
    <x v="3"/>
    <x v="3"/>
    <x v="3"/>
  </r>
  <r>
    <n v="742"/>
    <x v="725"/>
    <x v="741"/>
    <n v="1200"/>
    <n v="13513"/>
    <n v="11.260833333333334"/>
    <x v="1"/>
    <n v="122"/>
    <n v="110.76229508196721"/>
    <x v="1"/>
    <x v="1"/>
    <x v="675"/>
    <n v="1267509600"/>
    <b v="0"/>
    <b v="0"/>
    <x v="5"/>
    <x v="1"/>
    <x v="5"/>
  </r>
  <r>
    <n v="743"/>
    <x v="726"/>
    <x v="742"/>
    <n v="3900"/>
    <n v="504"/>
    <n v="0.12923076923076923"/>
    <x v="0"/>
    <n v="17"/>
    <n v="29.647058823529413"/>
    <x v="1"/>
    <x v="1"/>
    <x v="676"/>
    <n v="1445922000"/>
    <b v="0"/>
    <b v="1"/>
    <x v="3"/>
    <x v="3"/>
    <x v="3"/>
  </r>
  <r>
    <n v="744"/>
    <x v="727"/>
    <x v="743"/>
    <n v="2000"/>
    <n v="14240"/>
    <n v="7.12"/>
    <x v="1"/>
    <n v="140"/>
    <n v="101.71428571428571"/>
    <x v="1"/>
    <x v="1"/>
    <x v="342"/>
    <n v="1534050000"/>
    <b v="0"/>
    <b v="1"/>
    <x v="3"/>
    <x v="3"/>
    <x v="3"/>
  </r>
  <r>
    <n v="745"/>
    <x v="728"/>
    <x v="744"/>
    <n v="6900"/>
    <n v="2091"/>
    <n v="0.30304347826086958"/>
    <x v="0"/>
    <n v="34"/>
    <n v="61.5"/>
    <x v="1"/>
    <x v="1"/>
    <x v="677"/>
    <n v="1277528400"/>
    <b v="0"/>
    <b v="0"/>
    <x v="8"/>
    <x v="2"/>
    <x v="8"/>
  </r>
  <r>
    <n v="746"/>
    <x v="729"/>
    <x v="745"/>
    <n v="55800"/>
    <n v="118580"/>
    <n v="2.1250896057347672"/>
    <x v="1"/>
    <n v="3388"/>
    <n v="35"/>
    <x v="1"/>
    <x v="1"/>
    <x v="678"/>
    <n v="1318568400"/>
    <b v="0"/>
    <b v="0"/>
    <x v="2"/>
    <x v="2"/>
    <x v="2"/>
  </r>
  <r>
    <n v="747"/>
    <x v="730"/>
    <x v="746"/>
    <n v="4900"/>
    <n v="11214"/>
    <n v="2.2885714285714287"/>
    <x v="1"/>
    <n v="280"/>
    <n v="40.049999999999997"/>
    <x v="1"/>
    <x v="1"/>
    <x v="679"/>
    <n v="1284354000"/>
    <b v="0"/>
    <b v="0"/>
    <x v="3"/>
    <x v="3"/>
    <x v="3"/>
  </r>
  <r>
    <n v="748"/>
    <x v="731"/>
    <x v="747"/>
    <n v="194900"/>
    <n v="68137"/>
    <n v="0.34959979476654696"/>
    <x v="3"/>
    <n v="614"/>
    <n v="110.97231270358306"/>
    <x v="1"/>
    <x v="1"/>
    <x v="680"/>
    <n v="1269579600"/>
    <b v="0"/>
    <b v="1"/>
    <x v="10"/>
    <x v="4"/>
    <x v="10"/>
  </r>
  <r>
    <n v="749"/>
    <x v="732"/>
    <x v="748"/>
    <n v="8600"/>
    <n v="13527"/>
    <n v="1.5729069767441861"/>
    <x v="1"/>
    <n v="366"/>
    <n v="36.959016393442624"/>
    <x v="6"/>
    <x v="6"/>
    <x v="681"/>
    <n v="1413781200"/>
    <b v="0"/>
    <b v="1"/>
    <x v="8"/>
    <x v="2"/>
    <x v="8"/>
  </r>
  <r>
    <n v="750"/>
    <x v="733"/>
    <x v="749"/>
    <n v="100"/>
    <n v="1"/>
    <n v="0.01"/>
    <x v="0"/>
    <n v="1"/>
    <n v="1"/>
    <x v="4"/>
    <x v="4"/>
    <x v="682"/>
    <n v="1280120400"/>
    <b v="0"/>
    <b v="0"/>
    <x v="5"/>
    <x v="1"/>
    <x v="5"/>
  </r>
  <r>
    <n v="751"/>
    <x v="734"/>
    <x v="750"/>
    <n v="3600"/>
    <n v="8363"/>
    <n v="2.3230555555555554"/>
    <x v="1"/>
    <n v="270"/>
    <n v="30.974074074074075"/>
    <x v="1"/>
    <x v="1"/>
    <x v="683"/>
    <n v="1459486800"/>
    <b v="1"/>
    <b v="1"/>
    <x v="9"/>
    <x v="5"/>
    <x v="9"/>
  </r>
  <r>
    <n v="752"/>
    <x v="735"/>
    <x v="751"/>
    <n v="5800"/>
    <n v="5362"/>
    <n v="0.92448275862068963"/>
    <x v="3"/>
    <n v="114"/>
    <n v="47.035087719298247"/>
    <x v="1"/>
    <x v="1"/>
    <x v="684"/>
    <n v="1282539600"/>
    <b v="0"/>
    <b v="1"/>
    <x v="3"/>
    <x v="3"/>
    <x v="3"/>
  </r>
  <r>
    <n v="753"/>
    <x v="736"/>
    <x v="752"/>
    <n v="4700"/>
    <n v="12065"/>
    <n v="2.5670212765957445"/>
    <x v="1"/>
    <n v="137"/>
    <n v="88.065693430656935"/>
    <x v="1"/>
    <x v="1"/>
    <x v="674"/>
    <n v="1275886800"/>
    <b v="0"/>
    <b v="0"/>
    <x v="14"/>
    <x v="7"/>
    <x v="14"/>
  </r>
  <r>
    <n v="754"/>
    <x v="737"/>
    <x v="753"/>
    <n v="70400"/>
    <n v="118603"/>
    <n v="1.6847017045454546"/>
    <x v="1"/>
    <n v="3205"/>
    <n v="37.005616224648989"/>
    <x v="1"/>
    <x v="1"/>
    <x v="685"/>
    <n v="1355983200"/>
    <b v="0"/>
    <b v="0"/>
    <x v="3"/>
    <x v="3"/>
    <x v="3"/>
  </r>
  <r>
    <n v="755"/>
    <x v="738"/>
    <x v="754"/>
    <n v="4500"/>
    <n v="7496"/>
    <n v="1.6657777777777778"/>
    <x v="1"/>
    <n v="288"/>
    <n v="26.027777777777779"/>
    <x v="3"/>
    <x v="3"/>
    <x v="605"/>
    <n v="1515391200"/>
    <b v="0"/>
    <b v="1"/>
    <x v="3"/>
    <x v="3"/>
    <x v="3"/>
  </r>
  <r>
    <n v="756"/>
    <x v="739"/>
    <x v="755"/>
    <n v="1300"/>
    <n v="10037"/>
    <n v="7.7207692307692311"/>
    <x v="1"/>
    <n v="148"/>
    <n v="67.817567567567565"/>
    <x v="1"/>
    <x v="1"/>
    <x v="686"/>
    <n v="1422252000"/>
    <b v="0"/>
    <b v="0"/>
    <x v="3"/>
    <x v="3"/>
    <x v="3"/>
  </r>
  <r>
    <n v="757"/>
    <x v="740"/>
    <x v="756"/>
    <n v="1400"/>
    <n v="5696"/>
    <n v="4.0685714285714285"/>
    <x v="1"/>
    <n v="114"/>
    <n v="49.964912280701753"/>
    <x v="1"/>
    <x v="1"/>
    <x v="687"/>
    <n v="1305522000"/>
    <b v="0"/>
    <b v="0"/>
    <x v="6"/>
    <x v="4"/>
    <x v="6"/>
  </r>
  <r>
    <n v="758"/>
    <x v="741"/>
    <x v="757"/>
    <n v="29600"/>
    <n v="167005"/>
    <n v="5.6420608108108112"/>
    <x v="1"/>
    <n v="1518"/>
    <n v="110.01646903820817"/>
    <x v="0"/>
    <x v="0"/>
    <x v="688"/>
    <n v="1414904400"/>
    <b v="0"/>
    <b v="0"/>
    <x v="1"/>
    <x v="1"/>
    <x v="1"/>
  </r>
  <r>
    <n v="759"/>
    <x v="742"/>
    <x v="758"/>
    <n v="167500"/>
    <n v="114615"/>
    <n v="0.6842686567164179"/>
    <x v="0"/>
    <n v="1274"/>
    <n v="89.964678178963894"/>
    <x v="1"/>
    <x v="1"/>
    <x v="689"/>
    <n v="1520402400"/>
    <b v="0"/>
    <b v="0"/>
    <x v="5"/>
    <x v="1"/>
    <x v="5"/>
  </r>
  <r>
    <n v="760"/>
    <x v="743"/>
    <x v="759"/>
    <n v="48300"/>
    <n v="16592"/>
    <n v="0.34351966873706002"/>
    <x v="0"/>
    <n v="210"/>
    <n v="79.009523809523813"/>
    <x v="6"/>
    <x v="6"/>
    <x v="690"/>
    <n v="1567141200"/>
    <b v="0"/>
    <b v="1"/>
    <x v="11"/>
    <x v="6"/>
    <x v="11"/>
  </r>
  <r>
    <n v="761"/>
    <x v="744"/>
    <x v="760"/>
    <n v="2200"/>
    <n v="14420"/>
    <n v="6.5545454545454547"/>
    <x v="1"/>
    <n v="166"/>
    <n v="86.867469879518069"/>
    <x v="1"/>
    <x v="1"/>
    <x v="691"/>
    <n v="1501131600"/>
    <b v="0"/>
    <b v="0"/>
    <x v="1"/>
    <x v="1"/>
    <x v="1"/>
  </r>
  <r>
    <n v="762"/>
    <x v="307"/>
    <x v="761"/>
    <n v="3500"/>
    <n v="6204"/>
    <n v="1.7725714285714285"/>
    <x v="1"/>
    <n v="100"/>
    <n v="62.04"/>
    <x v="2"/>
    <x v="2"/>
    <x v="692"/>
    <n v="1355032800"/>
    <b v="0"/>
    <b v="0"/>
    <x v="17"/>
    <x v="1"/>
    <x v="17"/>
  </r>
  <r>
    <n v="763"/>
    <x v="745"/>
    <x v="762"/>
    <n v="5600"/>
    <n v="6338"/>
    <n v="1.1317857142857144"/>
    <x v="1"/>
    <n v="235"/>
    <n v="26.970212765957445"/>
    <x v="1"/>
    <x v="1"/>
    <x v="693"/>
    <n v="1339477200"/>
    <b v="0"/>
    <b v="1"/>
    <x v="3"/>
    <x v="3"/>
    <x v="3"/>
  </r>
  <r>
    <n v="764"/>
    <x v="746"/>
    <x v="763"/>
    <n v="1100"/>
    <n v="8010"/>
    <n v="7.2818181818181822"/>
    <x v="1"/>
    <n v="148"/>
    <n v="54.121621621621621"/>
    <x v="1"/>
    <x v="1"/>
    <x v="694"/>
    <n v="1305954000"/>
    <b v="0"/>
    <b v="0"/>
    <x v="1"/>
    <x v="1"/>
    <x v="1"/>
  </r>
  <r>
    <n v="765"/>
    <x v="747"/>
    <x v="764"/>
    <n v="3900"/>
    <n v="8125"/>
    <n v="2.0833333333333335"/>
    <x v="1"/>
    <n v="198"/>
    <n v="41.035353535353536"/>
    <x v="1"/>
    <x v="1"/>
    <x v="695"/>
    <n v="1494392400"/>
    <b v="1"/>
    <b v="1"/>
    <x v="7"/>
    <x v="1"/>
    <x v="7"/>
  </r>
  <r>
    <n v="766"/>
    <x v="748"/>
    <x v="765"/>
    <n v="43800"/>
    <n v="13653"/>
    <n v="0.31171232876712329"/>
    <x v="0"/>
    <n v="248"/>
    <n v="55.052419354838712"/>
    <x v="2"/>
    <x v="2"/>
    <x v="123"/>
    <n v="1537419600"/>
    <b v="0"/>
    <b v="0"/>
    <x v="22"/>
    <x v="4"/>
    <x v="22"/>
  </r>
  <r>
    <n v="767"/>
    <x v="749"/>
    <x v="766"/>
    <n v="97200"/>
    <n v="55372"/>
    <n v="0.56967078189300413"/>
    <x v="0"/>
    <n v="513"/>
    <n v="107.93762183235867"/>
    <x v="1"/>
    <x v="1"/>
    <x v="696"/>
    <n v="1447999200"/>
    <b v="0"/>
    <b v="0"/>
    <x v="18"/>
    <x v="5"/>
    <x v="18"/>
  </r>
  <r>
    <n v="768"/>
    <x v="750"/>
    <x v="767"/>
    <n v="4800"/>
    <n v="11088"/>
    <n v="2.31"/>
    <x v="1"/>
    <n v="150"/>
    <n v="73.92"/>
    <x v="1"/>
    <x v="1"/>
    <x v="626"/>
    <n v="1388037600"/>
    <b v="0"/>
    <b v="0"/>
    <x v="3"/>
    <x v="3"/>
    <x v="3"/>
  </r>
  <r>
    <n v="769"/>
    <x v="751"/>
    <x v="768"/>
    <n v="125600"/>
    <n v="109106"/>
    <n v="0.86867834394904464"/>
    <x v="0"/>
    <n v="3410"/>
    <n v="31.995894428152493"/>
    <x v="1"/>
    <x v="1"/>
    <x v="697"/>
    <n v="1378789200"/>
    <b v="0"/>
    <b v="0"/>
    <x v="11"/>
    <x v="6"/>
    <x v="11"/>
  </r>
  <r>
    <n v="770"/>
    <x v="752"/>
    <x v="769"/>
    <n v="4300"/>
    <n v="11642"/>
    <n v="2.7074418604651163"/>
    <x v="1"/>
    <n v="216"/>
    <n v="53.898148148148145"/>
    <x v="6"/>
    <x v="6"/>
    <x v="698"/>
    <n v="1398056400"/>
    <b v="0"/>
    <b v="1"/>
    <x v="3"/>
    <x v="3"/>
    <x v="3"/>
  </r>
  <r>
    <n v="771"/>
    <x v="753"/>
    <x v="770"/>
    <n v="5600"/>
    <n v="2769"/>
    <n v="0.49446428571428569"/>
    <x v="3"/>
    <n v="26"/>
    <n v="106.5"/>
    <x v="1"/>
    <x v="1"/>
    <x v="699"/>
    <n v="1550815200"/>
    <b v="0"/>
    <b v="0"/>
    <x v="3"/>
    <x v="3"/>
    <x v="3"/>
  </r>
  <r>
    <n v="772"/>
    <x v="754"/>
    <x v="771"/>
    <n v="149600"/>
    <n v="169586"/>
    <n v="1.1335962566844919"/>
    <x v="1"/>
    <n v="5139"/>
    <n v="32.999805409612762"/>
    <x v="1"/>
    <x v="1"/>
    <x v="700"/>
    <n v="1550037600"/>
    <b v="0"/>
    <b v="0"/>
    <x v="7"/>
    <x v="1"/>
    <x v="7"/>
  </r>
  <r>
    <n v="773"/>
    <x v="755"/>
    <x v="772"/>
    <n v="53100"/>
    <n v="101185"/>
    <n v="1.9055555555555554"/>
    <x v="1"/>
    <n v="2353"/>
    <n v="43.00254993625159"/>
    <x v="1"/>
    <x v="1"/>
    <x v="701"/>
    <n v="1492923600"/>
    <b v="0"/>
    <b v="0"/>
    <x v="3"/>
    <x v="3"/>
    <x v="3"/>
  </r>
  <r>
    <n v="774"/>
    <x v="756"/>
    <x v="773"/>
    <n v="5000"/>
    <n v="6775"/>
    <n v="1.355"/>
    <x v="1"/>
    <n v="78"/>
    <n v="86.858974358974365"/>
    <x v="6"/>
    <x v="6"/>
    <x v="702"/>
    <n v="1467522000"/>
    <b v="0"/>
    <b v="0"/>
    <x v="2"/>
    <x v="2"/>
    <x v="2"/>
  </r>
  <r>
    <n v="775"/>
    <x v="757"/>
    <x v="774"/>
    <n v="9400"/>
    <n v="968"/>
    <n v="0.10297872340425532"/>
    <x v="0"/>
    <n v="10"/>
    <n v="96.8"/>
    <x v="1"/>
    <x v="1"/>
    <x v="703"/>
    <n v="1416117600"/>
    <b v="0"/>
    <b v="0"/>
    <x v="1"/>
    <x v="1"/>
    <x v="1"/>
  </r>
  <r>
    <n v="776"/>
    <x v="758"/>
    <x v="775"/>
    <n v="110800"/>
    <n v="72623"/>
    <n v="0.65544223826714798"/>
    <x v="0"/>
    <n v="2201"/>
    <n v="32.995456610631528"/>
    <x v="1"/>
    <x v="1"/>
    <x v="704"/>
    <n v="1563771600"/>
    <b v="0"/>
    <b v="0"/>
    <x v="3"/>
    <x v="3"/>
    <x v="3"/>
  </r>
  <r>
    <n v="777"/>
    <x v="759"/>
    <x v="776"/>
    <n v="93800"/>
    <n v="45987"/>
    <n v="0.49026652452025588"/>
    <x v="0"/>
    <n v="676"/>
    <n v="68.028106508875737"/>
    <x v="1"/>
    <x v="1"/>
    <x v="431"/>
    <n v="1319259600"/>
    <b v="0"/>
    <b v="0"/>
    <x v="3"/>
    <x v="3"/>
    <x v="3"/>
  </r>
  <r>
    <n v="778"/>
    <x v="760"/>
    <x v="777"/>
    <n v="1300"/>
    <n v="10243"/>
    <n v="7.8792307692307695"/>
    <x v="1"/>
    <n v="174"/>
    <n v="58.867816091954026"/>
    <x v="5"/>
    <x v="5"/>
    <x v="705"/>
    <n v="1313643600"/>
    <b v="0"/>
    <b v="0"/>
    <x v="10"/>
    <x v="4"/>
    <x v="10"/>
  </r>
  <r>
    <n v="779"/>
    <x v="761"/>
    <x v="778"/>
    <n v="108700"/>
    <n v="87293"/>
    <n v="0.80306347746090156"/>
    <x v="0"/>
    <n v="831"/>
    <n v="105.04572803850782"/>
    <x v="1"/>
    <x v="1"/>
    <x v="706"/>
    <n v="1440306000"/>
    <b v="0"/>
    <b v="1"/>
    <x v="3"/>
    <x v="3"/>
    <x v="3"/>
  </r>
  <r>
    <n v="780"/>
    <x v="762"/>
    <x v="779"/>
    <n v="5100"/>
    <n v="5421"/>
    <n v="1.0629411764705883"/>
    <x v="1"/>
    <n v="164"/>
    <n v="33.054878048780488"/>
    <x v="1"/>
    <x v="1"/>
    <x v="707"/>
    <n v="1470805200"/>
    <b v="0"/>
    <b v="1"/>
    <x v="6"/>
    <x v="4"/>
    <x v="6"/>
  </r>
  <r>
    <n v="781"/>
    <x v="763"/>
    <x v="780"/>
    <n v="8700"/>
    <n v="4414"/>
    <n v="0.50735632183908042"/>
    <x v="3"/>
    <n v="56"/>
    <n v="78.821428571428569"/>
    <x v="5"/>
    <x v="5"/>
    <x v="708"/>
    <n v="1292911200"/>
    <b v="0"/>
    <b v="0"/>
    <x v="3"/>
    <x v="3"/>
    <x v="3"/>
  </r>
  <r>
    <n v="782"/>
    <x v="764"/>
    <x v="781"/>
    <n v="5100"/>
    <n v="10981"/>
    <n v="2.153137254901961"/>
    <x v="1"/>
    <n v="161"/>
    <n v="68.204968944099377"/>
    <x v="1"/>
    <x v="1"/>
    <x v="709"/>
    <n v="1301374800"/>
    <b v="0"/>
    <b v="1"/>
    <x v="10"/>
    <x v="4"/>
    <x v="10"/>
  </r>
  <r>
    <n v="783"/>
    <x v="765"/>
    <x v="782"/>
    <n v="7400"/>
    <n v="10451"/>
    <n v="1.4122972972972974"/>
    <x v="1"/>
    <n v="138"/>
    <n v="75.731884057971016"/>
    <x v="1"/>
    <x v="1"/>
    <x v="710"/>
    <n v="1387864800"/>
    <b v="0"/>
    <b v="0"/>
    <x v="1"/>
    <x v="1"/>
    <x v="1"/>
  </r>
  <r>
    <n v="784"/>
    <x v="766"/>
    <x v="783"/>
    <n v="88900"/>
    <n v="102535"/>
    <n v="1.1533745781777278"/>
    <x v="1"/>
    <n v="3308"/>
    <n v="30.996070133010882"/>
    <x v="1"/>
    <x v="1"/>
    <x v="711"/>
    <n v="1458190800"/>
    <b v="0"/>
    <b v="0"/>
    <x v="2"/>
    <x v="2"/>
    <x v="2"/>
  </r>
  <r>
    <n v="785"/>
    <x v="767"/>
    <x v="784"/>
    <n v="6700"/>
    <n v="12939"/>
    <n v="1.9311940298507462"/>
    <x v="1"/>
    <n v="127"/>
    <n v="101.88188976377953"/>
    <x v="2"/>
    <x v="2"/>
    <x v="157"/>
    <n v="1559278800"/>
    <b v="0"/>
    <b v="1"/>
    <x v="10"/>
    <x v="4"/>
    <x v="10"/>
  </r>
  <r>
    <n v="786"/>
    <x v="768"/>
    <x v="785"/>
    <n v="1500"/>
    <n v="10946"/>
    <n v="7.2973333333333334"/>
    <x v="1"/>
    <n v="207"/>
    <n v="52.879227053140099"/>
    <x v="6"/>
    <x v="6"/>
    <x v="630"/>
    <n v="1522731600"/>
    <b v="0"/>
    <b v="1"/>
    <x v="17"/>
    <x v="1"/>
    <x v="17"/>
  </r>
  <r>
    <n v="787"/>
    <x v="769"/>
    <x v="786"/>
    <n v="61200"/>
    <n v="60994"/>
    <n v="0.99663398692810456"/>
    <x v="0"/>
    <n v="859"/>
    <n v="71.005820721769496"/>
    <x v="0"/>
    <x v="0"/>
    <x v="712"/>
    <n v="1306731600"/>
    <b v="0"/>
    <b v="0"/>
    <x v="1"/>
    <x v="1"/>
    <x v="1"/>
  </r>
  <r>
    <n v="788"/>
    <x v="770"/>
    <x v="787"/>
    <n v="3600"/>
    <n v="3174"/>
    <n v="0.88166666666666671"/>
    <x v="2"/>
    <n v="31"/>
    <n v="102.38709677419355"/>
    <x v="1"/>
    <x v="1"/>
    <x v="93"/>
    <n v="1352527200"/>
    <b v="0"/>
    <b v="0"/>
    <x v="10"/>
    <x v="4"/>
    <x v="10"/>
  </r>
  <r>
    <n v="789"/>
    <x v="771"/>
    <x v="788"/>
    <n v="9000"/>
    <n v="3351"/>
    <n v="0.37233333333333335"/>
    <x v="0"/>
    <n v="45"/>
    <n v="74.466666666666669"/>
    <x v="1"/>
    <x v="1"/>
    <x v="713"/>
    <n v="1404363600"/>
    <b v="0"/>
    <b v="0"/>
    <x v="3"/>
    <x v="3"/>
    <x v="3"/>
  </r>
  <r>
    <n v="790"/>
    <x v="772"/>
    <x v="789"/>
    <n v="185900"/>
    <n v="56774"/>
    <n v="0.30540075309306081"/>
    <x v="3"/>
    <n v="1113"/>
    <n v="51.009883198562441"/>
    <x v="1"/>
    <x v="1"/>
    <x v="714"/>
    <n v="1266645600"/>
    <b v="0"/>
    <b v="0"/>
    <x v="3"/>
    <x v="3"/>
    <x v="3"/>
  </r>
  <r>
    <n v="791"/>
    <x v="773"/>
    <x v="790"/>
    <n v="2100"/>
    <n v="540"/>
    <n v="0.25714285714285712"/>
    <x v="0"/>
    <n v="6"/>
    <n v="90"/>
    <x v="1"/>
    <x v="1"/>
    <x v="715"/>
    <n v="1482818400"/>
    <b v="0"/>
    <b v="0"/>
    <x v="0"/>
    <x v="0"/>
    <x v="0"/>
  </r>
  <r>
    <n v="792"/>
    <x v="774"/>
    <x v="791"/>
    <n v="2000"/>
    <n v="680"/>
    <n v="0.34"/>
    <x v="0"/>
    <n v="7"/>
    <n v="97.142857142857139"/>
    <x v="1"/>
    <x v="1"/>
    <x v="716"/>
    <n v="1374642000"/>
    <b v="0"/>
    <b v="1"/>
    <x v="3"/>
    <x v="3"/>
    <x v="3"/>
  </r>
  <r>
    <n v="793"/>
    <x v="775"/>
    <x v="792"/>
    <n v="1100"/>
    <n v="13045"/>
    <n v="11.859090909090909"/>
    <x v="1"/>
    <n v="181"/>
    <n v="72.071823204419886"/>
    <x v="5"/>
    <x v="5"/>
    <x v="448"/>
    <n v="1372482000"/>
    <b v="0"/>
    <b v="0"/>
    <x v="9"/>
    <x v="5"/>
    <x v="9"/>
  </r>
  <r>
    <n v="794"/>
    <x v="776"/>
    <x v="793"/>
    <n v="6600"/>
    <n v="8276"/>
    <n v="1.2539393939393939"/>
    <x v="1"/>
    <n v="110"/>
    <n v="75.236363636363635"/>
    <x v="1"/>
    <x v="1"/>
    <x v="717"/>
    <n v="1514959200"/>
    <b v="0"/>
    <b v="0"/>
    <x v="1"/>
    <x v="1"/>
    <x v="1"/>
  </r>
  <r>
    <n v="795"/>
    <x v="777"/>
    <x v="794"/>
    <n v="7100"/>
    <n v="1022"/>
    <n v="0.14394366197183098"/>
    <x v="0"/>
    <n v="31"/>
    <n v="32.967741935483872"/>
    <x v="1"/>
    <x v="1"/>
    <x v="718"/>
    <n v="1478235600"/>
    <b v="0"/>
    <b v="0"/>
    <x v="6"/>
    <x v="4"/>
    <x v="6"/>
  </r>
  <r>
    <n v="796"/>
    <x v="778"/>
    <x v="795"/>
    <n v="7800"/>
    <n v="4275"/>
    <n v="0.54807692307692313"/>
    <x v="0"/>
    <n v="78"/>
    <n v="54.807692307692307"/>
    <x v="1"/>
    <x v="1"/>
    <x v="719"/>
    <n v="1408078800"/>
    <b v="0"/>
    <b v="1"/>
    <x v="20"/>
    <x v="6"/>
    <x v="20"/>
  </r>
  <r>
    <n v="797"/>
    <x v="779"/>
    <x v="796"/>
    <n v="7600"/>
    <n v="8332"/>
    <n v="1.0963157894736841"/>
    <x v="1"/>
    <n v="185"/>
    <n v="45.037837837837834"/>
    <x v="1"/>
    <x v="1"/>
    <x v="720"/>
    <n v="1548136800"/>
    <b v="0"/>
    <b v="0"/>
    <x v="2"/>
    <x v="2"/>
    <x v="2"/>
  </r>
  <r>
    <n v="798"/>
    <x v="780"/>
    <x v="797"/>
    <n v="3400"/>
    <n v="6408"/>
    <n v="1.8847058823529412"/>
    <x v="1"/>
    <n v="121"/>
    <n v="52.958677685950413"/>
    <x v="1"/>
    <x v="1"/>
    <x v="721"/>
    <n v="1340859600"/>
    <b v="0"/>
    <b v="1"/>
    <x v="3"/>
    <x v="3"/>
    <x v="3"/>
  </r>
  <r>
    <n v="799"/>
    <x v="781"/>
    <x v="798"/>
    <n v="84500"/>
    <n v="73522"/>
    <n v="0.87008284023668636"/>
    <x v="0"/>
    <n v="1225"/>
    <n v="60.017959183673469"/>
    <x v="4"/>
    <x v="4"/>
    <x v="722"/>
    <n v="1454479200"/>
    <b v="0"/>
    <b v="0"/>
    <x v="3"/>
    <x v="3"/>
    <x v="3"/>
  </r>
  <r>
    <n v="800"/>
    <x v="782"/>
    <x v="799"/>
    <n v="100"/>
    <n v="1"/>
    <n v="0.01"/>
    <x v="0"/>
    <n v="1"/>
    <n v="1"/>
    <x v="5"/>
    <x v="5"/>
    <x v="139"/>
    <n v="1434430800"/>
    <b v="0"/>
    <b v="0"/>
    <x v="1"/>
    <x v="1"/>
    <x v="1"/>
  </r>
  <r>
    <n v="801"/>
    <x v="783"/>
    <x v="800"/>
    <n v="2300"/>
    <n v="4667"/>
    <n v="2.0291304347826089"/>
    <x v="1"/>
    <n v="106"/>
    <n v="44.028301886792455"/>
    <x v="1"/>
    <x v="1"/>
    <x v="723"/>
    <n v="1579672800"/>
    <b v="0"/>
    <b v="1"/>
    <x v="14"/>
    <x v="7"/>
    <x v="14"/>
  </r>
  <r>
    <n v="802"/>
    <x v="784"/>
    <x v="801"/>
    <n v="6200"/>
    <n v="12216"/>
    <n v="1.9703225806451612"/>
    <x v="1"/>
    <n v="142"/>
    <n v="86.028169014084511"/>
    <x v="1"/>
    <x v="1"/>
    <x v="704"/>
    <n v="1562389200"/>
    <b v="0"/>
    <b v="0"/>
    <x v="14"/>
    <x v="7"/>
    <x v="14"/>
  </r>
  <r>
    <n v="803"/>
    <x v="785"/>
    <x v="802"/>
    <n v="6100"/>
    <n v="6527"/>
    <n v="1.07"/>
    <x v="1"/>
    <n v="233"/>
    <n v="28.012875536480685"/>
    <x v="1"/>
    <x v="1"/>
    <x v="724"/>
    <n v="1551506400"/>
    <b v="0"/>
    <b v="0"/>
    <x v="3"/>
    <x v="3"/>
    <x v="3"/>
  </r>
  <r>
    <n v="804"/>
    <x v="786"/>
    <x v="803"/>
    <n v="2600"/>
    <n v="6987"/>
    <n v="2.6873076923076922"/>
    <x v="1"/>
    <n v="218"/>
    <n v="32.050458715596328"/>
    <x v="1"/>
    <x v="1"/>
    <x v="725"/>
    <n v="1516600800"/>
    <b v="0"/>
    <b v="0"/>
    <x v="1"/>
    <x v="1"/>
    <x v="1"/>
  </r>
  <r>
    <n v="805"/>
    <x v="787"/>
    <x v="804"/>
    <n v="9700"/>
    <n v="4932"/>
    <n v="0.50845360824742269"/>
    <x v="0"/>
    <n v="67"/>
    <n v="73.611940298507463"/>
    <x v="2"/>
    <x v="2"/>
    <x v="660"/>
    <n v="1420437600"/>
    <b v="0"/>
    <b v="0"/>
    <x v="4"/>
    <x v="4"/>
    <x v="4"/>
  </r>
  <r>
    <n v="806"/>
    <x v="788"/>
    <x v="805"/>
    <n v="700"/>
    <n v="8262"/>
    <n v="11.802857142857142"/>
    <x v="1"/>
    <n v="76"/>
    <n v="108.71052631578948"/>
    <x v="1"/>
    <x v="1"/>
    <x v="726"/>
    <n v="1332997200"/>
    <b v="0"/>
    <b v="1"/>
    <x v="6"/>
    <x v="4"/>
    <x v="6"/>
  </r>
  <r>
    <n v="807"/>
    <x v="789"/>
    <x v="806"/>
    <n v="700"/>
    <n v="1848"/>
    <n v="2.64"/>
    <x v="1"/>
    <n v="43"/>
    <n v="42.97674418604651"/>
    <x v="1"/>
    <x v="1"/>
    <x v="727"/>
    <n v="1574920800"/>
    <b v="0"/>
    <b v="1"/>
    <x v="3"/>
    <x v="3"/>
    <x v="3"/>
  </r>
  <r>
    <n v="808"/>
    <x v="790"/>
    <x v="807"/>
    <n v="5200"/>
    <n v="1583"/>
    <n v="0.30442307692307691"/>
    <x v="0"/>
    <n v="19"/>
    <n v="83.315789473684205"/>
    <x v="1"/>
    <x v="1"/>
    <x v="728"/>
    <n v="1464930000"/>
    <b v="0"/>
    <b v="0"/>
    <x v="0"/>
    <x v="0"/>
    <x v="0"/>
  </r>
  <r>
    <n v="809"/>
    <x v="764"/>
    <x v="808"/>
    <n v="140800"/>
    <n v="88536"/>
    <n v="0.62880681818181816"/>
    <x v="0"/>
    <n v="2108"/>
    <n v="42"/>
    <x v="5"/>
    <x v="5"/>
    <x v="729"/>
    <n v="1345006800"/>
    <b v="0"/>
    <b v="0"/>
    <x v="4"/>
    <x v="4"/>
    <x v="4"/>
  </r>
  <r>
    <n v="810"/>
    <x v="791"/>
    <x v="809"/>
    <n v="6400"/>
    <n v="12360"/>
    <n v="1.9312499999999999"/>
    <x v="1"/>
    <n v="221"/>
    <n v="55.927601809954751"/>
    <x v="1"/>
    <x v="1"/>
    <x v="730"/>
    <n v="1512712800"/>
    <b v="0"/>
    <b v="1"/>
    <x v="3"/>
    <x v="3"/>
    <x v="3"/>
  </r>
  <r>
    <n v="811"/>
    <x v="792"/>
    <x v="810"/>
    <n v="92500"/>
    <n v="71320"/>
    <n v="0.77102702702702708"/>
    <x v="0"/>
    <n v="679"/>
    <n v="105.03681885125184"/>
    <x v="1"/>
    <x v="1"/>
    <x v="731"/>
    <n v="1452492000"/>
    <b v="0"/>
    <b v="1"/>
    <x v="11"/>
    <x v="6"/>
    <x v="11"/>
  </r>
  <r>
    <n v="812"/>
    <x v="793"/>
    <x v="811"/>
    <n v="59700"/>
    <n v="134640"/>
    <n v="2.2552763819095478"/>
    <x v="1"/>
    <n v="2805"/>
    <n v="48"/>
    <x v="0"/>
    <x v="0"/>
    <x v="78"/>
    <n v="1524286800"/>
    <b v="0"/>
    <b v="0"/>
    <x v="9"/>
    <x v="5"/>
    <x v="9"/>
  </r>
  <r>
    <n v="813"/>
    <x v="794"/>
    <x v="812"/>
    <n v="3200"/>
    <n v="7661"/>
    <n v="2.3940625"/>
    <x v="1"/>
    <n v="68"/>
    <n v="112.66176470588235"/>
    <x v="1"/>
    <x v="1"/>
    <x v="732"/>
    <n v="1346907600"/>
    <b v="0"/>
    <b v="0"/>
    <x v="11"/>
    <x v="6"/>
    <x v="11"/>
  </r>
  <r>
    <n v="814"/>
    <x v="795"/>
    <x v="813"/>
    <n v="3200"/>
    <n v="2950"/>
    <n v="0.921875"/>
    <x v="0"/>
    <n v="36"/>
    <n v="81.944444444444443"/>
    <x v="3"/>
    <x v="3"/>
    <x v="733"/>
    <n v="1464498000"/>
    <b v="0"/>
    <b v="1"/>
    <x v="1"/>
    <x v="1"/>
    <x v="1"/>
  </r>
  <r>
    <n v="815"/>
    <x v="796"/>
    <x v="814"/>
    <n v="9000"/>
    <n v="11721"/>
    <n v="1.3023333333333333"/>
    <x v="1"/>
    <n v="183"/>
    <n v="64.049180327868854"/>
    <x v="0"/>
    <x v="0"/>
    <x v="734"/>
    <n v="1514181600"/>
    <b v="0"/>
    <b v="0"/>
    <x v="1"/>
    <x v="1"/>
    <x v="1"/>
  </r>
  <r>
    <n v="816"/>
    <x v="797"/>
    <x v="815"/>
    <n v="2300"/>
    <n v="14150"/>
    <n v="6.1521739130434785"/>
    <x v="1"/>
    <n v="133"/>
    <n v="106.39097744360902"/>
    <x v="1"/>
    <x v="1"/>
    <x v="406"/>
    <n v="1392184800"/>
    <b v="1"/>
    <b v="1"/>
    <x v="3"/>
    <x v="3"/>
    <x v="3"/>
  </r>
  <r>
    <n v="817"/>
    <x v="798"/>
    <x v="816"/>
    <n v="51300"/>
    <n v="189192"/>
    <n v="3.687953216374269"/>
    <x v="1"/>
    <n v="2489"/>
    <n v="76.011249497790274"/>
    <x v="6"/>
    <x v="6"/>
    <x v="735"/>
    <n v="1559365200"/>
    <b v="0"/>
    <b v="1"/>
    <x v="9"/>
    <x v="5"/>
    <x v="9"/>
  </r>
  <r>
    <n v="818"/>
    <x v="311"/>
    <x v="817"/>
    <n v="700"/>
    <n v="7664"/>
    <n v="10.948571428571428"/>
    <x v="1"/>
    <n v="69"/>
    <n v="111.07246376811594"/>
    <x v="1"/>
    <x v="1"/>
    <x v="736"/>
    <n v="1549173600"/>
    <b v="0"/>
    <b v="1"/>
    <x v="3"/>
    <x v="3"/>
    <x v="3"/>
  </r>
  <r>
    <n v="819"/>
    <x v="799"/>
    <x v="818"/>
    <n v="8900"/>
    <n v="4509"/>
    <n v="0.50662921348314605"/>
    <x v="0"/>
    <n v="47"/>
    <n v="95.936170212765958"/>
    <x v="1"/>
    <x v="1"/>
    <x v="737"/>
    <n v="1355032800"/>
    <b v="1"/>
    <b v="0"/>
    <x v="11"/>
    <x v="6"/>
    <x v="11"/>
  </r>
  <r>
    <n v="820"/>
    <x v="800"/>
    <x v="819"/>
    <n v="1500"/>
    <n v="12009"/>
    <n v="8.0060000000000002"/>
    <x v="1"/>
    <n v="279"/>
    <n v="43.043010752688176"/>
    <x v="4"/>
    <x v="4"/>
    <x v="192"/>
    <n v="1533963600"/>
    <b v="0"/>
    <b v="1"/>
    <x v="1"/>
    <x v="1"/>
    <x v="1"/>
  </r>
  <r>
    <n v="821"/>
    <x v="801"/>
    <x v="820"/>
    <n v="4900"/>
    <n v="14273"/>
    <n v="2.9128571428571428"/>
    <x v="1"/>
    <n v="210"/>
    <n v="67.966666666666669"/>
    <x v="1"/>
    <x v="1"/>
    <x v="738"/>
    <n v="1489381200"/>
    <b v="0"/>
    <b v="0"/>
    <x v="4"/>
    <x v="4"/>
    <x v="4"/>
  </r>
  <r>
    <n v="822"/>
    <x v="802"/>
    <x v="821"/>
    <n v="54000"/>
    <n v="188982"/>
    <n v="3.4996666666666667"/>
    <x v="1"/>
    <n v="2100"/>
    <n v="89.991428571428571"/>
    <x v="1"/>
    <x v="1"/>
    <x v="739"/>
    <n v="1395032400"/>
    <b v="0"/>
    <b v="0"/>
    <x v="1"/>
    <x v="1"/>
    <x v="1"/>
  </r>
  <r>
    <n v="823"/>
    <x v="803"/>
    <x v="822"/>
    <n v="4100"/>
    <n v="14640"/>
    <n v="3.5707317073170732"/>
    <x v="1"/>
    <n v="252"/>
    <n v="58.095238095238095"/>
    <x v="1"/>
    <x v="1"/>
    <x v="613"/>
    <n v="1412485200"/>
    <b v="1"/>
    <b v="1"/>
    <x v="1"/>
    <x v="1"/>
    <x v="1"/>
  </r>
  <r>
    <n v="824"/>
    <x v="804"/>
    <x v="823"/>
    <n v="85000"/>
    <n v="107516"/>
    <n v="1.2648941176470587"/>
    <x v="1"/>
    <n v="1280"/>
    <n v="83.996875000000003"/>
    <x v="1"/>
    <x v="1"/>
    <x v="740"/>
    <n v="1279688400"/>
    <b v="0"/>
    <b v="1"/>
    <x v="9"/>
    <x v="5"/>
    <x v="9"/>
  </r>
  <r>
    <n v="825"/>
    <x v="805"/>
    <x v="824"/>
    <n v="3600"/>
    <n v="13950"/>
    <n v="3.875"/>
    <x v="1"/>
    <n v="157"/>
    <n v="88.853503184713375"/>
    <x v="4"/>
    <x v="4"/>
    <x v="145"/>
    <n v="1501995600"/>
    <b v="0"/>
    <b v="0"/>
    <x v="12"/>
    <x v="4"/>
    <x v="12"/>
  </r>
  <r>
    <n v="826"/>
    <x v="806"/>
    <x v="825"/>
    <n v="2800"/>
    <n v="12797"/>
    <n v="4.5703571428571426"/>
    <x v="1"/>
    <n v="194"/>
    <n v="65.963917525773198"/>
    <x v="1"/>
    <x v="1"/>
    <x v="741"/>
    <n v="1294639200"/>
    <b v="0"/>
    <b v="1"/>
    <x v="3"/>
    <x v="3"/>
    <x v="3"/>
  </r>
  <r>
    <n v="827"/>
    <x v="807"/>
    <x v="826"/>
    <n v="2300"/>
    <n v="6134"/>
    <n v="2.6669565217391304"/>
    <x v="1"/>
    <n v="82"/>
    <n v="74.804878048780495"/>
    <x v="2"/>
    <x v="2"/>
    <x v="742"/>
    <n v="1305435600"/>
    <b v="0"/>
    <b v="1"/>
    <x v="6"/>
    <x v="4"/>
    <x v="6"/>
  </r>
  <r>
    <n v="828"/>
    <x v="808"/>
    <x v="827"/>
    <n v="7100"/>
    <n v="4899"/>
    <n v="0.69"/>
    <x v="0"/>
    <n v="70"/>
    <n v="69.98571428571428"/>
    <x v="1"/>
    <x v="1"/>
    <x v="202"/>
    <n v="1537592400"/>
    <b v="0"/>
    <b v="0"/>
    <x v="3"/>
    <x v="3"/>
    <x v="3"/>
  </r>
  <r>
    <n v="829"/>
    <x v="809"/>
    <x v="828"/>
    <n v="9600"/>
    <n v="4929"/>
    <n v="0.51343749999999999"/>
    <x v="0"/>
    <n v="154"/>
    <n v="32.006493506493506"/>
    <x v="1"/>
    <x v="1"/>
    <x v="743"/>
    <n v="1435122000"/>
    <b v="0"/>
    <b v="0"/>
    <x v="3"/>
    <x v="3"/>
    <x v="3"/>
  </r>
  <r>
    <n v="830"/>
    <x v="810"/>
    <x v="829"/>
    <n v="121600"/>
    <n v="1424"/>
    <n v="1.1710526315789473E-2"/>
    <x v="0"/>
    <n v="22"/>
    <n v="64.727272727272734"/>
    <x v="1"/>
    <x v="1"/>
    <x v="744"/>
    <n v="1520056800"/>
    <b v="0"/>
    <b v="0"/>
    <x v="3"/>
    <x v="3"/>
    <x v="3"/>
  </r>
  <r>
    <n v="831"/>
    <x v="811"/>
    <x v="830"/>
    <n v="97100"/>
    <n v="105817"/>
    <n v="1.089773429454171"/>
    <x v="1"/>
    <n v="4233"/>
    <n v="24.998110087408456"/>
    <x v="1"/>
    <x v="1"/>
    <x v="745"/>
    <n v="1335675600"/>
    <b v="0"/>
    <b v="0"/>
    <x v="14"/>
    <x v="7"/>
    <x v="14"/>
  </r>
  <r>
    <n v="832"/>
    <x v="812"/>
    <x v="831"/>
    <n v="43200"/>
    <n v="136156"/>
    <n v="3.1517592592592591"/>
    <x v="1"/>
    <n v="1297"/>
    <n v="104.97764070932922"/>
    <x v="3"/>
    <x v="3"/>
    <x v="746"/>
    <n v="1448431200"/>
    <b v="1"/>
    <b v="0"/>
    <x v="18"/>
    <x v="5"/>
    <x v="18"/>
  </r>
  <r>
    <n v="833"/>
    <x v="813"/>
    <x v="832"/>
    <n v="6800"/>
    <n v="10723"/>
    <n v="1.5769117647058823"/>
    <x v="1"/>
    <n v="165"/>
    <n v="64.987878787878785"/>
    <x v="3"/>
    <x v="3"/>
    <x v="747"/>
    <n v="1298613600"/>
    <b v="0"/>
    <b v="0"/>
    <x v="18"/>
    <x v="5"/>
    <x v="18"/>
  </r>
  <r>
    <n v="834"/>
    <x v="814"/>
    <x v="833"/>
    <n v="7300"/>
    <n v="11228"/>
    <n v="1.5380821917808218"/>
    <x v="1"/>
    <n v="119"/>
    <n v="94.352941176470594"/>
    <x v="1"/>
    <x v="1"/>
    <x v="362"/>
    <n v="1372482000"/>
    <b v="0"/>
    <b v="0"/>
    <x v="3"/>
    <x v="3"/>
    <x v="3"/>
  </r>
  <r>
    <n v="835"/>
    <x v="815"/>
    <x v="834"/>
    <n v="86200"/>
    <n v="77355"/>
    <n v="0.89738979118329465"/>
    <x v="0"/>
    <n v="1758"/>
    <n v="44.001706484641637"/>
    <x v="1"/>
    <x v="1"/>
    <x v="748"/>
    <n v="1425621600"/>
    <b v="0"/>
    <b v="0"/>
    <x v="2"/>
    <x v="2"/>
    <x v="2"/>
  </r>
  <r>
    <n v="836"/>
    <x v="816"/>
    <x v="835"/>
    <n v="8100"/>
    <n v="6086"/>
    <n v="0.75135802469135804"/>
    <x v="0"/>
    <n v="94"/>
    <n v="64.744680851063833"/>
    <x v="1"/>
    <x v="1"/>
    <x v="749"/>
    <n v="1266300000"/>
    <b v="0"/>
    <b v="0"/>
    <x v="7"/>
    <x v="1"/>
    <x v="7"/>
  </r>
  <r>
    <n v="837"/>
    <x v="817"/>
    <x v="836"/>
    <n v="17700"/>
    <n v="150960"/>
    <n v="8.5288135593220336"/>
    <x v="1"/>
    <n v="1797"/>
    <n v="84.00667779632721"/>
    <x v="1"/>
    <x v="1"/>
    <x v="643"/>
    <n v="1305867600"/>
    <b v="0"/>
    <b v="0"/>
    <x v="17"/>
    <x v="1"/>
    <x v="17"/>
  </r>
  <r>
    <n v="838"/>
    <x v="818"/>
    <x v="837"/>
    <n v="6400"/>
    <n v="8890"/>
    <n v="1.3890625000000001"/>
    <x v="1"/>
    <n v="261"/>
    <n v="34.061302681992338"/>
    <x v="1"/>
    <x v="1"/>
    <x v="750"/>
    <n v="1538802000"/>
    <b v="0"/>
    <b v="0"/>
    <x v="3"/>
    <x v="3"/>
    <x v="3"/>
  </r>
  <r>
    <n v="839"/>
    <x v="819"/>
    <x v="838"/>
    <n v="7700"/>
    <n v="14644"/>
    <n v="1.9018181818181819"/>
    <x v="1"/>
    <n v="157"/>
    <n v="93.273885350318466"/>
    <x v="1"/>
    <x v="1"/>
    <x v="751"/>
    <n v="1398920400"/>
    <b v="0"/>
    <b v="1"/>
    <x v="4"/>
    <x v="4"/>
    <x v="4"/>
  </r>
  <r>
    <n v="840"/>
    <x v="820"/>
    <x v="839"/>
    <n v="116300"/>
    <n v="116583"/>
    <n v="1.0024333619948409"/>
    <x v="1"/>
    <n v="3533"/>
    <n v="32.998301726577978"/>
    <x v="1"/>
    <x v="1"/>
    <x v="752"/>
    <n v="1405659600"/>
    <b v="0"/>
    <b v="1"/>
    <x v="3"/>
    <x v="3"/>
    <x v="3"/>
  </r>
  <r>
    <n v="841"/>
    <x v="821"/>
    <x v="840"/>
    <n v="9100"/>
    <n v="12991"/>
    <n v="1.4275824175824177"/>
    <x v="1"/>
    <n v="155"/>
    <n v="83.812903225806451"/>
    <x v="1"/>
    <x v="1"/>
    <x v="753"/>
    <n v="1457244000"/>
    <b v="0"/>
    <b v="0"/>
    <x v="2"/>
    <x v="2"/>
    <x v="2"/>
  </r>
  <r>
    <n v="842"/>
    <x v="822"/>
    <x v="841"/>
    <n v="1500"/>
    <n v="8447"/>
    <n v="5.6313333333333331"/>
    <x v="1"/>
    <n v="132"/>
    <n v="63.992424242424242"/>
    <x v="6"/>
    <x v="6"/>
    <x v="754"/>
    <n v="1529298000"/>
    <b v="0"/>
    <b v="0"/>
    <x v="8"/>
    <x v="2"/>
    <x v="8"/>
  </r>
  <r>
    <n v="843"/>
    <x v="823"/>
    <x v="842"/>
    <n v="8800"/>
    <n v="2703"/>
    <n v="0.30715909090909088"/>
    <x v="0"/>
    <n v="33"/>
    <n v="81.909090909090907"/>
    <x v="1"/>
    <x v="1"/>
    <x v="755"/>
    <n v="1535778000"/>
    <b v="0"/>
    <b v="0"/>
    <x v="14"/>
    <x v="7"/>
    <x v="14"/>
  </r>
  <r>
    <n v="844"/>
    <x v="824"/>
    <x v="843"/>
    <n v="8800"/>
    <n v="8747"/>
    <n v="0.99397727272727276"/>
    <x v="3"/>
    <n v="94"/>
    <n v="93.053191489361708"/>
    <x v="1"/>
    <x v="1"/>
    <x v="756"/>
    <n v="1327471200"/>
    <b v="0"/>
    <b v="0"/>
    <x v="4"/>
    <x v="4"/>
    <x v="4"/>
  </r>
  <r>
    <n v="845"/>
    <x v="825"/>
    <x v="844"/>
    <n v="69900"/>
    <n v="138087"/>
    <n v="1.9754935622317598"/>
    <x v="1"/>
    <n v="1354"/>
    <n v="101.98449039881831"/>
    <x v="4"/>
    <x v="4"/>
    <x v="757"/>
    <n v="1529557200"/>
    <b v="0"/>
    <b v="0"/>
    <x v="2"/>
    <x v="2"/>
    <x v="2"/>
  </r>
  <r>
    <n v="846"/>
    <x v="826"/>
    <x v="845"/>
    <n v="1000"/>
    <n v="5085"/>
    <n v="5.085"/>
    <x v="1"/>
    <n v="48"/>
    <n v="105.9375"/>
    <x v="1"/>
    <x v="1"/>
    <x v="758"/>
    <n v="1535259600"/>
    <b v="1"/>
    <b v="1"/>
    <x v="2"/>
    <x v="2"/>
    <x v="2"/>
  </r>
  <r>
    <n v="847"/>
    <x v="827"/>
    <x v="846"/>
    <n v="4700"/>
    <n v="11174"/>
    <n v="2.3774468085106384"/>
    <x v="1"/>
    <n v="110"/>
    <n v="101.58181818181818"/>
    <x v="1"/>
    <x v="1"/>
    <x v="759"/>
    <n v="1515564000"/>
    <b v="0"/>
    <b v="0"/>
    <x v="0"/>
    <x v="0"/>
    <x v="0"/>
  </r>
  <r>
    <n v="848"/>
    <x v="828"/>
    <x v="847"/>
    <n v="3200"/>
    <n v="10831"/>
    <n v="3.3846875000000001"/>
    <x v="1"/>
    <n v="172"/>
    <n v="62.970930232558139"/>
    <x v="1"/>
    <x v="1"/>
    <x v="760"/>
    <n v="1277096400"/>
    <b v="0"/>
    <b v="0"/>
    <x v="6"/>
    <x v="4"/>
    <x v="6"/>
  </r>
  <r>
    <n v="849"/>
    <x v="829"/>
    <x v="848"/>
    <n v="6700"/>
    <n v="8917"/>
    <n v="1.3308955223880596"/>
    <x v="1"/>
    <n v="307"/>
    <n v="29.045602605863191"/>
    <x v="1"/>
    <x v="1"/>
    <x v="761"/>
    <n v="1329026400"/>
    <b v="0"/>
    <b v="1"/>
    <x v="7"/>
    <x v="1"/>
    <x v="7"/>
  </r>
  <r>
    <n v="850"/>
    <x v="830"/>
    <x v="849"/>
    <n v="100"/>
    <n v="1"/>
    <n v="0.01"/>
    <x v="0"/>
    <n v="1"/>
    <n v="1"/>
    <x v="1"/>
    <x v="1"/>
    <x v="762"/>
    <n v="1322978400"/>
    <b v="1"/>
    <b v="0"/>
    <x v="1"/>
    <x v="1"/>
    <x v="1"/>
  </r>
  <r>
    <n v="851"/>
    <x v="831"/>
    <x v="850"/>
    <n v="6000"/>
    <n v="12468"/>
    <n v="2.0779999999999998"/>
    <x v="1"/>
    <n v="160"/>
    <n v="77.924999999999997"/>
    <x v="1"/>
    <x v="1"/>
    <x v="444"/>
    <n v="1338786000"/>
    <b v="0"/>
    <b v="0"/>
    <x v="5"/>
    <x v="1"/>
    <x v="5"/>
  </r>
  <r>
    <n v="852"/>
    <x v="832"/>
    <x v="851"/>
    <n v="4900"/>
    <n v="2505"/>
    <n v="0.51122448979591839"/>
    <x v="0"/>
    <n v="31"/>
    <n v="80.806451612903231"/>
    <x v="1"/>
    <x v="1"/>
    <x v="763"/>
    <n v="1311656400"/>
    <b v="0"/>
    <b v="1"/>
    <x v="11"/>
    <x v="6"/>
    <x v="11"/>
  </r>
  <r>
    <n v="853"/>
    <x v="833"/>
    <x v="852"/>
    <n v="17100"/>
    <n v="111502"/>
    <n v="6.5205847953216374"/>
    <x v="1"/>
    <n v="1467"/>
    <n v="76.006816632583508"/>
    <x v="0"/>
    <x v="0"/>
    <x v="764"/>
    <n v="1308978000"/>
    <b v="0"/>
    <b v="1"/>
    <x v="7"/>
    <x v="1"/>
    <x v="7"/>
  </r>
  <r>
    <n v="854"/>
    <x v="834"/>
    <x v="853"/>
    <n v="171000"/>
    <n v="194309"/>
    <n v="1.1363099415204678"/>
    <x v="1"/>
    <n v="2662"/>
    <n v="72.993613824192337"/>
    <x v="0"/>
    <x v="0"/>
    <x v="765"/>
    <n v="1576389600"/>
    <b v="0"/>
    <b v="0"/>
    <x v="13"/>
    <x v="5"/>
    <x v="13"/>
  </r>
  <r>
    <n v="855"/>
    <x v="835"/>
    <x v="854"/>
    <n v="23400"/>
    <n v="23956"/>
    <n v="1.0237606837606839"/>
    <x v="1"/>
    <n v="452"/>
    <n v="53"/>
    <x v="2"/>
    <x v="2"/>
    <x v="766"/>
    <n v="1311051600"/>
    <b v="0"/>
    <b v="0"/>
    <x v="3"/>
    <x v="3"/>
    <x v="3"/>
  </r>
  <r>
    <n v="856"/>
    <x v="764"/>
    <x v="855"/>
    <n v="2400"/>
    <n v="8558"/>
    <n v="3.5658333333333334"/>
    <x v="1"/>
    <n v="158"/>
    <n v="54.164556962025316"/>
    <x v="1"/>
    <x v="1"/>
    <x v="767"/>
    <n v="1336712400"/>
    <b v="0"/>
    <b v="0"/>
    <x v="0"/>
    <x v="0"/>
    <x v="0"/>
  </r>
  <r>
    <n v="857"/>
    <x v="836"/>
    <x v="856"/>
    <n v="5300"/>
    <n v="7413"/>
    <n v="1.3986792452830188"/>
    <x v="1"/>
    <n v="225"/>
    <n v="32.946666666666665"/>
    <x v="5"/>
    <x v="5"/>
    <x v="768"/>
    <n v="1330408800"/>
    <b v="1"/>
    <b v="0"/>
    <x v="12"/>
    <x v="4"/>
    <x v="12"/>
  </r>
  <r>
    <n v="858"/>
    <x v="837"/>
    <x v="857"/>
    <n v="4000"/>
    <n v="2778"/>
    <n v="0.69450000000000001"/>
    <x v="0"/>
    <n v="35"/>
    <n v="79.371428571428567"/>
    <x v="1"/>
    <x v="1"/>
    <x v="769"/>
    <n v="1524891600"/>
    <b v="1"/>
    <b v="0"/>
    <x v="0"/>
    <x v="0"/>
    <x v="0"/>
  </r>
  <r>
    <n v="859"/>
    <x v="838"/>
    <x v="858"/>
    <n v="7300"/>
    <n v="2594"/>
    <n v="0.35534246575342465"/>
    <x v="0"/>
    <n v="63"/>
    <n v="41.174603174603178"/>
    <x v="1"/>
    <x v="1"/>
    <x v="770"/>
    <n v="1363669200"/>
    <b v="0"/>
    <b v="1"/>
    <x v="3"/>
    <x v="3"/>
    <x v="3"/>
  </r>
  <r>
    <n v="860"/>
    <x v="839"/>
    <x v="859"/>
    <n v="2000"/>
    <n v="5033"/>
    <n v="2.5165000000000002"/>
    <x v="1"/>
    <n v="65"/>
    <n v="77.430769230769229"/>
    <x v="1"/>
    <x v="1"/>
    <x v="771"/>
    <n v="1551420000"/>
    <b v="0"/>
    <b v="1"/>
    <x v="8"/>
    <x v="2"/>
    <x v="8"/>
  </r>
  <r>
    <n v="861"/>
    <x v="840"/>
    <x v="860"/>
    <n v="8800"/>
    <n v="9317"/>
    <n v="1.0587500000000001"/>
    <x v="1"/>
    <n v="163"/>
    <n v="57.159509202453989"/>
    <x v="1"/>
    <x v="1"/>
    <x v="772"/>
    <n v="1269838800"/>
    <b v="0"/>
    <b v="0"/>
    <x v="3"/>
    <x v="3"/>
    <x v="3"/>
  </r>
  <r>
    <n v="862"/>
    <x v="841"/>
    <x v="861"/>
    <n v="3500"/>
    <n v="6560"/>
    <n v="1.8742857142857143"/>
    <x v="1"/>
    <n v="85"/>
    <n v="77.17647058823529"/>
    <x v="1"/>
    <x v="1"/>
    <x v="773"/>
    <n v="1312520400"/>
    <b v="0"/>
    <b v="0"/>
    <x v="3"/>
    <x v="3"/>
    <x v="3"/>
  </r>
  <r>
    <n v="863"/>
    <x v="842"/>
    <x v="862"/>
    <n v="1400"/>
    <n v="5415"/>
    <n v="3.8678571428571429"/>
    <x v="1"/>
    <n v="217"/>
    <n v="24.953917050691246"/>
    <x v="1"/>
    <x v="1"/>
    <x v="774"/>
    <n v="1436504400"/>
    <b v="0"/>
    <b v="1"/>
    <x v="19"/>
    <x v="4"/>
    <x v="19"/>
  </r>
  <r>
    <n v="864"/>
    <x v="843"/>
    <x v="863"/>
    <n v="4200"/>
    <n v="14577"/>
    <n v="3.4707142857142856"/>
    <x v="1"/>
    <n v="150"/>
    <n v="97.18"/>
    <x v="1"/>
    <x v="1"/>
    <x v="775"/>
    <n v="1472014800"/>
    <b v="0"/>
    <b v="0"/>
    <x v="12"/>
    <x v="4"/>
    <x v="12"/>
  </r>
  <r>
    <n v="865"/>
    <x v="844"/>
    <x v="864"/>
    <n v="81000"/>
    <n v="150515"/>
    <n v="1.8582098765432098"/>
    <x v="1"/>
    <n v="3272"/>
    <n v="46.000916870415651"/>
    <x v="1"/>
    <x v="1"/>
    <x v="776"/>
    <n v="1411534800"/>
    <b v="0"/>
    <b v="0"/>
    <x v="3"/>
    <x v="3"/>
    <x v="3"/>
  </r>
  <r>
    <n v="866"/>
    <x v="845"/>
    <x v="865"/>
    <n v="182800"/>
    <n v="79045"/>
    <n v="0.43241247264770238"/>
    <x v="3"/>
    <n v="898"/>
    <n v="88.023385300668153"/>
    <x v="1"/>
    <x v="1"/>
    <x v="777"/>
    <n v="1304917200"/>
    <b v="0"/>
    <b v="0"/>
    <x v="14"/>
    <x v="7"/>
    <x v="14"/>
  </r>
  <r>
    <n v="867"/>
    <x v="846"/>
    <x v="866"/>
    <n v="4800"/>
    <n v="7797"/>
    <n v="1.6243749999999999"/>
    <x v="1"/>
    <n v="300"/>
    <n v="25.99"/>
    <x v="1"/>
    <x v="1"/>
    <x v="778"/>
    <n v="1539579600"/>
    <b v="0"/>
    <b v="0"/>
    <x v="0"/>
    <x v="0"/>
    <x v="0"/>
  </r>
  <r>
    <n v="868"/>
    <x v="847"/>
    <x v="867"/>
    <n v="7000"/>
    <n v="12939"/>
    <n v="1.8484285714285715"/>
    <x v="1"/>
    <n v="126"/>
    <n v="102.69047619047619"/>
    <x v="1"/>
    <x v="1"/>
    <x v="779"/>
    <n v="1382504400"/>
    <b v="0"/>
    <b v="0"/>
    <x v="3"/>
    <x v="3"/>
    <x v="3"/>
  </r>
  <r>
    <n v="869"/>
    <x v="848"/>
    <x v="868"/>
    <n v="161900"/>
    <n v="38376"/>
    <n v="0.23703520691785052"/>
    <x v="0"/>
    <n v="526"/>
    <n v="72.958174904942965"/>
    <x v="1"/>
    <x v="1"/>
    <x v="780"/>
    <n v="1278306000"/>
    <b v="0"/>
    <b v="0"/>
    <x v="6"/>
    <x v="4"/>
    <x v="6"/>
  </r>
  <r>
    <n v="870"/>
    <x v="849"/>
    <x v="869"/>
    <n v="7700"/>
    <n v="6920"/>
    <n v="0.89870129870129867"/>
    <x v="0"/>
    <n v="121"/>
    <n v="57.190082644628099"/>
    <x v="1"/>
    <x v="1"/>
    <x v="335"/>
    <n v="1442552400"/>
    <b v="0"/>
    <b v="0"/>
    <x v="3"/>
    <x v="3"/>
    <x v="3"/>
  </r>
  <r>
    <n v="871"/>
    <x v="850"/>
    <x v="870"/>
    <n v="71500"/>
    <n v="194912"/>
    <n v="2.7260419580419581"/>
    <x v="1"/>
    <n v="2320"/>
    <n v="84.013793103448279"/>
    <x v="1"/>
    <x v="1"/>
    <x v="535"/>
    <n v="1511071200"/>
    <b v="0"/>
    <b v="1"/>
    <x v="3"/>
    <x v="3"/>
    <x v="3"/>
  </r>
  <r>
    <n v="872"/>
    <x v="851"/>
    <x v="871"/>
    <n v="4700"/>
    <n v="7992"/>
    <n v="1.7004255319148935"/>
    <x v="1"/>
    <n v="81"/>
    <n v="98.666666666666671"/>
    <x v="2"/>
    <x v="2"/>
    <x v="270"/>
    <n v="1536382800"/>
    <b v="0"/>
    <b v="0"/>
    <x v="22"/>
    <x v="4"/>
    <x v="22"/>
  </r>
  <r>
    <n v="873"/>
    <x v="852"/>
    <x v="872"/>
    <n v="42100"/>
    <n v="79268"/>
    <n v="1.8828503562945369"/>
    <x v="1"/>
    <n v="1887"/>
    <n v="42.007419183889773"/>
    <x v="1"/>
    <x v="1"/>
    <x v="781"/>
    <n v="1389592800"/>
    <b v="0"/>
    <b v="0"/>
    <x v="14"/>
    <x v="7"/>
    <x v="14"/>
  </r>
  <r>
    <n v="874"/>
    <x v="853"/>
    <x v="873"/>
    <n v="40200"/>
    <n v="139468"/>
    <n v="3.4693532338308457"/>
    <x v="1"/>
    <n v="4358"/>
    <n v="32.002753556677376"/>
    <x v="1"/>
    <x v="1"/>
    <x v="782"/>
    <n v="1275282000"/>
    <b v="0"/>
    <b v="1"/>
    <x v="14"/>
    <x v="7"/>
    <x v="14"/>
  </r>
  <r>
    <n v="875"/>
    <x v="854"/>
    <x v="874"/>
    <n v="7900"/>
    <n v="5465"/>
    <n v="0.6917721518987342"/>
    <x v="0"/>
    <n v="67"/>
    <n v="81.567164179104481"/>
    <x v="1"/>
    <x v="1"/>
    <x v="783"/>
    <n v="1294984800"/>
    <b v="0"/>
    <b v="0"/>
    <x v="1"/>
    <x v="1"/>
    <x v="1"/>
  </r>
  <r>
    <n v="876"/>
    <x v="855"/>
    <x v="875"/>
    <n v="8300"/>
    <n v="2111"/>
    <n v="0.25433734939759034"/>
    <x v="0"/>
    <n v="57"/>
    <n v="37.035087719298247"/>
    <x v="0"/>
    <x v="0"/>
    <x v="784"/>
    <n v="1562043600"/>
    <b v="0"/>
    <b v="0"/>
    <x v="14"/>
    <x v="7"/>
    <x v="14"/>
  </r>
  <r>
    <n v="877"/>
    <x v="856"/>
    <x v="876"/>
    <n v="163600"/>
    <n v="126628"/>
    <n v="0.77400977995110021"/>
    <x v="0"/>
    <n v="1229"/>
    <n v="103.033360455655"/>
    <x v="1"/>
    <x v="1"/>
    <x v="785"/>
    <n v="1469595600"/>
    <b v="0"/>
    <b v="0"/>
    <x v="0"/>
    <x v="0"/>
    <x v="0"/>
  </r>
  <r>
    <n v="878"/>
    <x v="857"/>
    <x v="877"/>
    <n v="2700"/>
    <n v="1012"/>
    <n v="0.37481481481481482"/>
    <x v="0"/>
    <n v="12"/>
    <n v="84.333333333333329"/>
    <x v="6"/>
    <x v="6"/>
    <x v="786"/>
    <n v="1581141600"/>
    <b v="0"/>
    <b v="0"/>
    <x v="16"/>
    <x v="1"/>
    <x v="16"/>
  </r>
  <r>
    <n v="879"/>
    <x v="858"/>
    <x v="878"/>
    <n v="1000"/>
    <n v="5438"/>
    <n v="5.4379999999999997"/>
    <x v="1"/>
    <n v="53"/>
    <n v="102.60377358490567"/>
    <x v="1"/>
    <x v="1"/>
    <x v="787"/>
    <n v="1488520800"/>
    <b v="0"/>
    <b v="0"/>
    <x v="9"/>
    <x v="5"/>
    <x v="9"/>
  </r>
  <r>
    <n v="880"/>
    <x v="859"/>
    <x v="879"/>
    <n v="84500"/>
    <n v="193101"/>
    <n v="2.2852189349112426"/>
    <x v="1"/>
    <n v="2414"/>
    <n v="79.992129246064621"/>
    <x v="1"/>
    <x v="1"/>
    <x v="788"/>
    <n v="1563858000"/>
    <b v="0"/>
    <b v="0"/>
    <x v="5"/>
    <x v="1"/>
    <x v="5"/>
  </r>
  <r>
    <n v="881"/>
    <x v="860"/>
    <x v="880"/>
    <n v="81300"/>
    <n v="31665"/>
    <n v="0.38948339483394834"/>
    <x v="0"/>
    <n v="452"/>
    <n v="70.055309734513273"/>
    <x v="1"/>
    <x v="1"/>
    <x v="330"/>
    <n v="1438923600"/>
    <b v="0"/>
    <b v="1"/>
    <x v="3"/>
    <x v="3"/>
    <x v="3"/>
  </r>
  <r>
    <n v="882"/>
    <x v="861"/>
    <x v="881"/>
    <n v="800"/>
    <n v="2960"/>
    <n v="3.7"/>
    <x v="1"/>
    <n v="80"/>
    <n v="37"/>
    <x v="1"/>
    <x v="1"/>
    <x v="789"/>
    <n v="1422165600"/>
    <b v="0"/>
    <b v="0"/>
    <x v="3"/>
    <x v="3"/>
    <x v="3"/>
  </r>
  <r>
    <n v="883"/>
    <x v="862"/>
    <x v="882"/>
    <n v="3400"/>
    <n v="8089"/>
    <n v="2.3791176470588233"/>
    <x v="1"/>
    <n v="193"/>
    <n v="41.911917098445599"/>
    <x v="1"/>
    <x v="1"/>
    <x v="790"/>
    <n v="1277874000"/>
    <b v="0"/>
    <b v="0"/>
    <x v="12"/>
    <x v="4"/>
    <x v="12"/>
  </r>
  <r>
    <n v="884"/>
    <x v="863"/>
    <x v="883"/>
    <n v="170800"/>
    <n v="109374"/>
    <n v="0.64036299765807958"/>
    <x v="0"/>
    <n v="1886"/>
    <n v="57.992576882290564"/>
    <x v="1"/>
    <x v="1"/>
    <x v="791"/>
    <n v="1399352400"/>
    <b v="0"/>
    <b v="1"/>
    <x v="3"/>
    <x v="3"/>
    <x v="3"/>
  </r>
  <r>
    <n v="885"/>
    <x v="864"/>
    <x v="884"/>
    <n v="1800"/>
    <n v="2129"/>
    <n v="1.1827777777777777"/>
    <x v="1"/>
    <n v="52"/>
    <n v="40.942307692307693"/>
    <x v="1"/>
    <x v="1"/>
    <x v="792"/>
    <n v="1279083600"/>
    <b v="0"/>
    <b v="0"/>
    <x v="3"/>
    <x v="3"/>
    <x v="3"/>
  </r>
  <r>
    <n v="886"/>
    <x v="865"/>
    <x v="885"/>
    <n v="150600"/>
    <n v="127745"/>
    <n v="0.84824037184594958"/>
    <x v="0"/>
    <n v="1825"/>
    <n v="69.9972602739726"/>
    <x v="1"/>
    <x v="1"/>
    <x v="793"/>
    <n v="1284354000"/>
    <b v="0"/>
    <b v="0"/>
    <x v="7"/>
    <x v="1"/>
    <x v="7"/>
  </r>
  <r>
    <n v="887"/>
    <x v="866"/>
    <x v="886"/>
    <n v="7800"/>
    <n v="2289"/>
    <n v="0.29346153846153844"/>
    <x v="0"/>
    <n v="31"/>
    <n v="73.838709677419359"/>
    <x v="1"/>
    <x v="1"/>
    <x v="794"/>
    <n v="1441170000"/>
    <b v="0"/>
    <b v="1"/>
    <x v="3"/>
    <x v="3"/>
    <x v="3"/>
  </r>
  <r>
    <n v="888"/>
    <x v="867"/>
    <x v="887"/>
    <n v="5800"/>
    <n v="12174"/>
    <n v="2.0989655172413793"/>
    <x v="1"/>
    <n v="290"/>
    <n v="41.979310344827589"/>
    <x v="1"/>
    <x v="1"/>
    <x v="795"/>
    <n v="1493528400"/>
    <b v="0"/>
    <b v="0"/>
    <x v="3"/>
    <x v="3"/>
    <x v="3"/>
  </r>
  <r>
    <n v="889"/>
    <x v="868"/>
    <x v="888"/>
    <n v="5600"/>
    <n v="9508"/>
    <n v="1.697857142857143"/>
    <x v="1"/>
    <n v="122"/>
    <n v="77.93442622950819"/>
    <x v="1"/>
    <x v="1"/>
    <x v="796"/>
    <n v="1395205200"/>
    <b v="0"/>
    <b v="1"/>
    <x v="5"/>
    <x v="1"/>
    <x v="5"/>
  </r>
  <r>
    <n v="890"/>
    <x v="869"/>
    <x v="889"/>
    <n v="134400"/>
    <n v="155849"/>
    <n v="1.1595907738095239"/>
    <x v="1"/>
    <n v="1470"/>
    <n v="106.01972789115646"/>
    <x v="1"/>
    <x v="1"/>
    <x v="797"/>
    <n v="1561438800"/>
    <b v="0"/>
    <b v="0"/>
    <x v="7"/>
    <x v="1"/>
    <x v="7"/>
  </r>
  <r>
    <n v="891"/>
    <x v="870"/>
    <x v="890"/>
    <n v="3000"/>
    <n v="7758"/>
    <n v="2.5859999999999999"/>
    <x v="1"/>
    <n v="165"/>
    <n v="47.018181818181816"/>
    <x v="0"/>
    <x v="0"/>
    <x v="798"/>
    <n v="1326693600"/>
    <b v="0"/>
    <b v="0"/>
    <x v="4"/>
    <x v="4"/>
    <x v="4"/>
  </r>
  <r>
    <n v="892"/>
    <x v="871"/>
    <x v="891"/>
    <n v="6000"/>
    <n v="13835"/>
    <n v="2.3058333333333332"/>
    <x v="1"/>
    <n v="182"/>
    <n v="76.016483516483518"/>
    <x v="1"/>
    <x v="1"/>
    <x v="799"/>
    <n v="1277960400"/>
    <b v="0"/>
    <b v="0"/>
    <x v="18"/>
    <x v="5"/>
    <x v="18"/>
  </r>
  <r>
    <n v="893"/>
    <x v="872"/>
    <x v="892"/>
    <n v="8400"/>
    <n v="10770"/>
    <n v="1.2821428571428573"/>
    <x v="1"/>
    <n v="199"/>
    <n v="54.120603015075375"/>
    <x v="6"/>
    <x v="6"/>
    <x v="800"/>
    <n v="1434690000"/>
    <b v="0"/>
    <b v="1"/>
    <x v="4"/>
    <x v="4"/>
    <x v="4"/>
  </r>
  <r>
    <n v="894"/>
    <x v="873"/>
    <x v="893"/>
    <n v="1700"/>
    <n v="3208"/>
    <n v="1.8870588235294117"/>
    <x v="1"/>
    <n v="56"/>
    <n v="57.285714285714285"/>
    <x v="4"/>
    <x v="4"/>
    <x v="801"/>
    <n v="1376110800"/>
    <b v="0"/>
    <b v="1"/>
    <x v="19"/>
    <x v="4"/>
    <x v="19"/>
  </r>
  <r>
    <n v="895"/>
    <x v="874"/>
    <x v="894"/>
    <n v="159800"/>
    <n v="11108"/>
    <n v="6.9511889862327911E-2"/>
    <x v="0"/>
    <n v="107"/>
    <n v="103.81308411214954"/>
    <x v="1"/>
    <x v="1"/>
    <x v="802"/>
    <n v="1518415200"/>
    <b v="0"/>
    <b v="0"/>
    <x v="3"/>
    <x v="3"/>
    <x v="3"/>
  </r>
  <r>
    <n v="896"/>
    <x v="875"/>
    <x v="895"/>
    <n v="19800"/>
    <n v="153338"/>
    <n v="7.7443434343434348"/>
    <x v="1"/>
    <n v="1460"/>
    <n v="105.02602739726028"/>
    <x v="2"/>
    <x v="2"/>
    <x v="803"/>
    <n v="1310878800"/>
    <b v="0"/>
    <b v="1"/>
    <x v="0"/>
    <x v="0"/>
    <x v="0"/>
  </r>
  <r>
    <n v="897"/>
    <x v="876"/>
    <x v="896"/>
    <n v="8800"/>
    <n v="2437"/>
    <n v="0.27693181818181817"/>
    <x v="0"/>
    <n v="27"/>
    <n v="90.259259259259252"/>
    <x v="1"/>
    <x v="1"/>
    <x v="212"/>
    <n v="1556600400"/>
    <b v="0"/>
    <b v="0"/>
    <x v="3"/>
    <x v="3"/>
    <x v="3"/>
  </r>
  <r>
    <n v="898"/>
    <x v="877"/>
    <x v="897"/>
    <n v="179100"/>
    <n v="93991"/>
    <n v="0.52479620323841425"/>
    <x v="0"/>
    <n v="1221"/>
    <n v="76.978705978705975"/>
    <x v="1"/>
    <x v="1"/>
    <x v="804"/>
    <n v="1576994400"/>
    <b v="0"/>
    <b v="0"/>
    <x v="4"/>
    <x v="4"/>
    <x v="4"/>
  </r>
  <r>
    <n v="899"/>
    <x v="878"/>
    <x v="898"/>
    <n v="3100"/>
    <n v="12620"/>
    <n v="4.0709677419354842"/>
    <x v="1"/>
    <n v="123"/>
    <n v="102.60162601626017"/>
    <x v="5"/>
    <x v="5"/>
    <x v="805"/>
    <n v="1382677200"/>
    <b v="0"/>
    <b v="0"/>
    <x v="17"/>
    <x v="1"/>
    <x v="17"/>
  </r>
  <r>
    <n v="900"/>
    <x v="879"/>
    <x v="899"/>
    <n v="100"/>
    <n v="2"/>
    <n v="0.02"/>
    <x v="0"/>
    <n v="1"/>
    <n v="2"/>
    <x v="1"/>
    <x v="1"/>
    <x v="806"/>
    <n v="1411189200"/>
    <b v="0"/>
    <b v="1"/>
    <x v="2"/>
    <x v="2"/>
    <x v="2"/>
  </r>
  <r>
    <n v="901"/>
    <x v="880"/>
    <x v="900"/>
    <n v="5600"/>
    <n v="8746"/>
    <n v="1.5617857142857143"/>
    <x v="1"/>
    <n v="159"/>
    <n v="55.0062893081761"/>
    <x v="1"/>
    <x v="1"/>
    <x v="807"/>
    <n v="1534654800"/>
    <b v="0"/>
    <b v="1"/>
    <x v="1"/>
    <x v="1"/>
    <x v="1"/>
  </r>
  <r>
    <n v="902"/>
    <x v="881"/>
    <x v="901"/>
    <n v="1400"/>
    <n v="3534"/>
    <n v="2.5242857142857145"/>
    <x v="1"/>
    <n v="110"/>
    <n v="32.127272727272725"/>
    <x v="1"/>
    <x v="1"/>
    <x v="722"/>
    <n v="1457762400"/>
    <b v="0"/>
    <b v="0"/>
    <x v="2"/>
    <x v="2"/>
    <x v="2"/>
  </r>
  <r>
    <n v="903"/>
    <x v="882"/>
    <x v="902"/>
    <n v="41000"/>
    <n v="709"/>
    <n v="1.729268292682927E-2"/>
    <x v="2"/>
    <n v="14"/>
    <n v="50.642857142857146"/>
    <x v="1"/>
    <x v="1"/>
    <x v="477"/>
    <n v="1337490000"/>
    <b v="0"/>
    <b v="1"/>
    <x v="9"/>
    <x v="5"/>
    <x v="9"/>
  </r>
  <r>
    <n v="904"/>
    <x v="883"/>
    <x v="903"/>
    <n v="6500"/>
    <n v="795"/>
    <n v="0.12230769230769231"/>
    <x v="0"/>
    <n v="16"/>
    <n v="49.6875"/>
    <x v="1"/>
    <x v="1"/>
    <x v="259"/>
    <n v="1349672400"/>
    <b v="0"/>
    <b v="0"/>
    <x v="15"/>
    <x v="5"/>
    <x v="15"/>
  </r>
  <r>
    <n v="905"/>
    <x v="884"/>
    <x v="904"/>
    <n v="7900"/>
    <n v="12955"/>
    <n v="1.6398734177215191"/>
    <x v="1"/>
    <n v="236"/>
    <n v="54.894067796610166"/>
    <x v="1"/>
    <x v="1"/>
    <x v="9"/>
    <n v="1379826000"/>
    <b v="0"/>
    <b v="0"/>
    <x v="3"/>
    <x v="3"/>
    <x v="3"/>
  </r>
  <r>
    <n v="906"/>
    <x v="885"/>
    <x v="905"/>
    <n v="5500"/>
    <n v="8964"/>
    <n v="1.6298181818181818"/>
    <x v="1"/>
    <n v="191"/>
    <n v="46.931937172774866"/>
    <x v="1"/>
    <x v="1"/>
    <x v="808"/>
    <n v="1497762000"/>
    <b v="1"/>
    <b v="1"/>
    <x v="4"/>
    <x v="4"/>
    <x v="4"/>
  </r>
  <r>
    <n v="907"/>
    <x v="886"/>
    <x v="906"/>
    <n v="9100"/>
    <n v="1843"/>
    <n v="0.20252747252747252"/>
    <x v="0"/>
    <n v="41"/>
    <n v="44.951219512195124"/>
    <x v="1"/>
    <x v="1"/>
    <x v="809"/>
    <n v="1304485200"/>
    <b v="0"/>
    <b v="0"/>
    <x v="3"/>
    <x v="3"/>
    <x v="3"/>
  </r>
  <r>
    <n v="908"/>
    <x v="887"/>
    <x v="907"/>
    <n v="38200"/>
    <n v="121950"/>
    <n v="3.1924083769633507"/>
    <x v="1"/>
    <n v="3934"/>
    <n v="30.99898322318251"/>
    <x v="1"/>
    <x v="1"/>
    <x v="444"/>
    <n v="1336885200"/>
    <b v="0"/>
    <b v="0"/>
    <x v="11"/>
    <x v="6"/>
    <x v="11"/>
  </r>
  <r>
    <n v="909"/>
    <x v="888"/>
    <x v="908"/>
    <n v="1800"/>
    <n v="8621"/>
    <n v="4.7894444444444444"/>
    <x v="1"/>
    <n v="80"/>
    <n v="107.7625"/>
    <x v="0"/>
    <x v="0"/>
    <x v="384"/>
    <n v="1530421200"/>
    <b v="0"/>
    <b v="1"/>
    <x v="3"/>
    <x v="3"/>
    <x v="3"/>
  </r>
  <r>
    <n v="910"/>
    <x v="889"/>
    <x v="909"/>
    <n v="154500"/>
    <n v="30215"/>
    <n v="0.19556634304207121"/>
    <x v="3"/>
    <n v="296"/>
    <n v="102.07770270270271"/>
    <x v="1"/>
    <x v="1"/>
    <x v="810"/>
    <n v="1421992800"/>
    <b v="0"/>
    <b v="0"/>
    <x v="3"/>
    <x v="3"/>
    <x v="3"/>
  </r>
  <r>
    <n v="911"/>
    <x v="890"/>
    <x v="910"/>
    <n v="5800"/>
    <n v="11539"/>
    <n v="1.9894827586206896"/>
    <x v="1"/>
    <n v="462"/>
    <n v="24.976190476190474"/>
    <x v="1"/>
    <x v="1"/>
    <x v="811"/>
    <n v="1568178000"/>
    <b v="1"/>
    <b v="0"/>
    <x v="2"/>
    <x v="2"/>
    <x v="2"/>
  </r>
  <r>
    <n v="912"/>
    <x v="891"/>
    <x v="911"/>
    <n v="1800"/>
    <n v="14310"/>
    <n v="7.95"/>
    <x v="1"/>
    <n v="179"/>
    <n v="79.944134078212286"/>
    <x v="1"/>
    <x v="1"/>
    <x v="812"/>
    <n v="1347944400"/>
    <b v="1"/>
    <b v="0"/>
    <x v="6"/>
    <x v="4"/>
    <x v="6"/>
  </r>
  <r>
    <n v="913"/>
    <x v="892"/>
    <x v="912"/>
    <n v="70200"/>
    <n v="35536"/>
    <n v="0.50621082621082625"/>
    <x v="0"/>
    <n v="523"/>
    <n v="67.946462715105156"/>
    <x v="2"/>
    <x v="2"/>
    <x v="813"/>
    <n v="1558760400"/>
    <b v="0"/>
    <b v="0"/>
    <x v="6"/>
    <x v="4"/>
    <x v="6"/>
  </r>
  <r>
    <n v="914"/>
    <x v="893"/>
    <x v="913"/>
    <n v="6400"/>
    <n v="3676"/>
    <n v="0.57437499999999997"/>
    <x v="0"/>
    <n v="141"/>
    <n v="26.070921985815602"/>
    <x v="4"/>
    <x v="4"/>
    <x v="814"/>
    <n v="1376629200"/>
    <b v="0"/>
    <b v="0"/>
    <x v="3"/>
    <x v="3"/>
    <x v="3"/>
  </r>
  <r>
    <n v="915"/>
    <x v="894"/>
    <x v="914"/>
    <n v="125900"/>
    <n v="195936"/>
    <n v="1.5562827640984909"/>
    <x v="1"/>
    <n v="1866"/>
    <n v="105.0032154340836"/>
    <x v="4"/>
    <x v="4"/>
    <x v="80"/>
    <n v="1504760400"/>
    <b v="0"/>
    <b v="0"/>
    <x v="19"/>
    <x v="4"/>
    <x v="19"/>
  </r>
  <r>
    <n v="916"/>
    <x v="895"/>
    <x v="915"/>
    <n v="3700"/>
    <n v="1343"/>
    <n v="0.36297297297297298"/>
    <x v="0"/>
    <n v="52"/>
    <n v="25.826923076923077"/>
    <x v="1"/>
    <x v="1"/>
    <x v="815"/>
    <n v="1419660000"/>
    <b v="0"/>
    <b v="0"/>
    <x v="14"/>
    <x v="7"/>
    <x v="14"/>
  </r>
  <r>
    <n v="917"/>
    <x v="896"/>
    <x v="916"/>
    <n v="3600"/>
    <n v="2097"/>
    <n v="0.58250000000000002"/>
    <x v="2"/>
    <n v="27"/>
    <n v="77.666666666666671"/>
    <x v="4"/>
    <x v="4"/>
    <x v="816"/>
    <n v="1311310800"/>
    <b v="0"/>
    <b v="1"/>
    <x v="12"/>
    <x v="4"/>
    <x v="12"/>
  </r>
  <r>
    <n v="918"/>
    <x v="897"/>
    <x v="917"/>
    <n v="3800"/>
    <n v="9021"/>
    <n v="2.3739473684210526"/>
    <x v="1"/>
    <n v="156"/>
    <n v="57.82692307692308"/>
    <x v="5"/>
    <x v="5"/>
    <x v="474"/>
    <n v="1344315600"/>
    <b v="0"/>
    <b v="0"/>
    <x v="15"/>
    <x v="5"/>
    <x v="15"/>
  </r>
  <r>
    <n v="919"/>
    <x v="898"/>
    <x v="918"/>
    <n v="35600"/>
    <n v="20915"/>
    <n v="0.58750000000000002"/>
    <x v="0"/>
    <n v="225"/>
    <n v="92.955555555555549"/>
    <x v="2"/>
    <x v="2"/>
    <x v="817"/>
    <n v="1510725600"/>
    <b v="0"/>
    <b v="1"/>
    <x v="3"/>
    <x v="3"/>
    <x v="3"/>
  </r>
  <r>
    <n v="920"/>
    <x v="899"/>
    <x v="919"/>
    <n v="5300"/>
    <n v="9676"/>
    <n v="1.8256603773584905"/>
    <x v="1"/>
    <n v="255"/>
    <n v="37.945098039215686"/>
    <x v="1"/>
    <x v="1"/>
    <x v="818"/>
    <n v="1551247200"/>
    <b v="1"/>
    <b v="0"/>
    <x v="10"/>
    <x v="4"/>
    <x v="10"/>
  </r>
  <r>
    <n v="921"/>
    <x v="900"/>
    <x v="920"/>
    <n v="160400"/>
    <n v="1210"/>
    <n v="7.5436408977556111E-3"/>
    <x v="0"/>
    <n v="38"/>
    <n v="31.842105263157894"/>
    <x v="1"/>
    <x v="1"/>
    <x v="819"/>
    <n v="1330236000"/>
    <b v="0"/>
    <b v="0"/>
    <x v="2"/>
    <x v="2"/>
    <x v="2"/>
  </r>
  <r>
    <n v="922"/>
    <x v="901"/>
    <x v="921"/>
    <n v="51400"/>
    <n v="90440"/>
    <n v="1.7595330739299611"/>
    <x v="1"/>
    <n v="2261"/>
    <n v="40"/>
    <x v="1"/>
    <x v="1"/>
    <x v="609"/>
    <n v="1545112800"/>
    <b v="0"/>
    <b v="1"/>
    <x v="21"/>
    <x v="1"/>
    <x v="21"/>
  </r>
  <r>
    <n v="923"/>
    <x v="902"/>
    <x v="922"/>
    <n v="1700"/>
    <n v="4044"/>
    <n v="2.3788235294117648"/>
    <x v="1"/>
    <n v="40"/>
    <n v="101.1"/>
    <x v="1"/>
    <x v="1"/>
    <x v="547"/>
    <n v="1279170000"/>
    <b v="0"/>
    <b v="0"/>
    <x v="3"/>
    <x v="3"/>
    <x v="3"/>
  </r>
  <r>
    <n v="924"/>
    <x v="903"/>
    <x v="923"/>
    <n v="39400"/>
    <n v="192292"/>
    <n v="4.8805076142131982"/>
    <x v="1"/>
    <n v="2289"/>
    <n v="84.006989951944078"/>
    <x v="6"/>
    <x v="6"/>
    <x v="820"/>
    <n v="1573452000"/>
    <b v="0"/>
    <b v="0"/>
    <x v="3"/>
    <x v="3"/>
    <x v="3"/>
  </r>
  <r>
    <n v="925"/>
    <x v="904"/>
    <x v="924"/>
    <n v="3000"/>
    <n v="6722"/>
    <n v="2.2406666666666668"/>
    <x v="1"/>
    <n v="65"/>
    <n v="103.41538461538461"/>
    <x v="1"/>
    <x v="1"/>
    <x v="821"/>
    <n v="1507093200"/>
    <b v="0"/>
    <b v="0"/>
    <x v="3"/>
    <x v="3"/>
    <x v="3"/>
  </r>
  <r>
    <n v="926"/>
    <x v="905"/>
    <x v="925"/>
    <n v="8700"/>
    <n v="1577"/>
    <n v="0.18126436781609195"/>
    <x v="0"/>
    <n v="15"/>
    <n v="105.13333333333334"/>
    <x v="1"/>
    <x v="1"/>
    <x v="151"/>
    <n v="1463374800"/>
    <b v="0"/>
    <b v="0"/>
    <x v="0"/>
    <x v="0"/>
    <x v="0"/>
  </r>
  <r>
    <n v="927"/>
    <x v="906"/>
    <x v="926"/>
    <n v="7200"/>
    <n v="3301"/>
    <n v="0.45847222222222223"/>
    <x v="0"/>
    <n v="37"/>
    <n v="89.21621621621621"/>
    <x v="1"/>
    <x v="1"/>
    <x v="822"/>
    <n v="1344574800"/>
    <b v="0"/>
    <b v="0"/>
    <x v="3"/>
    <x v="3"/>
    <x v="3"/>
  </r>
  <r>
    <n v="928"/>
    <x v="907"/>
    <x v="927"/>
    <n v="167400"/>
    <n v="196386"/>
    <n v="1.1731541218637993"/>
    <x v="1"/>
    <n v="3777"/>
    <n v="51.995234312946785"/>
    <x v="6"/>
    <x v="6"/>
    <x v="823"/>
    <n v="1389074400"/>
    <b v="0"/>
    <b v="0"/>
    <x v="2"/>
    <x v="2"/>
    <x v="2"/>
  </r>
  <r>
    <n v="929"/>
    <x v="908"/>
    <x v="928"/>
    <n v="5500"/>
    <n v="11952"/>
    <n v="2.173090909090909"/>
    <x v="1"/>
    <n v="184"/>
    <n v="64.956521739130437"/>
    <x v="4"/>
    <x v="4"/>
    <x v="824"/>
    <n v="1494997200"/>
    <b v="0"/>
    <b v="0"/>
    <x v="3"/>
    <x v="3"/>
    <x v="3"/>
  </r>
  <r>
    <n v="930"/>
    <x v="909"/>
    <x v="929"/>
    <n v="3500"/>
    <n v="3930"/>
    <n v="1.1228571428571428"/>
    <x v="1"/>
    <n v="85"/>
    <n v="46.235294117647058"/>
    <x v="1"/>
    <x v="1"/>
    <x v="825"/>
    <n v="1425448800"/>
    <b v="0"/>
    <b v="1"/>
    <x v="3"/>
    <x v="3"/>
    <x v="3"/>
  </r>
  <r>
    <n v="931"/>
    <x v="910"/>
    <x v="930"/>
    <n v="7900"/>
    <n v="5729"/>
    <n v="0.72518987341772156"/>
    <x v="0"/>
    <n v="112"/>
    <n v="51.151785714285715"/>
    <x v="1"/>
    <x v="1"/>
    <x v="826"/>
    <n v="1404104400"/>
    <b v="0"/>
    <b v="1"/>
    <x v="3"/>
    <x v="3"/>
    <x v="3"/>
  </r>
  <r>
    <n v="932"/>
    <x v="911"/>
    <x v="931"/>
    <n v="2300"/>
    <n v="4883"/>
    <n v="2.1230434782608696"/>
    <x v="1"/>
    <n v="144"/>
    <n v="33.909722222222221"/>
    <x v="1"/>
    <x v="1"/>
    <x v="827"/>
    <n v="1394773200"/>
    <b v="0"/>
    <b v="0"/>
    <x v="1"/>
    <x v="1"/>
    <x v="1"/>
  </r>
  <r>
    <n v="933"/>
    <x v="912"/>
    <x v="932"/>
    <n v="73000"/>
    <n v="175015"/>
    <n v="2.3974657534246577"/>
    <x v="1"/>
    <n v="1902"/>
    <n v="92.016298633017882"/>
    <x v="1"/>
    <x v="1"/>
    <x v="828"/>
    <n v="1366520400"/>
    <b v="0"/>
    <b v="0"/>
    <x v="3"/>
    <x v="3"/>
    <x v="3"/>
  </r>
  <r>
    <n v="934"/>
    <x v="913"/>
    <x v="933"/>
    <n v="6200"/>
    <n v="11280"/>
    <n v="1.8193548387096774"/>
    <x v="1"/>
    <n v="105"/>
    <n v="107.42857142857143"/>
    <x v="1"/>
    <x v="1"/>
    <x v="829"/>
    <n v="1456639200"/>
    <b v="0"/>
    <b v="0"/>
    <x v="3"/>
    <x v="3"/>
    <x v="3"/>
  </r>
  <r>
    <n v="935"/>
    <x v="914"/>
    <x v="934"/>
    <n v="6100"/>
    <n v="10012"/>
    <n v="1.6413114754098361"/>
    <x v="1"/>
    <n v="132"/>
    <n v="75.848484848484844"/>
    <x v="1"/>
    <x v="1"/>
    <x v="830"/>
    <n v="1438318800"/>
    <b v="0"/>
    <b v="0"/>
    <x v="3"/>
    <x v="3"/>
    <x v="3"/>
  </r>
  <r>
    <n v="936"/>
    <x v="591"/>
    <x v="935"/>
    <n v="103200"/>
    <n v="1690"/>
    <n v="1.6375968992248063E-2"/>
    <x v="0"/>
    <n v="21"/>
    <n v="80.476190476190482"/>
    <x v="1"/>
    <x v="1"/>
    <x v="831"/>
    <n v="1564030800"/>
    <b v="1"/>
    <b v="0"/>
    <x v="3"/>
    <x v="3"/>
    <x v="3"/>
  </r>
  <r>
    <n v="937"/>
    <x v="915"/>
    <x v="936"/>
    <n v="171000"/>
    <n v="84891"/>
    <n v="0.49643859649122807"/>
    <x v="3"/>
    <n v="976"/>
    <n v="86.978483606557376"/>
    <x v="1"/>
    <x v="1"/>
    <x v="832"/>
    <n v="1449295200"/>
    <b v="0"/>
    <b v="0"/>
    <x v="4"/>
    <x v="4"/>
    <x v="4"/>
  </r>
  <r>
    <n v="938"/>
    <x v="916"/>
    <x v="937"/>
    <n v="9200"/>
    <n v="10093"/>
    <n v="1.0970652173913042"/>
    <x v="1"/>
    <n v="96"/>
    <n v="105.13541666666667"/>
    <x v="1"/>
    <x v="1"/>
    <x v="833"/>
    <n v="1531890000"/>
    <b v="0"/>
    <b v="1"/>
    <x v="13"/>
    <x v="5"/>
    <x v="13"/>
  </r>
  <r>
    <n v="939"/>
    <x v="917"/>
    <x v="938"/>
    <n v="7800"/>
    <n v="3839"/>
    <n v="0.49217948717948717"/>
    <x v="0"/>
    <n v="67"/>
    <n v="57.298507462686565"/>
    <x v="1"/>
    <x v="1"/>
    <x v="834"/>
    <n v="1306213200"/>
    <b v="0"/>
    <b v="1"/>
    <x v="11"/>
    <x v="6"/>
    <x v="11"/>
  </r>
  <r>
    <n v="940"/>
    <x v="918"/>
    <x v="939"/>
    <n v="9900"/>
    <n v="6161"/>
    <n v="0.62232323232323228"/>
    <x v="2"/>
    <n v="66"/>
    <n v="93.348484848484844"/>
    <x v="0"/>
    <x v="0"/>
    <x v="835"/>
    <n v="1356242400"/>
    <b v="0"/>
    <b v="0"/>
    <x v="2"/>
    <x v="2"/>
    <x v="2"/>
  </r>
  <r>
    <n v="941"/>
    <x v="919"/>
    <x v="940"/>
    <n v="43000"/>
    <n v="5615"/>
    <n v="0.1305813953488372"/>
    <x v="0"/>
    <n v="78"/>
    <n v="71.987179487179489"/>
    <x v="1"/>
    <x v="1"/>
    <x v="836"/>
    <n v="1297576800"/>
    <b v="1"/>
    <b v="0"/>
    <x v="3"/>
    <x v="3"/>
    <x v="3"/>
  </r>
  <r>
    <n v="942"/>
    <x v="916"/>
    <x v="941"/>
    <n v="9600"/>
    <n v="6205"/>
    <n v="0.64635416666666667"/>
    <x v="0"/>
    <n v="67"/>
    <n v="92.611940298507463"/>
    <x v="2"/>
    <x v="2"/>
    <x v="837"/>
    <n v="1296194400"/>
    <b v="0"/>
    <b v="0"/>
    <x v="3"/>
    <x v="3"/>
    <x v="3"/>
  </r>
  <r>
    <n v="943"/>
    <x v="920"/>
    <x v="942"/>
    <n v="7500"/>
    <n v="11969"/>
    <n v="1.5958666666666668"/>
    <x v="1"/>
    <n v="114"/>
    <n v="104.99122807017544"/>
    <x v="1"/>
    <x v="1"/>
    <x v="219"/>
    <n v="1414558800"/>
    <b v="0"/>
    <b v="0"/>
    <x v="0"/>
    <x v="0"/>
    <x v="0"/>
  </r>
  <r>
    <n v="944"/>
    <x v="921"/>
    <x v="943"/>
    <n v="10000"/>
    <n v="8142"/>
    <n v="0.81420000000000003"/>
    <x v="0"/>
    <n v="263"/>
    <n v="30.958174904942965"/>
    <x v="2"/>
    <x v="2"/>
    <x v="365"/>
    <n v="1488348000"/>
    <b v="0"/>
    <b v="0"/>
    <x v="14"/>
    <x v="7"/>
    <x v="14"/>
  </r>
  <r>
    <n v="945"/>
    <x v="922"/>
    <x v="944"/>
    <n v="172000"/>
    <n v="55805"/>
    <n v="0.32444767441860467"/>
    <x v="0"/>
    <n v="1691"/>
    <n v="33.001182732111175"/>
    <x v="1"/>
    <x v="1"/>
    <x v="838"/>
    <n v="1334898000"/>
    <b v="1"/>
    <b v="0"/>
    <x v="14"/>
    <x v="7"/>
    <x v="14"/>
  </r>
  <r>
    <n v="946"/>
    <x v="923"/>
    <x v="945"/>
    <n v="153700"/>
    <n v="15238"/>
    <n v="9.9141184124918666E-2"/>
    <x v="0"/>
    <n v="181"/>
    <n v="84.187845303867405"/>
    <x v="1"/>
    <x v="1"/>
    <x v="839"/>
    <n v="1308373200"/>
    <b v="0"/>
    <b v="0"/>
    <x v="3"/>
    <x v="3"/>
    <x v="3"/>
  </r>
  <r>
    <n v="947"/>
    <x v="924"/>
    <x v="946"/>
    <n v="3600"/>
    <n v="961"/>
    <n v="0.26694444444444443"/>
    <x v="0"/>
    <n v="13"/>
    <n v="73.92307692307692"/>
    <x v="1"/>
    <x v="1"/>
    <x v="840"/>
    <n v="1412312400"/>
    <b v="0"/>
    <b v="0"/>
    <x v="3"/>
    <x v="3"/>
    <x v="3"/>
  </r>
  <r>
    <n v="948"/>
    <x v="925"/>
    <x v="947"/>
    <n v="9400"/>
    <n v="5918"/>
    <n v="0.62957446808510642"/>
    <x v="3"/>
    <n v="160"/>
    <n v="36.987499999999997"/>
    <x v="1"/>
    <x v="1"/>
    <x v="841"/>
    <n v="1419228000"/>
    <b v="1"/>
    <b v="1"/>
    <x v="4"/>
    <x v="4"/>
    <x v="4"/>
  </r>
  <r>
    <n v="949"/>
    <x v="926"/>
    <x v="948"/>
    <n v="5900"/>
    <n v="9520"/>
    <n v="1.6135593220338984"/>
    <x v="1"/>
    <n v="203"/>
    <n v="46.896551724137929"/>
    <x v="1"/>
    <x v="1"/>
    <x v="842"/>
    <n v="1430974800"/>
    <b v="0"/>
    <b v="0"/>
    <x v="2"/>
    <x v="2"/>
    <x v="2"/>
  </r>
  <r>
    <n v="950"/>
    <x v="927"/>
    <x v="949"/>
    <n v="100"/>
    <n v="5"/>
    <n v="0.05"/>
    <x v="0"/>
    <n v="1"/>
    <n v="5"/>
    <x v="1"/>
    <x v="1"/>
    <x v="843"/>
    <n v="1555822800"/>
    <b v="0"/>
    <b v="1"/>
    <x v="3"/>
    <x v="3"/>
    <x v="3"/>
  </r>
  <r>
    <n v="951"/>
    <x v="928"/>
    <x v="950"/>
    <n v="14500"/>
    <n v="159056"/>
    <n v="10.969379310344827"/>
    <x v="1"/>
    <n v="1559"/>
    <n v="102.02437459910199"/>
    <x v="1"/>
    <x v="1"/>
    <x v="844"/>
    <n v="1482818400"/>
    <b v="0"/>
    <b v="1"/>
    <x v="1"/>
    <x v="1"/>
    <x v="1"/>
  </r>
  <r>
    <n v="952"/>
    <x v="929"/>
    <x v="951"/>
    <n v="145500"/>
    <n v="101987"/>
    <n v="0.70094158075601376"/>
    <x v="3"/>
    <n v="2266"/>
    <n v="45.007502206531335"/>
    <x v="1"/>
    <x v="1"/>
    <x v="845"/>
    <n v="1471928400"/>
    <b v="0"/>
    <b v="0"/>
    <x v="4"/>
    <x v="4"/>
    <x v="4"/>
  </r>
  <r>
    <n v="953"/>
    <x v="930"/>
    <x v="952"/>
    <n v="3300"/>
    <n v="1980"/>
    <n v="0.6"/>
    <x v="0"/>
    <n v="21"/>
    <n v="94.285714285714292"/>
    <x v="1"/>
    <x v="1"/>
    <x v="846"/>
    <n v="1453701600"/>
    <b v="0"/>
    <b v="1"/>
    <x v="22"/>
    <x v="4"/>
    <x v="22"/>
  </r>
  <r>
    <n v="954"/>
    <x v="931"/>
    <x v="953"/>
    <n v="42600"/>
    <n v="156384"/>
    <n v="3.6709859154929578"/>
    <x v="1"/>
    <n v="1548"/>
    <n v="101.02325581395348"/>
    <x v="2"/>
    <x v="2"/>
    <x v="110"/>
    <n v="1350363600"/>
    <b v="0"/>
    <b v="0"/>
    <x v="2"/>
    <x v="2"/>
    <x v="2"/>
  </r>
  <r>
    <n v="955"/>
    <x v="932"/>
    <x v="954"/>
    <n v="700"/>
    <n v="7763"/>
    <n v="11.09"/>
    <x v="1"/>
    <n v="80"/>
    <n v="97.037499999999994"/>
    <x v="1"/>
    <x v="1"/>
    <x v="847"/>
    <n v="1353996000"/>
    <b v="0"/>
    <b v="0"/>
    <x v="3"/>
    <x v="3"/>
    <x v="3"/>
  </r>
  <r>
    <n v="956"/>
    <x v="933"/>
    <x v="955"/>
    <n v="187600"/>
    <n v="35698"/>
    <n v="0.19028784648187633"/>
    <x v="0"/>
    <n v="830"/>
    <n v="43.00963855421687"/>
    <x v="1"/>
    <x v="1"/>
    <x v="848"/>
    <n v="1451109600"/>
    <b v="0"/>
    <b v="0"/>
    <x v="22"/>
    <x v="4"/>
    <x v="22"/>
  </r>
  <r>
    <n v="957"/>
    <x v="934"/>
    <x v="956"/>
    <n v="9800"/>
    <n v="12434"/>
    <n v="1.2687755102040816"/>
    <x v="1"/>
    <n v="131"/>
    <n v="94.916030534351151"/>
    <x v="1"/>
    <x v="1"/>
    <x v="849"/>
    <n v="1329631200"/>
    <b v="0"/>
    <b v="0"/>
    <x v="3"/>
    <x v="3"/>
    <x v="3"/>
  </r>
  <r>
    <n v="958"/>
    <x v="935"/>
    <x v="957"/>
    <n v="1100"/>
    <n v="8081"/>
    <n v="7.3463636363636367"/>
    <x v="1"/>
    <n v="112"/>
    <n v="72.151785714285708"/>
    <x v="1"/>
    <x v="1"/>
    <x v="780"/>
    <n v="1278997200"/>
    <b v="0"/>
    <b v="0"/>
    <x v="10"/>
    <x v="4"/>
    <x v="10"/>
  </r>
  <r>
    <n v="959"/>
    <x v="936"/>
    <x v="958"/>
    <n v="145000"/>
    <n v="6631"/>
    <n v="4.5731034482758622E-2"/>
    <x v="0"/>
    <n v="130"/>
    <n v="51.007692307692309"/>
    <x v="1"/>
    <x v="1"/>
    <x v="140"/>
    <n v="1280120400"/>
    <b v="0"/>
    <b v="0"/>
    <x v="18"/>
    <x v="5"/>
    <x v="18"/>
  </r>
  <r>
    <n v="960"/>
    <x v="937"/>
    <x v="959"/>
    <n v="5500"/>
    <n v="4678"/>
    <n v="0.85054545454545449"/>
    <x v="0"/>
    <n v="55"/>
    <n v="85.054545454545448"/>
    <x v="1"/>
    <x v="1"/>
    <x v="850"/>
    <n v="1458104400"/>
    <b v="0"/>
    <b v="0"/>
    <x v="2"/>
    <x v="2"/>
    <x v="2"/>
  </r>
  <r>
    <n v="961"/>
    <x v="938"/>
    <x v="960"/>
    <n v="5700"/>
    <n v="6800"/>
    <n v="1.1929824561403508"/>
    <x v="1"/>
    <n v="155"/>
    <n v="43.87096774193548"/>
    <x v="1"/>
    <x v="1"/>
    <x v="851"/>
    <n v="1298268000"/>
    <b v="0"/>
    <b v="0"/>
    <x v="18"/>
    <x v="5"/>
    <x v="18"/>
  </r>
  <r>
    <n v="962"/>
    <x v="939"/>
    <x v="961"/>
    <n v="3600"/>
    <n v="10657"/>
    <n v="2.9602777777777778"/>
    <x v="1"/>
    <n v="266"/>
    <n v="40.063909774436091"/>
    <x v="1"/>
    <x v="1"/>
    <x v="852"/>
    <n v="1386223200"/>
    <b v="0"/>
    <b v="0"/>
    <x v="0"/>
    <x v="0"/>
    <x v="0"/>
  </r>
  <r>
    <n v="963"/>
    <x v="940"/>
    <x v="962"/>
    <n v="5900"/>
    <n v="4997"/>
    <n v="0.84694915254237291"/>
    <x v="0"/>
    <n v="114"/>
    <n v="43.833333333333336"/>
    <x v="6"/>
    <x v="6"/>
    <x v="853"/>
    <n v="1299823200"/>
    <b v="0"/>
    <b v="1"/>
    <x v="14"/>
    <x v="7"/>
    <x v="14"/>
  </r>
  <r>
    <n v="964"/>
    <x v="941"/>
    <x v="963"/>
    <n v="3700"/>
    <n v="13164"/>
    <n v="3.5578378378378379"/>
    <x v="1"/>
    <n v="155"/>
    <n v="84.92903225806451"/>
    <x v="1"/>
    <x v="1"/>
    <x v="854"/>
    <n v="1431752400"/>
    <b v="0"/>
    <b v="0"/>
    <x v="3"/>
    <x v="3"/>
    <x v="3"/>
  </r>
  <r>
    <n v="965"/>
    <x v="942"/>
    <x v="964"/>
    <n v="2200"/>
    <n v="8501"/>
    <n v="3.8640909090909092"/>
    <x v="1"/>
    <n v="207"/>
    <n v="41.067632850241544"/>
    <x v="4"/>
    <x v="4"/>
    <x v="67"/>
    <n v="1267855200"/>
    <b v="0"/>
    <b v="0"/>
    <x v="1"/>
    <x v="1"/>
    <x v="1"/>
  </r>
  <r>
    <n v="966"/>
    <x v="411"/>
    <x v="965"/>
    <n v="1700"/>
    <n v="13468"/>
    <n v="7.9223529411764702"/>
    <x v="1"/>
    <n v="245"/>
    <n v="54.971428571428568"/>
    <x v="1"/>
    <x v="1"/>
    <x v="855"/>
    <n v="1497675600"/>
    <b v="0"/>
    <b v="0"/>
    <x v="3"/>
    <x v="3"/>
    <x v="3"/>
  </r>
  <r>
    <n v="967"/>
    <x v="943"/>
    <x v="966"/>
    <n v="88400"/>
    <n v="121138"/>
    <n v="1.3703393665158372"/>
    <x v="1"/>
    <n v="1573"/>
    <n v="77.010807374443743"/>
    <x v="1"/>
    <x v="1"/>
    <x v="107"/>
    <n v="1336885200"/>
    <b v="0"/>
    <b v="0"/>
    <x v="21"/>
    <x v="1"/>
    <x v="21"/>
  </r>
  <r>
    <n v="968"/>
    <x v="944"/>
    <x v="967"/>
    <n v="2400"/>
    <n v="8117"/>
    <n v="3.3820833333333336"/>
    <x v="1"/>
    <n v="114"/>
    <n v="71.201754385964918"/>
    <x v="1"/>
    <x v="1"/>
    <x v="344"/>
    <n v="1295157600"/>
    <b v="0"/>
    <b v="0"/>
    <x v="0"/>
    <x v="0"/>
    <x v="0"/>
  </r>
  <r>
    <n v="969"/>
    <x v="945"/>
    <x v="968"/>
    <n v="7900"/>
    <n v="8550"/>
    <n v="1.0822784810126582"/>
    <x v="1"/>
    <n v="93"/>
    <n v="91.935483870967744"/>
    <x v="1"/>
    <x v="1"/>
    <x v="856"/>
    <n v="1577599200"/>
    <b v="0"/>
    <b v="0"/>
    <x v="3"/>
    <x v="3"/>
    <x v="3"/>
  </r>
  <r>
    <n v="970"/>
    <x v="946"/>
    <x v="969"/>
    <n v="94900"/>
    <n v="57659"/>
    <n v="0.60757639620653314"/>
    <x v="0"/>
    <n v="594"/>
    <n v="97.069023569023571"/>
    <x v="1"/>
    <x v="1"/>
    <x v="857"/>
    <n v="1305003600"/>
    <b v="0"/>
    <b v="0"/>
    <x v="3"/>
    <x v="3"/>
    <x v="3"/>
  </r>
  <r>
    <n v="971"/>
    <x v="947"/>
    <x v="970"/>
    <n v="5100"/>
    <n v="1414"/>
    <n v="0.27725490196078434"/>
    <x v="0"/>
    <n v="24"/>
    <n v="58.916666666666664"/>
    <x v="1"/>
    <x v="1"/>
    <x v="858"/>
    <n v="1381726800"/>
    <b v="0"/>
    <b v="0"/>
    <x v="19"/>
    <x v="4"/>
    <x v="19"/>
  </r>
  <r>
    <n v="972"/>
    <x v="948"/>
    <x v="971"/>
    <n v="42700"/>
    <n v="97524"/>
    <n v="2.283934426229508"/>
    <x v="1"/>
    <n v="1681"/>
    <n v="58.015466983938133"/>
    <x v="1"/>
    <x v="1"/>
    <x v="859"/>
    <n v="1402462800"/>
    <b v="0"/>
    <b v="1"/>
    <x v="2"/>
    <x v="2"/>
    <x v="2"/>
  </r>
  <r>
    <n v="973"/>
    <x v="949"/>
    <x v="972"/>
    <n v="121100"/>
    <n v="26176"/>
    <n v="0.21615194054500414"/>
    <x v="0"/>
    <n v="252"/>
    <n v="103.87301587301587"/>
    <x v="1"/>
    <x v="1"/>
    <x v="860"/>
    <n v="1292133600"/>
    <b v="0"/>
    <b v="1"/>
    <x v="3"/>
    <x v="3"/>
    <x v="3"/>
  </r>
  <r>
    <n v="974"/>
    <x v="950"/>
    <x v="973"/>
    <n v="800"/>
    <n v="2991"/>
    <n v="3.73875"/>
    <x v="1"/>
    <n v="32"/>
    <n v="93.46875"/>
    <x v="1"/>
    <x v="1"/>
    <x v="170"/>
    <n v="1368939600"/>
    <b v="0"/>
    <b v="0"/>
    <x v="7"/>
    <x v="1"/>
    <x v="7"/>
  </r>
  <r>
    <n v="975"/>
    <x v="951"/>
    <x v="974"/>
    <n v="5400"/>
    <n v="8366"/>
    <n v="1.5492592592592593"/>
    <x v="1"/>
    <n v="135"/>
    <n v="61.970370370370368"/>
    <x v="1"/>
    <x v="1"/>
    <x v="861"/>
    <n v="1452146400"/>
    <b v="0"/>
    <b v="1"/>
    <x v="3"/>
    <x v="3"/>
    <x v="3"/>
  </r>
  <r>
    <n v="976"/>
    <x v="952"/>
    <x v="975"/>
    <n v="4000"/>
    <n v="12886"/>
    <n v="3.2214999999999998"/>
    <x v="1"/>
    <n v="140"/>
    <n v="92.042857142857144"/>
    <x v="1"/>
    <x v="1"/>
    <x v="862"/>
    <n v="1296712800"/>
    <b v="0"/>
    <b v="1"/>
    <x v="3"/>
    <x v="3"/>
    <x v="3"/>
  </r>
  <r>
    <n v="977"/>
    <x v="597"/>
    <x v="976"/>
    <n v="7000"/>
    <n v="5177"/>
    <n v="0.73957142857142855"/>
    <x v="0"/>
    <n v="67"/>
    <n v="77.268656716417908"/>
    <x v="1"/>
    <x v="1"/>
    <x v="863"/>
    <n v="1520748000"/>
    <b v="0"/>
    <b v="0"/>
    <x v="0"/>
    <x v="0"/>
    <x v="0"/>
  </r>
  <r>
    <n v="978"/>
    <x v="953"/>
    <x v="977"/>
    <n v="1000"/>
    <n v="8641"/>
    <n v="8.641"/>
    <x v="1"/>
    <n v="92"/>
    <n v="93.923913043478265"/>
    <x v="1"/>
    <x v="1"/>
    <x v="864"/>
    <n v="1480831200"/>
    <b v="0"/>
    <b v="0"/>
    <x v="11"/>
    <x v="6"/>
    <x v="11"/>
  </r>
  <r>
    <n v="979"/>
    <x v="954"/>
    <x v="978"/>
    <n v="60200"/>
    <n v="86244"/>
    <n v="1.432624584717608"/>
    <x v="1"/>
    <n v="1015"/>
    <n v="84.969458128078813"/>
    <x v="4"/>
    <x v="4"/>
    <x v="527"/>
    <n v="1426914000"/>
    <b v="0"/>
    <b v="0"/>
    <x v="3"/>
    <x v="3"/>
    <x v="3"/>
  </r>
  <r>
    <n v="980"/>
    <x v="955"/>
    <x v="979"/>
    <n v="195200"/>
    <n v="78630"/>
    <n v="0.40281762295081969"/>
    <x v="0"/>
    <n v="742"/>
    <n v="105.97035040431267"/>
    <x v="1"/>
    <x v="1"/>
    <x v="865"/>
    <n v="1446616800"/>
    <b v="1"/>
    <b v="0"/>
    <x v="9"/>
    <x v="5"/>
    <x v="9"/>
  </r>
  <r>
    <n v="981"/>
    <x v="956"/>
    <x v="980"/>
    <n v="6700"/>
    <n v="11941"/>
    <n v="1.7822388059701493"/>
    <x v="1"/>
    <n v="323"/>
    <n v="36.969040247678016"/>
    <x v="1"/>
    <x v="1"/>
    <x v="866"/>
    <n v="1517032800"/>
    <b v="0"/>
    <b v="0"/>
    <x v="2"/>
    <x v="2"/>
    <x v="2"/>
  </r>
  <r>
    <n v="982"/>
    <x v="957"/>
    <x v="981"/>
    <n v="7200"/>
    <n v="6115"/>
    <n v="0.84930555555555554"/>
    <x v="0"/>
    <n v="75"/>
    <n v="81.533333333333331"/>
    <x v="1"/>
    <x v="1"/>
    <x v="867"/>
    <n v="1311224400"/>
    <b v="0"/>
    <b v="1"/>
    <x v="4"/>
    <x v="4"/>
    <x v="4"/>
  </r>
  <r>
    <n v="983"/>
    <x v="958"/>
    <x v="982"/>
    <n v="129100"/>
    <n v="188404"/>
    <n v="1.4593648334624323"/>
    <x v="1"/>
    <n v="2326"/>
    <n v="80.999140154772135"/>
    <x v="1"/>
    <x v="1"/>
    <x v="868"/>
    <n v="1566190800"/>
    <b v="0"/>
    <b v="0"/>
    <x v="4"/>
    <x v="4"/>
    <x v="4"/>
  </r>
  <r>
    <n v="984"/>
    <x v="959"/>
    <x v="983"/>
    <n v="6500"/>
    <n v="9910"/>
    <n v="1.5246153846153847"/>
    <x v="1"/>
    <n v="381"/>
    <n v="26.010498687664043"/>
    <x v="1"/>
    <x v="1"/>
    <x v="105"/>
    <n v="1570165200"/>
    <b v="0"/>
    <b v="0"/>
    <x v="3"/>
    <x v="3"/>
    <x v="3"/>
  </r>
  <r>
    <n v="985"/>
    <x v="960"/>
    <x v="984"/>
    <n v="170600"/>
    <n v="114523"/>
    <n v="0.67129542790152408"/>
    <x v="0"/>
    <n v="4405"/>
    <n v="25.998410896708286"/>
    <x v="1"/>
    <x v="1"/>
    <x v="481"/>
    <n v="1388556000"/>
    <b v="0"/>
    <b v="1"/>
    <x v="1"/>
    <x v="1"/>
    <x v="1"/>
  </r>
  <r>
    <n v="986"/>
    <x v="961"/>
    <x v="985"/>
    <n v="7800"/>
    <n v="3144"/>
    <n v="0.40307692307692305"/>
    <x v="0"/>
    <n v="92"/>
    <n v="34.173913043478258"/>
    <x v="1"/>
    <x v="1"/>
    <x v="253"/>
    <n v="1303189200"/>
    <b v="0"/>
    <b v="0"/>
    <x v="1"/>
    <x v="1"/>
    <x v="1"/>
  </r>
  <r>
    <n v="987"/>
    <x v="962"/>
    <x v="986"/>
    <n v="6200"/>
    <n v="13441"/>
    <n v="2.1679032258064517"/>
    <x v="1"/>
    <n v="480"/>
    <n v="28.002083333333335"/>
    <x v="1"/>
    <x v="1"/>
    <x v="869"/>
    <n v="1494478800"/>
    <b v="0"/>
    <b v="0"/>
    <x v="4"/>
    <x v="4"/>
    <x v="4"/>
  </r>
  <r>
    <n v="988"/>
    <x v="963"/>
    <x v="987"/>
    <n v="9400"/>
    <n v="4899"/>
    <n v="0.52117021276595743"/>
    <x v="0"/>
    <n v="64"/>
    <n v="76.546875"/>
    <x v="1"/>
    <x v="1"/>
    <x v="864"/>
    <n v="1480744800"/>
    <b v="0"/>
    <b v="0"/>
    <x v="15"/>
    <x v="5"/>
    <x v="15"/>
  </r>
  <r>
    <n v="989"/>
    <x v="964"/>
    <x v="988"/>
    <n v="2400"/>
    <n v="11990"/>
    <n v="4.9958333333333336"/>
    <x v="1"/>
    <n v="226"/>
    <n v="53.053097345132741"/>
    <x v="1"/>
    <x v="1"/>
    <x v="843"/>
    <n v="1555822800"/>
    <b v="0"/>
    <b v="0"/>
    <x v="18"/>
    <x v="5"/>
    <x v="18"/>
  </r>
  <r>
    <n v="990"/>
    <x v="965"/>
    <x v="989"/>
    <n v="7800"/>
    <n v="6839"/>
    <n v="0.87679487179487181"/>
    <x v="0"/>
    <n v="64"/>
    <n v="106.859375"/>
    <x v="1"/>
    <x v="1"/>
    <x v="289"/>
    <n v="1458882000"/>
    <b v="0"/>
    <b v="1"/>
    <x v="6"/>
    <x v="4"/>
    <x v="6"/>
  </r>
  <r>
    <n v="991"/>
    <x v="509"/>
    <x v="990"/>
    <n v="9800"/>
    <n v="11091"/>
    <n v="1.131734693877551"/>
    <x v="1"/>
    <n v="241"/>
    <n v="46.020746887966808"/>
    <x v="1"/>
    <x v="1"/>
    <x v="870"/>
    <n v="1411966800"/>
    <b v="0"/>
    <b v="1"/>
    <x v="1"/>
    <x v="1"/>
    <x v="1"/>
  </r>
  <r>
    <n v="992"/>
    <x v="966"/>
    <x v="991"/>
    <n v="3100"/>
    <n v="13223"/>
    <n v="4.2654838709677421"/>
    <x v="1"/>
    <n v="132"/>
    <n v="100.17424242424242"/>
    <x v="1"/>
    <x v="1"/>
    <x v="871"/>
    <n v="1526878800"/>
    <b v="0"/>
    <b v="1"/>
    <x v="6"/>
    <x v="4"/>
    <x v="6"/>
  </r>
  <r>
    <n v="993"/>
    <x v="967"/>
    <x v="992"/>
    <n v="9800"/>
    <n v="7608"/>
    <n v="0.77632653061224488"/>
    <x v="3"/>
    <n v="75"/>
    <n v="101.44"/>
    <x v="6"/>
    <x v="6"/>
    <x v="872"/>
    <n v="1452405600"/>
    <b v="0"/>
    <b v="1"/>
    <x v="14"/>
    <x v="7"/>
    <x v="14"/>
  </r>
  <r>
    <n v="994"/>
    <x v="968"/>
    <x v="993"/>
    <n v="141100"/>
    <n v="74073"/>
    <n v="0.52496810772501767"/>
    <x v="0"/>
    <n v="842"/>
    <n v="87.972684085510693"/>
    <x v="1"/>
    <x v="1"/>
    <x v="873"/>
    <n v="1414040400"/>
    <b v="0"/>
    <b v="1"/>
    <x v="18"/>
    <x v="5"/>
    <x v="18"/>
  </r>
  <r>
    <n v="995"/>
    <x v="969"/>
    <x v="994"/>
    <n v="97300"/>
    <n v="153216"/>
    <n v="1.5746762589928058"/>
    <x v="1"/>
    <n v="2043"/>
    <n v="74.995594713656388"/>
    <x v="1"/>
    <x v="1"/>
    <x v="874"/>
    <n v="1543816800"/>
    <b v="0"/>
    <b v="1"/>
    <x v="0"/>
    <x v="0"/>
    <x v="0"/>
  </r>
  <r>
    <n v="996"/>
    <x v="970"/>
    <x v="995"/>
    <n v="6600"/>
    <n v="4814"/>
    <n v="0.72939393939393937"/>
    <x v="0"/>
    <n v="112"/>
    <n v="42.982142857142854"/>
    <x v="1"/>
    <x v="1"/>
    <x v="875"/>
    <n v="1359698400"/>
    <b v="0"/>
    <b v="0"/>
    <x v="3"/>
    <x v="3"/>
    <x v="3"/>
  </r>
  <r>
    <n v="997"/>
    <x v="971"/>
    <x v="996"/>
    <n v="7600"/>
    <n v="4603"/>
    <n v="0.60565789473684206"/>
    <x v="3"/>
    <n v="139"/>
    <n v="33.115107913669064"/>
    <x v="6"/>
    <x v="6"/>
    <x v="876"/>
    <n v="1390629600"/>
    <b v="0"/>
    <b v="0"/>
    <x v="3"/>
    <x v="3"/>
    <x v="3"/>
  </r>
  <r>
    <n v="998"/>
    <x v="972"/>
    <x v="997"/>
    <n v="66600"/>
    <n v="37823"/>
    <n v="0.5679129129129129"/>
    <x v="0"/>
    <n v="374"/>
    <n v="101.13101604278074"/>
    <x v="1"/>
    <x v="1"/>
    <x v="877"/>
    <n v="1267077600"/>
    <b v="0"/>
    <b v="1"/>
    <x v="7"/>
    <x v="1"/>
    <x v="7"/>
  </r>
  <r>
    <n v="999"/>
    <x v="973"/>
    <x v="998"/>
    <n v="111100"/>
    <n v="62819"/>
    <n v="0.56542754275427543"/>
    <x v="3"/>
    <n v="1122"/>
    <n v="55.98841354723708"/>
    <x v="1"/>
    <x v="1"/>
    <x v="878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7DA8D-46B7-4BD2-980A-46C62CE1467A}" name="PivotTable1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9">
  <location ref="A4:F15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8257E-52C9-4572-B64B-335C963BB2F4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0265F-3B2F-4FF4-993B-72667A88E2A7}" name="PivotTable4" cacheId="1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 chartFormat="18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 insertBlankRow="1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13" baseItem="5"/>
  </dataFields>
  <chartFormats count="4"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M4" sqref="M4"/>
    </sheetView>
  </sheetViews>
  <sheetFormatPr defaultColWidth="11" defaultRowHeight="15.75" x14ac:dyDescent="0.25"/>
  <cols>
    <col min="1" max="1" width="4.125" customWidth="1"/>
    <col min="2" max="2" width="30.625" customWidth="1"/>
    <col min="3" max="3" width="33.5" style="3" customWidth="1"/>
    <col min="6" max="6" width="14.25" style="13" customWidth="1"/>
    <col min="8" max="8" width="13" customWidth="1"/>
    <col min="9" max="9" width="16.5" style="6" customWidth="1"/>
    <col min="12" max="13" width="11.125" customWidth="1"/>
    <col min="14" max="14" width="22.375" style="10" customWidth="1"/>
    <col min="15" max="15" width="21" style="10" customWidth="1"/>
    <col min="18" max="18" width="28" customWidth="1"/>
    <col min="19" max="19" width="14.875" customWidth="1"/>
    <col min="20" max="20" width="12.3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2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9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3">
        <f>(E2/D2*100)</f>
        <v>0</v>
      </c>
      <c r="G2" t="s">
        <v>14</v>
      </c>
      <c r="H2">
        <v>0</v>
      </c>
      <c r="I2" s="6">
        <f>IFERROR(E2/H2, 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 LEN(R2)-FIND("/",R2))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13">
        <f t="shared" ref="F3:F66" si="0">(E3/D3*100)</f>
        <v>1040</v>
      </c>
      <c r="G3" t="s">
        <v>20</v>
      </c>
      <c r="H3">
        <v>158</v>
      </c>
      <c r="I3" s="6">
        <f t="shared" ref="I3:I66" si="1">IFERROR(E3/H3,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 LEN(R3)-FIND("/",R3))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13">
        <f t="shared" si="0"/>
        <v>131.4787822878229</v>
      </c>
      <c r="G4" t="s">
        <v>20</v>
      </c>
      <c r="H4">
        <v>1425</v>
      </c>
      <c r="I4" s="6">
        <f>IFERROR(E4/H4, 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13">
        <f t="shared" si="0"/>
        <v>58.976190476190467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13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13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13">
        <f t="shared" si="0"/>
        <v>20.961538461538463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13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3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3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3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3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3">
        <f t="shared" si="0"/>
        <v>89.349206349206341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3">
        <f t="shared" si="0"/>
        <v>245.11904761904765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3">
        <f t="shared" si="0"/>
        <v>66.769503546099301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3">
        <f t="shared" si="0"/>
        <v>47.307881773399011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3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3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3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3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3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3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3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3">
        <f t="shared" si="0"/>
        <v>332.04444444444448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3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3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3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3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3">
        <f t="shared" si="0"/>
        <v>105.22553516819573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3">
        <f t="shared" si="0"/>
        <v>328.89978213507629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3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3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3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3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3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3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3">
        <f t="shared" si="0"/>
        <v>157.28571428571431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3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3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3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3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3">
        <f t="shared" si="0"/>
        <v>212.92857142857144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3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3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3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3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3">
        <f t="shared" si="0"/>
        <v>114.78378378378378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3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3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3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3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3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3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3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3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3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3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3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3">
        <f t="shared" si="0"/>
        <v>227.11111111111114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3">
        <f t="shared" si="0"/>
        <v>275.07142857142861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3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3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3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3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3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3">
        <f t="shared" ref="F67:F130" si="6">(E67/D67*100)</f>
        <v>236.14754098360655</v>
      </c>
      <c r="G67" t="s">
        <v>20</v>
      </c>
      <c r="H67">
        <v>236</v>
      </c>
      <c r="I67" s="6">
        <f t="shared" ref="I67:I130" si="7">IFERROR(E67/H67,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(((L67/60)/60)/24)+DATE(1970,1,1)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 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3">
        <f t="shared" si="6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3">
        <f t="shared" si="6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3">
        <f t="shared" si="6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3">
        <f t="shared" si="6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3">
        <f t="shared" si="6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3">
        <f t="shared" si="6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3">
        <f t="shared" si="6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3">
        <f t="shared" si="6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3">
        <f t="shared" si="6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3">
        <f t="shared" si="6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3">
        <f t="shared" si="6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3">
        <f t="shared" si="6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3">
        <f t="shared" si="6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3">
        <f t="shared" si="6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3">
        <f t="shared" si="6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3">
        <f t="shared" si="6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3">
        <f t="shared" si="6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3">
        <f t="shared" si="6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3">
        <f t="shared" si="6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3">
        <f t="shared" si="6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3">
        <f t="shared" si="6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3">
        <f t="shared" si="6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3">
        <f t="shared" si="6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3">
        <f t="shared" si="6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3">
        <f t="shared" si="6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3">
        <f t="shared" si="6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3">
        <f t="shared" si="6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3">
        <f t="shared" si="6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3">
        <f t="shared" si="6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3">
        <f t="shared" si="6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3">
        <f t="shared" si="6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3">
        <f t="shared" si="6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3">
        <f t="shared" si="6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3">
        <f t="shared" si="6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3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3">
        <f t="shared" si="6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3">
        <f t="shared" si="6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3">
        <f t="shared" si="6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3">
        <f t="shared" si="6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3">
        <f t="shared" si="6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3">
        <f t="shared" si="6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3">
        <f t="shared" si="6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3">
        <f t="shared" si="6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3">
        <f t="shared" si="6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3">
        <f t="shared" si="6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3">
        <f t="shared" si="6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3">
        <f t="shared" si="6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3">
        <f t="shared" si="6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3">
        <f t="shared" si="6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3">
        <f t="shared" si="6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3">
        <f t="shared" si="6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3">
        <f t="shared" si="6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3">
        <f t="shared" si="6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3">
        <f t="shared" si="6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3">
        <f t="shared" si="6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3">
        <f t="shared" si="6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3">
        <f t="shared" si="6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3">
        <f t="shared" si="6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3">
        <f t="shared" si="6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3">
        <f t="shared" si="6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3">
        <f t="shared" si="6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3">
        <f t="shared" si="6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3">
        <f t="shared" si="6"/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3">
        <f t="shared" ref="F131:F194" si="12">(E131/D131*100)</f>
        <v>3.202693602693603</v>
      </c>
      <c r="G131" t="s">
        <v>74</v>
      </c>
      <c r="H131">
        <v>55</v>
      </c>
      <c r="I131" s="6">
        <f t="shared" ref="I131:I194" si="13">IFERROR(E131/H131,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(((L131/60)/60)/24)+DATE(1970,1,1)</f>
        <v>42038.25</v>
      </c>
      <c r="O131" s="10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 LEN(R131)-FIND("/",R131))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3">
        <f t="shared" si="12"/>
        <v>155.46875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3">
        <f t="shared" si="12"/>
        <v>100.85974499089254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3">
        <f t="shared" si="12"/>
        <v>116.18181818181819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3">
        <f t="shared" si="12"/>
        <v>310.77777777777777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3">
        <f t="shared" si="12"/>
        <v>89.73668341708543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3">
        <f t="shared" si="12"/>
        <v>71.27272727272728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3">
        <f t="shared" si="12"/>
        <v>3.2862318840579712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3">
        <f t="shared" si="12"/>
        <v>261.77777777777777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3">
        <f t="shared" si="12"/>
        <v>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3">
        <f t="shared" si="12"/>
        <v>20.896851248642779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3">
        <f t="shared" si="12"/>
        <v>223.16363636363636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3">
        <f t="shared" si="12"/>
        <v>101.59097978227061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3">
        <f t="shared" si="12"/>
        <v>230.03999999999996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3">
        <f t="shared" si="12"/>
        <v>135.59259259259261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3">
        <f t="shared" si="12"/>
        <v>129.1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3">
        <f t="shared" si="12"/>
        <v>236.512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3">
        <f t="shared" si="12"/>
        <v>17.25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3">
        <f t="shared" si="12"/>
        <v>112.49397590361446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3">
        <f t="shared" si="12"/>
        <v>121.02150537634408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3">
        <f t="shared" si="12"/>
        <v>219.87096774193549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3">
        <f t="shared" si="12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3">
        <f t="shared" si="12"/>
        <v>64.166909620991248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3">
        <f t="shared" si="12"/>
        <v>423.06746987951806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3">
        <f t="shared" si="12"/>
        <v>92.984160506863773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3">
        <f t="shared" si="12"/>
        <v>58.756567425569173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3">
        <f t="shared" si="12"/>
        <v>65.022222222222226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3">
        <f t="shared" si="12"/>
        <v>73.939560439560438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3">
        <f t="shared" si="12"/>
        <v>52.666666666666664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3">
        <f t="shared" si="12"/>
        <v>220.95238095238096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3">
        <f t="shared" si="12"/>
        <v>100.01150627615063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3">
        <f t="shared" si="12"/>
        <v>162.3125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3">
        <f t="shared" si="12"/>
        <v>78.181818181818187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3">
        <f t="shared" si="12"/>
        <v>149.73770491803279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3">
        <f t="shared" si="12"/>
        <v>253.25714285714284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3">
        <f t="shared" si="12"/>
        <v>100.16943521594683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3">
        <f t="shared" si="12"/>
        <v>121.99004424778761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3">
        <f t="shared" si="12"/>
        <v>137.13265306122449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3">
        <f t="shared" si="12"/>
        <v>415.53846153846149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3">
        <f t="shared" si="12"/>
        <v>31.30913348946136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3">
        <f t="shared" si="12"/>
        <v>424.08154506437768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3">
        <f t="shared" si="12"/>
        <v>2.93886230728336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3">
        <f t="shared" si="12"/>
        <v>10.63265306122449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3">
        <f t="shared" si="12"/>
        <v>82.875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3">
        <f t="shared" si="12"/>
        <v>163.01447776628748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3">
        <f t="shared" si="12"/>
        <v>894.66666666666674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3">
        <f t="shared" si="12"/>
        <v>26.191501103752756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3">
        <f t="shared" si="12"/>
        <v>74.834782608695647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3">
        <f t="shared" si="12"/>
        <v>416.47680412371136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3">
        <f t="shared" si="12"/>
        <v>96.208333333333329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3">
        <f t="shared" si="12"/>
        <v>357.71910112359546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3">
        <f t="shared" si="12"/>
        <v>308.45714285714286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3">
        <f t="shared" si="12"/>
        <v>61.802325581395344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3">
        <f t="shared" si="12"/>
        <v>722.32472324723244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3">
        <f t="shared" si="12"/>
        <v>69.117647058823522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3">
        <f t="shared" si="12"/>
        <v>293.05555555555554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3">
        <f t="shared" si="12"/>
        <v>71.8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3">
        <f t="shared" si="12"/>
        <v>31.934684684684683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3">
        <f t="shared" si="12"/>
        <v>229.87375415282392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3">
        <f t="shared" si="12"/>
        <v>32.012195121951223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3">
        <f t="shared" si="12"/>
        <v>23.525352848928385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3">
        <f t="shared" si="12"/>
        <v>68.594594594594597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3">
        <f t="shared" si="12"/>
        <v>37.952380952380956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3">
        <f t="shared" si="12"/>
        <v>19.992957746478872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3">
        <f t="shared" ref="F195:F258" si="18">(E195/D195*100)</f>
        <v>45.636363636363633</v>
      </c>
      <c r="G195" t="s">
        <v>14</v>
      </c>
      <c r="H195">
        <v>65</v>
      </c>
      <c r="I195" s="6">
        <f t="shared" ref="I195:I258" si="19">IFERROR(E195/H195,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(((L195/60)/60)/24)+DATE(1970,1,1)</f>
        <v>43198.208333333328</v>
      </c>
      <c r="O195" s="10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 LEN(R195)-FIND("/",R195))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3">
        <f t="shared" si="18"/>
        <v>122.7605633802817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3">
        <f t="shared" si="18"/>
        <v>361.75316455696202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3">
        <f t="shared" si="18"/>
        <v>63.146341463414636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3">
        <f t="shared" si="18"/>
        <v>298.20475319926874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3">
        <f t="shared" si="18"/>
        <v>9.5585443037974684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3">
        <f t="shared" si="18"/>
        <v>53.777777777777779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3">
        <f t="shared" si="18"/>
        <v>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3">
        <f t="shared" si="18"/>
        <v>681.19047619047615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3">
        <f t="shared" si="18"/>
        <v>78.831325301204828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3">
        <f t="shared" si="18"/>
        <v>134.40792216817235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3">
        <f t="shared" si="18"/>
        <v>3.3719999999999999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3">
        <f t="shared" si="18"/>
        <v>431.84615384615387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3">
        <f t="shared" si="18"/>
        <v>38.844444444444441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3">
        <f t="shared" si="18"/>
        <v>425.7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3">
        <f t="shared" si="18"/>
        <v>101.12239715591672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3">
        <f t="shared" si="18"/>
        <v>21.188688946015425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3">
        <f t="shared" si="18"/>
        <v>67.425531914893625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3">
        <f t="shared" si="18"/>
        <v>94.923371647509583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3">
        <f t="shared" si="18"/>
        <v>151.85185185185185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3">
        <f t="shared" si="18"/>
        <v>195.16382252559728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3">
        <f t="shared" si="18"/>
        <v>1023.1428571428571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3">
        <f t="shared" si="18"/>
        <v>3.841836734693878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3">
        <f t="shared" si="18"/>
        <v>155.07066557107643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3">
        <f t="shared" si="18"/>
        <v>44.753477588871718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3">
        <f t="shared" si="18"/>
        <v>215.94736842105263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3">
        <f t="shared" si="18"/>
        <v>332.12709832134288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3">
        <f t="shared" si="18"/>
        <v>8.4430379746835449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3">
        <f t="shared" si="18"/>
        <v>98.625514403292186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3">
        <f t="shared" si="18"/>
        <v>137.97916666666669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3">
        <f t="shared" si="18"/>
        <v>93.81099656357388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3">
        <f t="shared" si="18"/>
        <v>403.63930885529157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3">
        <f t="shared" si="18"/>
        <v>260.1740412979351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3">
        <f t="shared" si="18"/>
        <v>366.63333333333333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3">
        <f t="shared" si="18"/>
        <v>168.72085385878489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3">
        <f t="shared" si="18"/>
        <v>119.90717911530093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3">
        <f t="shared" si="18"/>
        <v>193.68925233644859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3">
        <f t="shared" si="18"/>
        <v>420.16666666666669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3">
        <f t="shared" si="18"/>
        <v>76.708333333333329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3">
        <f t="shared" si="18"/>
        <v>171.26470588235293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3">
        <f t="shared" si="18"/>
        <v>157.89473684210526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3">
        <f t="shared" si="18"/>
        <v>109.08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3">
        <f t="shared" si="18"/>
        <v>41.732558139534881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3">
        <f t="shared" si="18"/>
        <v>10.944303797468354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3">
        <f t="shared" si="18"/>
        <v>159.3763440860215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3">
        <f t="shared" si="18"/>
        <v>422.41666666666669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3">
        <f t="shared" si="18"/>
        <v>97.71875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3">
        <f t="shared" si="18"/>
        <v>418.78911564625849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3">
        <f t="shared" si="18"/>
        <v>101.91632047477745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3">
        <f t="shared" si="18"/>
        <v>127.72619047619047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3">
        <f t="shared" si="18"/>
        <v>445.21739130434781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3">
        <f t="shared" si="18"/>
        <v>569.71428571428578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3">
        <f t="shared" si="18"/>
        <v>509.34482758620686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3">
        <f t="shared" si="18"/>
        <v>325.5333333333333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3">
        <f t="shared" si="18"/>
        <v>932.61616161616166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3">
        <f t="shared" si="18"/>
        <v>211.33870967741933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3">
        <f t="shared" si="18"/>
        <v>273.32520325203251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3">
        <f t="shared" si="18"/>
        <v>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3">
        <f t="shared" si="18"/>
        <v>54.084507042253513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3">
        <f t="shared" si="18"/>
        <v>626.29999999999995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3">
        <f t="shared" si="18"/>
        <v>89.021399176954731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3">
        <f t="shared" si="18"/>
        <v>184.89130434782609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3">
        <f t="shared" si="18"/>
        <v>120.16770186335404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3">
        <f t="shared" si="18"/>
        <v>23.390243902439025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3">
        <f t="shared" ref="F259:F322" si="24">(E259/D259*100)</f>
        <v>146</v>
      </c>
      <c r="G259" t="s">
        <v>20</v>
      </c>
      <c r="H259">
        <v>92</v>
      </c>
      <c r="I259" s="6">
        <f t="shared" ref="I259:I322" si="25">IFERROR(E259/H259,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(((L259/60)/60)/24)+DATE(1970,1,1)</f>
        <v>41338.25</v>
      </c>
      <c r="O259" s="10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 LEN(R259)-FIND("/",R259))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3">
        <f t="shared" si="24"/>
        <v>268.48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3">
        <f t="shared" si="24"/>
        <v>597.5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3">
        <f t="shared" si="24"/>
        <v>157.69841269841268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3">
        <f t="shared" si="24"/>
        <v>31.201660735468568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3">
        <f t="shared" si="24"/>
        <v>313.41176470588238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3">
        <f t="shared" si="24"/>
        <v>370.89655172413791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3">
        <f t="shared" si="24"/>
        <v>362.66447368421052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3">
        <f t="shared" si="24"/>
        <v>123.08163265306122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3">
        <f t="shared" si="24"/>
        <v>76.766756032171585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3">
        <f t="shared" si="24"/>
        <v>233.62012987012989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3">
        <f t="shared" si="24"/>
        <v>180.53333333333333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3">
        <f t="shared" si="24"/>
        <v>252.62857142857143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3">
        <f t="shared" si="24"/>
        <v>27.176538240368025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3">
        <f t="shared" si="24"/>
        <v>1.2706571242680547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3">
        <f t="shared" si="24"/>
        <v>304.0097847358121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3">
        <f t="shared" si="24"/>
        <v>137.23076923076923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3">
        <f t="shared" si="24"/>
        <v>32.208333333333336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3">
        <f t="shared" si="24"/>
        <v>241.51282051282053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3">
        <f t="shared" si="24"/>
        <v>96.8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3">
        <f t="shared" si="24"/>
        <v>1066.4285714285716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3">
        <f t="shared" si="24"/>
        <v>325.88888888888891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3">
        <f t="shared" si="24"/>
        <v>170.70000000000002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3">
        <f t="shared" si="24"/>
        <v>581.44000000000005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3">
        <f t="shared" si="24"/>
        <v>91.520972644376897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3">
        <f t="shared" si="24"/>
        <v>108.04761904761904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3">
        <f t="shared" si="24"/>
        <v>18.728395061728396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3">
        <f t="shared" si="24"/>
        <v>83.193877551020407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3">
        <f t="shared" si="24"/>
        <v>706.33333333333337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3">
        <f t="shared" si="24"/>
        <v>17.446030330062445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3">
        <f t="shared" si="24"/>
        <v>209.73015873015873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3">
        <f t="shared" si="24"/>
        <v>97.785714285714292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3">
        <f t="shared" si="24"/>
        <v>1684.25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3">
        <f t="shared" si="24"/>
        <v>54.402135231316727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3">
        <f t="shared" si="24"/>
        <v>456.61111111111109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3">
        <f t="shared" si="24"/>
        <v>9.8219178082191778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3">
        <f t="shared" si="24"/>
        <v>16.384615384615383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3">
        <f t="shared" si="24"/>
        <v>1339.6666666666667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3">
        <f t="shared" si="24"/>
        <v>35.650077760497666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3">
        <f t="shared" si="24"/>
        <v>54.950819672131146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3">
        <f t="shared" si="24"/>
        <v>94.236111111111114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3">
        <f t="shared" si="24"/>
        <v>143.91428571428571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3">
        <f t="shared" si="24"/>
        <v>51.421052631578945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3">
        <f t="shared" si="24"/>
        <v>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3">
        <f t="shared" si="24"/>
        <v>1344.6666666666667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3">
        <f t="shared" si="24"/>
        <v>31.844940867279899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3">
        <f t="shared" si="24"/>
        <v>82.617647058823536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3">
        <f t="shared" si="24"/>
        <v>546.14285714285722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3">
        <f t="shared" si="24"/>
        <v>286.21428571428572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3">
        <f t="shared" si="24"/>
        <v>7.9076923076923071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3">
        <f t="shared" si="24"/>
        <v>132.13677811550153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3">
        <f t="shared" si="24"/>
        <v>74.077834179357026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3">
        <f t="shared" si="24"/>
        <v>75.292682926829272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3">
        <f t="shared" si="24"/>
        <v>20.333333333333332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3">
        <f t="shared" si="24"/>
        <v>203.36507936507937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3">
        <f t="shared" si="24"/>
        <v>310.2284263959391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3">
        <f t="shared" si="24"/>
        <v>395.31818181818181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3">
        <f t="shared" si="24"/>
        <v>294.71428571428572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3">
        <f t="shared" si="24"/>
        <v>33.89473684210526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3">
        <f t="shared" si="24"/>
        <v>66.677083333333329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3">
        <f t="shared" si="24"/>
        <v>19.227272727272727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3">
        <f t="shared" si="24"/>
        <v>15.842105263157894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3">
        <f t="shared" si="24"/>
        <v>38.702380952380956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3">
        <f t="shared" si="24"/>
        <v>9.5876777251184837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3">
        <f t="shared" ref="F323:F386" si="30">(E323/D323*100)</f>
        <v>94.144366197183089</v>
      </c>
      <c r="G323" t="s">
        <v>14</v>
      </c>
      <c r="H323">
        <v>2468</v>
      </c>
      <c r="I323" s="6">
        <f t="shared" ref="I323:I386" si="31">IFERROR(E323/H323,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(((L323/60)/60)/24)+DATE(1970,1,1)</f>
        <v>40634.208333333336</v>
      </c>
      <c r="O323" s="10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 LEN(R323)-FIND("/",R323))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3">
        <f t="shared" si="30"/>
        <v>166.56234096692114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3">
        <f t="shared" si="30"/>
        <v>24.134831460674157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3">
        <f t="shared" si="30"/>
        <v>164.05633802816902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3">
        <f t="shared" si="30"/>
        <v>90.723076923076931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3">
        <f t="shared" si="30"/>
        <v>46.194444444444443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3">
        <f t="shared" si="30"/>
        <v>38.53846153846154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3">
        <f t="shared" si="30"/>
        <v>133.56231003039514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3">
        <f t="shared" si="30"/>
        <v>22.896588486140725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3">
        <f t="shared" si="30"/>
        <v>184.95548961424333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3">
        <f t="shared" si="30"/>
        <v>443.72727272727275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3">
        <f t="shared" si="30"/>
        <v>199.9806763285024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3">
        <f t="shared" si="30"/>
        <v>123.95833333333333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3">
        <f t="shared" si="30"/>
        <v>186.61329305135951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3">
        <f t="shared" si="30"/>
        <v>114.28538550057536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3">
        <f t="shared" si="30"/>
        <v>97.032531824611041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3">
        <f t="shared" si="30"/>
        <v>122.81904761904762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3">
        <f t="shared" si="30"/>
        <v>179.14326647564468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3">
        <f t="shared" si="30"/>
        <v>79.951577402787962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3">
        <f t="shared" si="30"/>
        <v>94.242587601078171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3">
        <f t="shared" si="30"/>
        <v>84.669291338582681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3">
        <f t="shared" si="30"/>
        <v>66.521920668058456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3">
        <f t="shared" si="30"/>
        <v>53.922222222222224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3">
        <f t="shared" si="30"/>
        <v>41.983299595141702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3">
        <f t="shared" si="30"/>
        <v>14.69479695431472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3">
        <f t="shared" si="30"/>
        <v>34.475000000000001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3">
        <f t="shared" si="30"/>
        <v>1400.7777777777778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3">
        <f t="shared" si="30"/>
        <v>71.770351758793964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3">
        <f t="shared" si="30"/>
        <v>53.074115044247783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3">
        <f t="shared" si="30"/>
        <v>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3">
        <f t="shared" si="30"/>
        <v>127.70715249662618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3">
        <f t="shared" si="30"/>
        <v>34.892857142857139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3">
        <f t="shared" si="30"/>
        <v>410.59821428571428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3">
        <f t="shared" si="30"/>
        <v>123.73770491803278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3">
        <f t="shared" si="30"/>
        <v>58.973684210526315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3">
        <f t="shared" si="30"/>
        <v>36.892473118279568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3">
        <f t="shared" si="30"/>
        <v>184.91304347826087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3">
        <f t="shared" si="30"/>
        <v>11.814432989690722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3">
        <f t="shared" si="30"/>
        <v>298.7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3">
        <f t="shared" si="30"/>
        <v>226.35175879396985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3">
        <f t="shared" si="30"/>
        <v>173.56363636363636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3">
        <f t="shared" si="30"/>
        <v>371.75675675675677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3">
        <f t="shared" si="30"/>
        <v>160.19230769230771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3">
        <f t="shared" si="30"/>
        <v>1616.3333333333335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3">
        <f t="shared" si="30"/>
        <v>733.4375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3">
        <f t="shared" si="30"/>
        <v>592.11111111111109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3">
        <f t="shared" si="30"/>
        <v>18.888888888888889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3">
        <f t="shared" si="30"/>
        <v>276.80769230769232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3">
        <f t="shared" si="30"/>
        <v>273.01851851851848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3">
        <f t="shared" si="30"/>
        <v>159.36331255565449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3">
        <f t="shared" si="30"/>
        <v>67.869978858350947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3">
        <f t="shared" si="30"/>
        <v>1591.5555555555554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3">
        <f t="shared" si="30"/>
        <v>730.18222222222221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3">
        <f t="shared" si="30"/>
        <v>13.185782556750297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3">
        <f t="shared" si="30"/>
        <v>54.777777777777779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3">
        <f t="shared" si="30"/>
        <v>361.02941176470591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3">
        <f t="shared" si="30"/>
        <v>10.257545271629779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3">
        <f t="shared" si="30"/>
        <v>13.962962962962964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3">
        <f t="shared" si="30"/>
        <v>40.444444444444443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3">
        <f t="shared" si="30"/>
        <v>160.32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3">
        <f t="shared" si="30"/>
        <v>183.9433962264151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3">
        <f t="shared" si="30"/>
        <v>63.769230769230766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3">
        <f t="shared" si="30"/>
        <v>225.38095238095238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3">
        <f t="shared" si="30"/>
        <v>172.00961538461539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3">
        <f t="shared" ref="F387:F450" si="36">(E387/D387*100)</f>
        <v>146.16709511568124</v>
      </c>
      <c r="G387" t="s">
        <v>20</v>
      </c>
      <c r="H387">
        <v>1137</v>
      </c>
      <c r="I387" s="6">
        <f t="shared" ref="I387:I450" si="37">IFERROR(E387/H387,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(((L387/60)/60)/24)+DATE(1970,1,1)</f>
        <v>43553.208333333328</v>
      </c>
      <c r="O387" s="10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 LEN(R387)-FIND("/",R387))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3">
        <f t="shared" si="36"/>
        <v>76.42361623616236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3">
        <f t="shared" si="36"/>
        <v>39.261467889908261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3">
        <f t="shared" si="36"/>
        <v>11.270034843205574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3">
        <f t="shared" si="36"/>
        <v>122.11084337349398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3">
        <f t="shared" si="36"/>
        <v>186.54166666666669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3">
        <f t="shared" si="36"/>
        <v>7.2731788079470201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3">
        <f t="shared" si="36"/>
        <v>65.642371234207957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3">
        <f t="shared" si="36"/>
        <v>228.96178343949046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3">
        <f t="shared" si="36"/>
        <v>469.37499999999994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3">
        <f t="shared" si="36"/>
        <v>130.11267605633802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3">
        <f t="shared" si="36"/>
        <v>167.05422993492408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3">
        <f t="shared" si="36"/>
        <v>173.8641975308642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3">
        <f t="shared" si="36"/>
        <v>717.76470588235293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3">
        <f t="shared" si="36"/>
        <v>63.850976361767728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3">
        <f t="shared" si="36"/>
        <v>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3">
        <f t="shared" si="36"/>
        <v>1530.2222222222222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3">
        <f t="shared" si="36"/>
        <v>40.356164383561641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3">
        <f t="shared" si="36"/>
        <v>86.220633299284984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3">
        <f t="shared" si="36"/>
        <v>315.58486707566465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3">
        <f t="shared" si="36"/>
        <v>89.618243243243242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3">
        <f t="shared" si="36"/>
        <v>182.14503816793894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3">
        <f t="shared" si="36"/>
        <v>355.88235294117646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3">
        <f t="shared" si="36"/>
        <v>131.83695652173913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3">
        <f t="shared" si="36"/>
        <v>46.315634218289084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3">
        <f t="shared" si="36"/>
        <v>36.132726089785294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3">
        <f t="shared" si="36"/>
        <v>104.62820512820512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3">
        <f t="shared" si="36"/>
        <v>668.85714285714289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3">
        <f t="shared" si="36"/>
        <v>62.072823218997364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3">
        <f t="shared" si="36"/>
        <v>84.699787460148784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3">
        <f t="shared" si="36"/>
        <v>11.059030837004405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3">
        <f t="shared" si="36"/>
        <v>43.838781575037146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3">
        <f t="shared" si="36"/>
        <v>55.470588235294116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3">
        <f t="shared" si="36"/>
        <v>57.399511301160658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3">
        <f t="shared" si="36"/>
        <v>123.43497363796135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3">
        <f t="shared" si="36"/>
        <v>128.46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3">
        <f t="shared" si="36"/>
        <v>63.989361702127653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3">
        <f t="shared" si="36"/>
        <v>127.29885057471265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3">
        <f t="shared" si="36"/>
        <v>10.638024357239512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3">
        <f t="shared" si="36"/>
        <v>40.470588235294116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3">
        <f t="shared" si="36"/>
        <v>287.66666666666663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3">
        <f t="shared" si="36"/>
        <v>572.94444444444446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3">
        <f t="shared" si="36"/>
        <v>112.90429799426933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3">
        <f t="shared" si="36"/>
        <v>46.387573964497044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3">
        <f t="shared" si="36"/>
        <v>90.675916230366497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3">
        <f t="shared" si="36"/>
        <v>67.740740740740748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3">
        <f t="shared" si="36"/>
        <v>192.49019607843135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3">
        <f t="shared" si="36"/>
        <v>82.714285714285722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3">
        <f t="shared" si="36"/>
        <v>54.163920922570021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3">
        <f t="shared" si="36"/>
        <v>16.722222222222221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3">
        <f t="shared" si="36"/>
        <v>116.87664041994749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3">
        <f t="shared" si="36"/>
        <v>1052.1538461538462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3">
        <f t="shared" si="36"/>
        <v>123.07407407407408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3">
        <f t="shared" si="36"/>
        <v>178.63855421686748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3">
        <f t="shared" si="36"/>
        <v>355.28169014084506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3">
        <f t="shared" si="36"/>
        <v>161.90634146341463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3">
        <f t="shared" si="36"/>
        <v>24.914285714285715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3">
        <f t="shared" si="36"/>
        <v>198.72222222222223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3">
        <f t="shared" si="36"/>
        <v>34.752688172043008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3">
        <f t="shared" si="36"/>
        <v>176.41935483870967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3">
        <f t="shared" si="36"/>
        <v>511.38095238095235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3">
        <f t="shared" si="36"/>
        <v>82.044117647058826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3">
        <f t="shared" si="36"/>
        <v>24.326030927835053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3">
        <f t="shared" si="36"/>
        <v>50.482758620689658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3">
        <f t="shared" ref="F451:F514" si="42">(E451/D451*100)</f>
        <v>967</v>
      </c>
      <c r="G451" t="s">
        <v>20</v>
      </c>
      <c r="H451">
        <v>86</v>
      </c>
      <c r="I451" s="6">
        <f t="shared" ref="I451:I514" si="43">IFERROR(E451/H451,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4">(((L451/60)/60)/24)+DATE(1970,1,1)</f>
        <v>43530.25</v>
      </c>
      <c r="O451" s="10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 LEN(R451)-FIND("/",R451))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3">
        <f t="shared" si="42"/>
        <v>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3">
        <f t="shared" si="42"/>
        <v>122.84501347708894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3">
        <f t="shared" si="42"/>
        <v>63.4375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3">
        <f t="shared" si="42"/>
        <v>56.331688596491226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3">
        <f t="shared" si="42"/>
        <v>44.074999999999996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3">
        <f t="shared" si="42"/>
        <v>118.37253218884121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3">
        <f t="shared" si="42"/>
        <v>104.1243169398907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3">
        <f t="shared" si="42"/>
        <v>26.640000000000004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3">
        <f t="shared" si="42"/>
        <v>351.20118343195264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3">
        <f t="shared" si="42"/>
        <v>90.063492063492063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3">
        <f t="shared" si="42"/>
        <v>171.625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3">
        <f t="shared" si="42"/>
        <v>141.04655870445345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3">
        <f t="shared" si="42"/>
        <v>30.57944915254237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3">
        <f t="shared" si="42"/>
        <v>108.16455696202532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3">
        <f t="shared" si="42"/>
        <v>133.45505617977528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3">
        <f t="shared" si="42"/>
        <v>187.85106382978722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3">
        <f t="shared" si="42"/>
        <v>332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3">
        <f t="shared" si="42"/>
        <v>575.21428571428578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3">
        <f t="shared" si="42"/>
        <v>40.5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3">
        <f t="shared" si="42"/>
        <v>184.42857142857144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3">
        <f t="shared" si="42"/>
        <v>285.80555555555554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3">
        <f t="shared" si="42"/>
        <v>319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3">
        <f t="shared" si="42"/>
        <v>39.234070221066318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3">
        <f t="shared" si="42"/>
        <v>178.14000000000001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3">
        <f t="shared" si="42"/>
        <v>365.15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3">
        <f t="shared" si="42"/>
        <v>113.94594594594594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3">
        <f t="shared" si="42"/>
        <v>29.828720626631856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3">
        <f t="shared" si="42"/>
        <v>54.270588235294113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3">
        <f t="shared" si="42"/>
        <v>236.34156976744185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3">
        <f t="shared" si="42"/>
        <v>512.91666666666663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3">
        <f t="shared" si="42"/>
        <v>100.65116279069768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3">
        <f t="shared" si="42"/>
        <v>81.348423194303152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3">
        <f t="shared" si="42"/>
        <v>16.404761904761905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3">
        <f t="shared" si="42"/>
        <v>52.774617067833695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3">
        <f t="shared" si="42"/>
        <v>260.20608108108109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3">
        <f t="shared" si="42"/>
        <v>30.73289183222958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3">
        <f t="shared" si="42"/>
        <v>13.5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3">
        <f t="shared" si="42"/>
        <v>178.62556663644605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3">
        <f t="shared" si="42"/>
        <v>220.0566037735849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3">
        <f t="shared" si="42"/>
        <v>101.5108695652174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3">
        <f t="shared" si="42"/>
        <v>191.5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3">
        <f t="shared" si="42"/>
        <v>305.34683098591546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3">
        <f t="shared" si="42"/>
        <v>23.995287958115181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3">
        <f t="shared" si="42"/>
        <v>723.77777777777771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3">
        <f t="shared" si="42"/>
        <v>547.36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3">
        <f t="shared" si="42"/>
        <v>414.49999999999994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3">
        <f t="shared" si="42"/>
        <v>0.90696409140369971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3">
        <f t="shared" si="42"/>
        <v>34.173469387755098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3">
        <f t="shared" si="42"/>
        <v>23.948810754912099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3">
        <f t="shared" si="42"/>
        <v>48.072649572649574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3">
        <f t="shared" si="42"/>
        <v>0</v>
      </c>
      <c r="G502" t="s">
        <v>14</v>
      </c>
      <c r="H502">
        <v>0</v>
      </c>
      <c r="I502" s="6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3">
        <f t="shared" si="42"/>
        <v>70.145182291666657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3">
        <f t="shared" si="42"/>
        <v>529.92307692307691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3">
        <f t="shared" si="42"/>
        <v>180.32549019607845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3">
        <f t="shared" si="42"/>
        <v>92.320000000000007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3">
        <f t="shared" si="42"/>
        <v>13.901001112347053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3">
        <f t="shared" si="42"/>
        <v>927.07777777777767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3">
        <f t="shared" si="42"/>
        <v>39.857142857142861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3">
        <f t="shared" si="42"/>
        <v>112.22929936305732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3">
        <f t="shared" si="42"/>
        <v>70.925816023738875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3">
        <f t="shared" si="42"/>
        <v>119.08974358974358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3">
        <f t="shared" si="42"/>
        <v>24.017591339648174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3">
        <f t="shared" si="42"/>
        <v>139.31868131868131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3">
        <f t="shared" ref="F515:F578" si="48">(E515/D515*100)</f>
        <v>39.277108433734945</v>
      </c>
      <c r="G515" t="s">
        <v>74</v>
      </c>
      <c r="H515">
        <v>35</v>
      </c>
      <c r="I515" s="6">
        <f t="shared" ref="I515:I578" si="49">IFERROR(E515/H515,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(((L515/60)/60)/24)+DATE(1970,1,1)</f>
        <v>40430.208333333336</v>
      </c>
      <c r="O515" s="10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 LEN(R515)-FIND("/",R515))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3">
        <f t="shared" si="48"/>
        <v>22.439077144917089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3">
        <f t="shared" si="48"/>
        <v>55.779069767441861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3">
        <f t="shared" si="48"/>
        <v>42.523125996810208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3">
        <f t="shared" si="48"/>
        <v>112.00000000000001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3">
        <f t="shared" si="48"/>
        <v>7.0681818181818183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3">
        <f t="shared" si="48"/>
        <v>101.74563871693867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3">
        <f t="shared" si="48"/>
        <v>425.75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3">
        <f t="shared" si="48"/>
        <v>145.53947368421052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3">
        <f t="shared" si="48"/>
        <v>32.453465346534657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3">
        <f t="shared" si="48"/>
        <v>700.33333333333326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3">
        <f t="shared" si="48"/>
        <v>83.904860392967933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3">
        <f t="shared" si="48"/>
        <v>84.19047619047619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3">
        <f t="shared" si="48"/>
        <v>155.95180722891567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3">
        <f t="shared" si="48"/>
        <v>99.619450317124731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3">
        <f t="shared" si="48"/>
        <v>80.300000000000011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3">
        <f t="shared" si="48"/>
        <v>11.254901960784313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3">
        <f t="shared" si="48"/>
        <v>91.740952380952379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3">
        <f t="shared" si="48"/>
        <v>95.521156936261391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3">
        <f t="shared" si="48"/>
        <v>502.87499999999994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3">
        <f t="shared" si="48"/>
        <v>159.24394463667818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3">
        <f t="shared" si="48"/>
        <v>15.022446689113355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3">
        <f t="shared" si="48"/>
        <v>482.03846153846149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3">
        <f t="shared" si="48"/>
        <v>149.96938775510205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3">
        <f t="shared" si="48"/>
        <v>117.22156398104266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3">
        <f t="shared" si="48"/>
        <v>37.695968274950431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3">
        <f t="shared" si="48"/>
        <v>72.653061224489804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3">
        <f t="shared" si="48"/>
        <v>265.98113207547169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3">
        <f t="shared" si="48"/>
        <v>24.205617977528089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3">
        <f t="shared" si="48"/>
        <v>2.5064935064935066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3">
        <f t="shared" si="48"/>
        <v>16.329799764428738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3">
        <f t="shared" si="48"/>
        <v>276.5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3">
        <f t="shared" si="48"/>
        <v>88.803571428571431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3">
        <f t="shared" si="48"/>
        <v>163.57142857142856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3">
        <f t="shared" si="48"/>
        <v>969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3">
        <f t="shared" si="48"/>
        <v>270.91376701966715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3">
        <f t="shared" si="48"/>
        <v>284.21355932203392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3">
        <f t="shared" si="48"/>
        <v>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3">
        <f t="shared" si="48"/>
        <v>58.6329816768462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3">
        <f t="shared" si="48"/>
        <v>98.51111111111112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3">
        <f t="shared" si="48"/>
        <v>43.975381008206334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3">
        <f t="shared" si="48"/>
        <v>151.66315789473683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3">
        <f t="shared" si="48"/>
        <v>223.63492063492063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3">
        <f t="shared" si="48"/>
        <v>239.75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3">
        <f t="shared" si="48"/>
        <v>199.33333333333334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3">
        <f t="shared" si="48"/>
        <v>137.34482758620689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3">
        <f t="shared" si="48"/>
        <v>100.9696106362773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3">
        <f t="shared" si="48"/>
        <v>794.16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3">
        <f t="shared" si="48"/>
        <v>369.7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3">
        <f t="shared" si="48"/>
        <v>12.818181818181817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3">
        <f t="shared" si="48"/>
        <v>138.02702702702703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3">
        <f t="shared" si="48"/>
        <v>83.813278008298752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3">
        <f t="shared" si="48"/>
        <v>204.60063224446787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3">
        <f t="shared" si="48"/>
        <v>44.344086021505376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3">
        <f t="shared" si="48"/>
        <v>218.60294117647058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3">
        <f t="shared" si="48"/>
        <v>186.03314917127071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3">
        <f t="shared" si="48"/>
        <v>237.33830845771143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3">
        <f t="shared" si="48"/>
        <v>305.65384615384613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3">
        <f t="shared" si="48"/>
        <v>94.142857142857139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3">
        <f t="shared" si="48"/>
        <v>54.400000000000006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3">
        <f t="shared" si="48"/>
        <v>111.88059701492537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3">
        <f t="shared" si="48"/>
        <v>369.14814814814815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3">
        <f t="shared" si="48"/>
        <v>62.930372148859547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3">
        <f t="shared" si="48"/>
        <v>64.927835051546396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3">
        <f t="shared" ref="F579:F642" si="54">(E579/D579*100)</f>
        <v>18.853658536585368</v>
      </c>
      <c r="G579" t="s">
        <v>74</v>
      </c>
      <c r="H579">
        <v>37</v>
      </c>
      <c r="I579" s="6">
        <f t="shared" ref="I579:I642" si="55">IFERROR(E579/H579,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(((L579/60)/60)/24)+DATE(1970,1,1)</f>
        <v>40613.25</v>
      </c>
      <c r="O579" s="10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 LEN(R579)-FIND("/",R579))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3">
        <f t="shared" si="54"/>
        <v>16.754404145077721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3">
        <f t="shared" si="54"/>
        <v>101.11290322580646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3">
        <f t="shared" si="54"/>
        <v>341.5022831050228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3">
        <f t="shared" si="54"/>
        <v>64.016666666666666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3">
        <f t="shared" si="54"/>
        <v>52.080459770114942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3">
        <f t="shared" si="54"/>
        <v>322.40211640211641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3">
        <f t="shared" si="54"/>
        <v>119.50810185185186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3">
        <f t="shared" si="54"/>
        <v>146.79775280898878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3">
        <f t="shared" si="54"/>
        <v>950.57142857142856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3">
        <f t="shared" si="54"/>
        <v>72.893617021276597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3">
        <f t="shared" si="54"/>
        <v>79.008248730964468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3">
        <f t="shared" si="54"/>
        <v>64.721518987341781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3">
        <f t="shared" si="54"/>
        <v>82.028169014084511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3">
        <f t="shared" si="54"/>
        <v>1037.6666666666667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3">
        <f t="shared" si="54"/>
        <v>12.910076530612244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3">
        <f t="shared" si="54"/>
        <v>154.84210526315789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3">
        <f t="shared" si="54"/>
        <v>7.0991735537190088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3">
        <f t="shared" si="54"/>
        <v>208.52773826458036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3">
        <f t="shared" si="54"/>
        <v>99.683544303797461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3">
        <f t="shared" si="54"/>
        <v>201.59756097560978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3">
        <f t="shared" si="54"/>
        <v>162.09032258064516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3">
        <f t="shared" si="54"/>
        <v>3.6436208125445471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3">
        <f t="shared" si="54"/>
        <v>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3">
        <f t="shared" si="54"/>
        <v>206.63492063492063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3">
        <f t="shared" si="54"/>
        <v>128.23628691983123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3">
        <f t="shared" si="54"/>
        <v>119.66037735849055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3">
        <f t="shared" si="54"/>
        <v>170.73055242390078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3">
        <f t="shared" si="54"/>
        <v>187.21212121212122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3">
        <f t="shared" si="54"/>
        <v>188.38235294117646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3">
        <f t="shared" si="54"/>
        <v>131.29869186046511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3">
        <f t="shared" si="54"/>
        <v>283.97435897435901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3">
        <f t="shared" si="54"/>
        <v>120.41999999999999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3">
        <f t="shared" si="54"/>
        <v>419.0560747663551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3">
        <f t="shared" si="54"/>
        <v>13.853658536585368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3">
        <f t="shared" si="54"/>
        <v>139.43548387096774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3">
        <f t="shared" si="54"/>
        <v>174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3">
        <f t="shared" si="54"/>
        <v>155.49056603773585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3">
        <f t="shared" si="54"/>
        <v>170.44705882352943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3">
        <f t="shared" si="54"/>
        <v>189.515625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3">
        <f t="shared" si="54"/>
        <v>249.71428571428572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3">
        <f t="shared" si="54"/>
        <v>48.860523665659613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3">
        <f t="shared" si="54"/>
        <v>28.461970393057683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3">
        <f t="shared" si="54"/>
        <v>268.02325581395348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3">
        <f t="shared" si="54"/>
        <v>619.80078125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3">
        <f t="shared" si="54"/>
        <v>3.1301587301587301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3">
        <f t="shared" si="54"/>
        <v>159.92152704135739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3">
        <f t="shared" si="54"/>
        <v>279.39215686274508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3">
        <f t="shared" si="54"/>
        <v>77.373333333333335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3">
        <f t="shared" si="54"/>
        <v>206.32812500000003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3">
        <f t="shared" si="54"/>
        <v>694.25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3">
        <f t="shared" si="54"/>
        <v>151.78947368421052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3">
        <f t="shared" si="54"/>
        <v>64.58207217694995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3">
        <f t="shared" si="54"/>
        <v>62.873684210526314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3">
        <f t="shared" si="54"/>
        <v>310.39864864864865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3">
        <f t="shared" si="54"/>
        <v>42.859916782246884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3">
        <f t="shared" si="54"/>
        <v>83.119402985074629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3">
        <f t="shared" si="54"/>
        <v>78.531302876480552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3">
        <f t="shared" si="54"/>
        <v>114.09352517985612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3">
        <f t="shared" si="54"/>
        <v>64.537683358624179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3">
        <f t="shared" si="54"/>
        <v>79.411764705882348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3">
        <f t="shared" si="54"/>
        <v>11.419117647058824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3">
        <f t="shared" si="54"/>
        <v>56.186046511627907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3">
        <f t="shared" si="54"/>
        <v>16.501669449081803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3">
        <f t="shared" ref="F643:F706" si="60">(E643/D643*100)</f>
        <v>119.96808510638297</v>
      </c>
      <c r="G643" t="s">
        <v>20</v>
      </c>
      <c r="H643">
        <v>194</v>
      </c>
      <c r="I643" s="6">
        <f t="shared" ref="I643:I706" si="61">IFERROR(E643/H643,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2">(((L643/60)/60)/24)+DATE(1970,1,1)</f>
        <v>42786.25</v>
      </c>
      <c r="O643" s="10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 LEN(R643)-FIND("/",R643))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3">
        <f t="shared" si="60"/>
        <v>145.45652173913044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3">
        <f t="shared" si="60"/>
        <v>221.38255033557047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3">
        <f t="shared" si="60"/>
        <v>48.396694214876035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3">
        <f t="shared" si="60"/>
        <v>92.911504424778755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3">
        <f t="shared" si="60"/>
        <v>88.599797365754824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3">
        <f t="shared" si="60"/>
        <v>41.4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3">
        <f t="shared" si="60"/>
        <v>63.056795131845846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3">
        <f t="shared" si="60"/>
        <v>48.482333607230892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3">
        <f t="shared" si="60"/>
        <v>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3">
        <f t="shared" si="60"/>
        <v>88.47941026944585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3">
        <f t="shared" si="60"/>
        <v>126.84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3">
        <f t="shared" si="60"/>
        <v>2338.833333333333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3">
        <f t="shared" si="60"/>
        <v>508.38857142857148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3">
        <f t="shared" si="60"/>
        <v>191.47826086956522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3">
        <f t="shared" si="60"/>
        <v>42.127533783783782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3">
        <f t="shared" si="60"/>
        <v>8.24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3">
        <f t="shared" si="60"/>
        <v>60.064638783269963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3">
        <f t="shared" si="60"/>
        <v>47.232808616404313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3">
        <f t="shared" si="60"/>
        <v>81.736263736263737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3">
        <f t="shared" si="60"/>
        <v>54.187265917603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3">
        <f t="shared" si="60"/>
        <v>97.868131868131869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3">
        <f t="shared" si="60"/>
        <v>77.239999999999995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3">
        <f t="shared" si="60"/>
        <v>33.464735516372798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3">
        <f t="shared" si="60"/>
        <v>239.58823529411765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3">
        <f t="shared" si="60"/>
        <v>64.032258064516128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3">
        <f t="shared" si="60"/>
        <v>176.15942028985506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3">
        <f t="shared" si="60"/>
        <v>20.33818181818182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3">
        <f t="shared" si="60"/>
        <v>358.64754098360658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3">
        <f t="shared" si="60"/>
        <v>468.85802469135803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3">
        <f t="shared" si="60"/>
        <v>122.05635245901641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3">
        <f t="shared" si="60"/>
        <v>55.931783729156137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3">
        <f t="shared" si="60"/>
        <v>43.660714285714285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3">
        <f t="shared" si="60"/>
        <v>33.53837141183363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3">
        <f t="shared" si="60"/>
        <v>122.97938144329896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3">
        <f t="shared" si="60"/>
        <v>189.74959871589084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3">
        <f t="shared" si="60"/>
        <v>83.622641509433961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3">
        <f t="shared" si="60"/>
        <v>17.968844221105527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3">
        <f t="shared" si="60"/>
        <v>1036.5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3">
        <f t="shared" si="60"/>
        <v>97.405219780219781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3">
        <f t="shared" si="60"/>
        <v>86.386203150461711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3">
        <f t="shared" si="60"/>
        <v>150.16666666666666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3">
        <f t="shared" si="60"/>
        <v>358.43478260869563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3">
        <f t="shared" si="60"/>
        <v>542.85714285714289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3">
        <f t="shared" si="60"/>
        <v>67.500714285714281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3">
        <f t="shared" si="60"/>
        <v>191.74666666666667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3">
        <f t="shared" si="60"/>
        <v>932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3">
        <f t="shared" si="60"/>
        <v>429.27586206896552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3">
        <f t="shared" si="60"/>
        <v>100.65753424657535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3">
        <f t="shared" si="60"/>
        <v>226.61111111111109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3">
        <f t="shared" si="60"/>
        <v>142.38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3">
        <f t="shared" si="60"/>
        <v>90.633333333333326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3">
        <f t="shared" si="60"/>
        <v>63.966740576496676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3">
        <f t="shared" si="60"/>
        <v>84.131868131868131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3">
        <f t="shared" si="60"/>
        <v>133.93478260869566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3">
        <f t="shared" si="60"/>
        <v>59.042047531992694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3">
        <f t="shared" si="60"/>
        <v>152.80062063615205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3">
        <f t="shared" si="60"/>
        <v>446.69121140142522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3">
        <f t="shared" si="60"/>
        <v>84.391891891891888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3">
        <f t="shared" si="60"/>
        <v>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3">
        <f t="shared" si="60"/>
        <v>175.02692307692308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3">
        <f t="shared" si="60"/>
        <v>54.137931034482754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3">
        <f t="shared" si="60"/>
        <v>311.87381703470032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3">
        <f t="shared" si="60"/>
        <v>122.78160919540231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3">
        <f t="shared" ref="F707:F770" si="66">(E707/D707*100)</f>
        <v>99.026517383618156</v>
      </c>
      <c r="G707" t="s">
        <v>14</v>
      </c>
      <c r="H707">
        <v>2025</v>
      </c>
      <c r="I707" s="6">
        <f t="shared" ref="I707:I770" si="67">IFERROR(E707/H707,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(((L707/60)/60)/24)+DATE(1970,1,1)</f>
        <v>41619.25</v>
      </c>
      <c r="O707" s="10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 LEN(R707)-FIND("/",R707))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3">
        <f t="shared" si="66"/>
        <v>127.84686346863469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3">
        <f t="shared" si="66"/>
        <v>158.61643835616439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3">
        <f t="shared" si="66"/>
        <v>707.05882352941171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3">
        <f t="shared" si="66"/>
        <v>142.38775510204081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3">
        <f t="shared" si="66"/>
        <v>147.86046511627907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3">
        <f t="shared" si="66"/>
        <v>20.322580645161288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3">
        <f t="shared" si="66"/>
        <v>1840.625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3">
        <f t="shared" si="66"/>
        <v>161.94202898550725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3">
        <f t="shared" si="66"/>
        <v>472.82077922077923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3">
        <f t="shared" si="66"/>
        <v>24.466101694915253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3">
        <f t="shared" si="66"/>
        <v>517.65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3">
        <f t="shared" si="66"/>
        <v>247.64285714285714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3">
        <f t="shared" si="66"/>
        <v>100.20481927710843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3">
        <f t="shared" si="66"/>
        <v>153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3">
        <f t="shared" si="66"/>
        <v>37.091954022988503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3">
        <f t="shared" si="66"/>
        <v>4.392394822006473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3">
        <f t="shared" si="66"/>
        <v>156.50721649484535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3">
        <f t="shared" si="66"/>
        <v>270.40816326530609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3">
        <f t="shared" si="66"/>
        <v>134.05952380952382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3">
        <f t="shared" si="66"/>
        <v>50.398033126293996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3">
        <f t="shared" si="66"/>
        <v>88.815837937384899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3">
        <f t="shared" si="66"/>
        <v>165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3">
        <f t="shared" si="66"/>
        <v>17.5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3">
        <f t="shared" si="66"/>
        <v>185.66071428571428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3">
        <f t="shared" si="66"/>
        <v>412.6631944444444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3">
        <f t="shared" si="66"/>
        <v>90.25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3">
        <f t="shared" si="66"/>
        <v>91.984615384615381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3">
        <f t="shared" si="66"/>
        <v>527.00632911392404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3">
        <f t="shared" si="66"/>
        <v>319.14285714285711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3">
        <f t="shared" si="66"/>
        <v>354.18867924528303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3">
        <f t="shared" si="66"/>
        <v>32.896103896103895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3">
        <f t="shared" si="66"/>
        <v>135.8918918918919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3">
        <f t="shared" si="66"/>
        <v>2.0843373493975905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3">
        <f t="shared" si="66"/>
        <v>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3">
        <f t="shared" si="66"/>
        <v>30.037735849056602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3">
        <f t="shared" si="66"/>
        <v>1179.1666666666665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3">
        <f t="shared" si="66"/>
        <v>1126.0833333333335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3">
        <f t="shared" si="66"/>
        <v>12.923076923076923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3">
        <f t="shared" si="66"/>
        <v>712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3">
        <f t="shared" si="66"/>
        <v>30.304347826086957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3">
        <f t="shared" si="66"/>
        <v>212.50896057347671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3">
        <f t="shared" si="66"/>
        <v>228.85714285714286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3">
        <f t="shared" si="66"/>
        <v>34.959979476654695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3">
        <f t="shared" si="66"/>
        <v>157.29069767441862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3">
        <f t="shared" si="66"/>
        <v>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3">
        <f t="shared" si="66"/>
        <v>232.30555555555554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3">
        <f t="shared" si="66"/>
        <v>92.448275862068968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3">
        <f t="shared" si="66"/>
        <v>256.70212765957444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3">
        <f t="shared" si="66"/>
        <v>168.47017045454547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3">
        <f t="shared" si="66"/>
        <v>166.57777777777778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3">
        <f t="shared" si="66"/>
        <v>772.07692307692309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3">
        <f t="shared" si="66"/>
        <v>406.85714285714283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3">
        <f t="shared" si="66"/>
        <v>564.20608108108115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3">
        <f t="shared" si="66"/>
        <v>68.426865671641792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3">
        <f t="shared" si="66"/>
        <v>34.351966873706004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3">
        <f t="shared" si="66"/>
        <v>655.4545454545455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3">
        <f t="shared" si="66"/>
        <v>177.25714285714284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3">
        <f t="shared" si="66"/>
        <v>113.17857142857144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3">
        <f t="shared" si="66"/>
        <v>728.18181818181824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3">
        <f t="shared" si="66"/>
        <v>208.33333333333334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3">
        <f t="shared" si="66"/>
        <v>31.171232876712331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3">
        <f t="shared" si="66"/>
        <v>56.967078189300416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3">
        <f t="shared" si="66"/>
        <v>231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3">
        <f t="shared" ref="F771:F834" si="72">(E771/D771*100)</f>
        <v>86.867834394904463</v>
      </c>
      <c r="G771" t="s">
        <v>14</v>
      </c>
      <c r="H771">
        <v>3410</v>
      </c>
      <c r="I771" s="6">
        <f t="shared" ref="I771:I834" si="73">IFERROR(E771/H771,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(((L771/60)/60)/24)+DATE(1970,1,1)</f>
        <v>41501.208333333336</v>
      </c>
      <c r="O771" s="10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 LEN(R771)-FIND("/",R771))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3">
        <f t="shared" si="72"/>
        <v>270.74418604651163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3">
        <f t="shared" si="72"/>
        <v>49.446428571428569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3">
        <f t="shared" si="72"/>
        <v>113.3596256684492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3">
        <f t="shared" si="72"/>
        <v>190.55555555555554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3">
        <f t="shared" si="72"/>
        <v>135.5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3">
        <f t="shared" si="72"/>
        <v>10.297872340425531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3">
        <f t="shared" si="72"/>
        <v>65.544223826714799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3">
        <f t="shared" si="72"/>
        <v>49.026652452025587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3">
        <f t="shared" si="72"/>
        <v>787.92307692307691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3">
        <f t="shared" si="72"/>
        <v>80.306347746090154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3">
        <f t="shared" si="72"/>
        <v>106.29411764705883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3">
        <f t="shared" si="72"/>
        <v>50.735632183908038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3">
        <f t="shared" si="72"/>
        <v>215.31372549019611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3">
        <f t="shared" si="72"/>
        <v>141.22972972972974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3">
        <f t="shared" si="72"/>
        <v>115.33745781777279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3">
        <f t="shared" si="72"/>
        <v>193.11940298507463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3">
        <f t="shared" si="72"/>
        <v>729.73333333333335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3">
        <f t="shared" si="72"/>
        <v>99.66339869281046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3">
        <f t="shared" si="72"/>
        <v>88.166666666666671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3">
        <f t="shared" si="72"/>
        <v>37.233333333333334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3">
        <f t="shared" si="72"/>
        <v>30.540075309306079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3">
        <f t="shared" si="72"/>
        <v>25.714285714285712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3">
        <f t="shared" si="72"/>
        <v>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3">
        <f t="shared" si="72"/>
        <v>1185.909090909091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3">
        <f t="shared" si="72"/>
        <v>125.39393939393939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3">
        <f t="shared" si="72"/>
        <v>14.394366197183098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3">
        <f t="shared" si="72"/>
        <v>54.807692307692314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3">
        <f t="shared" si="72"/>
        <v>109.63157894736841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3">
        <f t="shared" si="72"/>
        <v>188.47058823529412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3">
        <f t="shared" si="72"/>
        <v>87.008284023668637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3">
        <f t="shared" si="72"/>
        <v>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3">
        <f t="shared" si="72"/>
        <v>202.9130434782609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3">
        <f t="shared" si="72"/>
        <v>197.03225806451613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3">
        <f t="shared" si="72"/>
        <v>107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3">
        <f t="shared" si="72"/>
        <v>268.73076923076923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3">
        <f t="shared" si="72"/>
        <v>50.845360824742272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3">
        <f t="shared" si="72"/>
        <v>1180.2857142857142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3">
        <f t="shared" si="72"/>
        <v>264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3">
        <f t="shared" si="72"/>
        <v>30.44230769230769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3">
        <f t="shared" si="72"/>
        <v>62.880681818181813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3">
        <f t="shared" si="72"/>
        <v>193.125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3">
        <f t="shared" si="72"/>
        <v>77.102702702702715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3">
        <f t="shared" si="72"/>
        <v>225.52763819095478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3">
        <f t="shared" si="72"/>
        <v>239.40625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3">
        <f t="shared" si="72"/>
        <v>92.1875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3">
        <f t="shared" si="72"/>
        <v>130.23333333333335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3">
        <f t="shared" si="72"/>
        <v>615.21739130434787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3">
        <f t="shared" si="72"/>
        <v>368.79532163742692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3">
        <f t="shared" si="72"/>
        <v>1094.8571428571429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3">
        <f t="shared" si="72"/>
        <v>50.662921348314605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3">
        <f t="shared" si="72"/>
        <v>800.6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3">
        <f t="shared" si="72"/>
        <v>291.28571428571428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3">
        <f t="shared" si="72"/>
        <v>349.9666666666667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3">
        <f t="shared" si="72"/>
        <v>357.07317073170731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3">
        <f t="shared" si="72"/>
        <v>126.48941176470588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3">
        <f t="shared" si="72"/>
        <v>387.5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3">
        <f t="shared" si="72"/>
        <v>457.03571428571428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3">
        <f t="shared" si="72"/>
        <v>266.69565217391306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3">
        <f t="shared" si="72"/>
        <v>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3">
        <f t="shared" si="72"/>
        <v>51.34375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3">
        <f t="shared" si="72"/>
        <v>1.1710526315789473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3">
        <f t="shared" si="72"/>
        <v>108.97734294541709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3">
        <f t="shared" si="72"/>
        <v>315.17592592592592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3">
        <f t="shared" ref="F835:F898" si="78">(E835/D835*100)</f>
        <v>157.69117647058823</v>
      </c>
      <c r="G835" t="s">
        <v>20</v>
      </c>
      <c r="H835">
        <v>165</v>
      </c>
      <c r="I835" s="6">
        <f t="shared" ref="I835:I898" si="79">IFERROR(E835/H835,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0">(((L835/60)/60)/24)+DATE(1970,1,1)</f>
        <v>40588.25</v>
      </c>
      <c r="O835" s="10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 LEN(R835)-FIND("/",R835))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3">
        <f t="shared" si="78"/>
        <v>153.8082191780822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3">
        <f t="shared" si="78"/>
        <v>89.738979118329468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3">
        <f t="shared" si="78"/>
        <v>75.135802469135797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3">
        <f t="shared" si="78"/>
        <v>852.88135593220341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3">
        <f t="shared" si="78"/>
        <v>138.90625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3">
        <f t="shared" si="78"/>
        <v>190.18181818181819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3">
        <f t="shared" si="78"/>
        <v>100.24333619948409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3">
        <f t="shared" si="78"/>
        <v>142.75824175824175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3">
        <f t="shared" si="78"/>
        <v>563.13333333333333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3">
        <f t="shared" si="78"/>
        <v>30.715909090909086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3">
        <f t="shared" si="78"/>
        <v>99.39772727272728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3">
        <f t="shared" si="78"/>
        <v>197.54935622317598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3">
        <f t="shared" si="78"/>
        <v>508.5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3">
        <f t="shared" si="78"/>
        <v>237.74468085106383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3">
        <f t="shared" si="78"/>
        <v>338.46875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3">
        <f t="shared" si="78"/>
        <v>133.08955223880596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3">
        <f t="shared" si="78"/>
        <v>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3">
        <f t="shared" si="78"/>
        <v>207.79999999999998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3">
        <f t="shared" si="78"/>
        <v>51.122448979591837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3">
        <f t="shared" si="78"/>
        <v>652.05847953216369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3">
        <f t="shared" si="78"/>
        <v>113.63099415204678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3">
        <f t="shared" si="78"/>
        <v>102.37606837606839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3">
        <f t="shared" si="78"/>
        <v>356.58333333333331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3">
        <f t="shared" si="78"/>
        <v>139.86792452830187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3">
        <f t="shared" si="78"/>
        <v>69.45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3">
        <f t="shared" si="78"/>
        <v>35.534246575342465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3">
        <f t="shared" si="78"/>
        <v>251.65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3">
        <f t="shared" si="78"/>
        <v>105.87500000000001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3">
        <f t="shared" si="78"/>
        <v>187.42857142857144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3">
        <f t="shared" si="78"/>
        <v>386.78571428571428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3">
        <f t="shared" si="78"/>
        <v>347.07142857142856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3">
        <f t="shared" si="78"/>
        <v>185.82098765432099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3">
        <f t="shared" si="78"/>
        <v>43.241247264770237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3">
        <f t="shared" si="78"/>
        <v>162.4375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3">
        <f t="shared" si="78"/>
        <v>184.84285714285716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3">
        <f t="shared" si="78"/>
        <v>23.703520691785052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3">
        <f t="shared" si="78"/>
        <v>89.870129870129873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3">
        <f t="shared" si="78"/>
        <v>272.6041958041958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3">
        <f t="shared" si="78"/>
        <v>170.04255319148936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3">
        <f t="shared" si="78"/>
        <v>188.28503562945369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3">
        <f t="shared" si="78"/>
        <v>346.93532338308455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3">
        <f t="shared" si="78"/>
        <v>69.177215189873422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3">
        <f t="shared" si="78"/>
        <v>25.433734939759034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3">
        <f t="shared" si="78"/>
        <v>77.400977995110026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3">
        <f t="shared" si="78"/>
        <v>37.481481481481481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3">
        <f t="shared" si="78"/>
        <v>543.79999999999995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3">
        <f t="shared" si="78"/>
        <v>228.52189349112427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3">
        <f t="shared" si="78"/>
        <v>38.948339483394832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3">
        <f t="shared" si="78"/>
        <v>370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3">
        <f t="shared" si="78"/>
        <v>237.91176470588232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3">
        <f t="shared" si="78"/>
        <v>64.036299765807954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3">
        <f t="shared" si="78"/>
        <v>118.27777777777777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3">
        <f t="shared" si="78"/>
        <v>84.824037184594957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3">
        <f t="shared" si="78"/>
        <v>29.346153846153843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3">
        <f t="shared" si="78"/>
        <v>209.89655172413794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3">
        <f t="shared" si="78"/>
        <v>169.78571428571431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3">
        <f t="shared" si="78"/>
        <v>115.95907738095239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3">
        <f t="shared" si="78"/>
        <v>258.59999999999997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3">
        <f t="shared" si="78"/>
        <v>230.58333333333331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3">
        <f t="shared" si="78"/>
        <v>128.21428571428572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3">
        <f t="shared" si="78"/>
        <v>188.70588235294116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3">
        <f t="shared" si="78"/>
        <v>6.9511889862327907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3">
        <f t="shared" si="78"/>
        <v>774.43434343434342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3">
        <f t="shared" ref="F899:F962" si="84">(E899/D899*100)</f>
        <v>27.693181818181817</v>
      </c>
      <c r="G899" t="s">
        <v>14</v>
      </c>
      <c r="H899">
        <v>27</v>
      </c>
      <c r="I899" s="6">
        <f t="shared" ref="I899:I962" si="85">IFERROR(E899/H899,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(((L899/60)/60)/24)+DATE(1970,1,1)</f>
        <v>43583.208333333328</v>
      </c>
      <c r="O899" s="10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 LEN(R899)-FIND("/",R899))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3">
        <f t="shared" si="84"/>
        <v>52.479620323841424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3">
        <f t="shared" si="84"/>
        <v>407.09677419354841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3">
        <f t="shared" si="84"/>
        <v>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3">
        <f t="shared" si="84"/>
        <v>156.17857142857144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3">
        <f t="shared" si="84"/>
        <v>252.42857142857144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3">
        <f t="shared" si="84"/>
        <v>1.729268292682927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3">
        <f t="shared" si="84"/>
        <v>12.230769230769232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3">
        <f t="shared" si="84"/>
        <v>163.98734177215189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3">
        <f t="shared" si="84"/>
        <v>162.98181818181817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3">
        <f t="shared" si="84"/>
        <v>20.252747252747252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3">
        <f t="shared" si="84"/>
        <v>319.24083769633506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3">
        <f t="shared" si="84"/>
        <v>478.94444444444446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3">
        <f t="shared" si="84"/>
        <v>19.556634304207122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3">
        <f t="shared" si="84"/>
        <v>198.94827586206895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3">
        <f t="shared" si="84"/>
        <v>795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3">
        <f t="shared" si="84"/>
        <v>50.621082621082621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3">
        <f t="shared" si="84"/>
        <v>57.4375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3">
        <f t="shared" si="84"/>
        <v>155.62827640984909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3">
        <f t="shared" si="84"/>
        <v>36.297297297297298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3">
        <f t="shared" si="84"/>
        <v>58.25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3">
        <f t="shared" si="84"/>
        <v>237.39473684210526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3">
        <f t="shared" si="84"/>
        <v>58.75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3">
        <f t="shared" si="84"/>
        <v>182.56603773584905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3">
        <f t="shared" si="84"/>
        <v>0.75436408977556113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3">
        <f t="shared" si="84"/>
        <v>175.95330739299609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3">
        <f t="shared" si="84"/>
        <v>237.88235294117646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3">
        <f t="shared" si="84"/>
        <v>488.05076142131981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3">
        <f t="shared" si="84"/>
        <v>224.06666666666669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3">
        <f t="shared" si="84"/>
        <v>18.126436781609197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3">
        <f t="shared" si="84"/>
        <v>45.847222222222221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3">
        <f t="shared" si="84"/>
        <v>117.31541218637993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3">
        <f t="shared" si="84"/>
        <v>217.30909090909088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3">
        <f t="shared" si="84"/>
        <v>112.28571428571428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3">
        <f t="shared" si="84"/>
        <v>72.51898734177216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3">
        <f t="shared" si="84"/>
        <v>212.30434782608697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3">
        <f t="shared" si="84"/>
        <v>239.74657534246577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3">
        <f t="shared" si="84"/>
        <v>181.93548387096774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3">
        <f t="shared" si="84"/>
        <v>164.13114754098362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3">
        <f t="shared" si="84"/>
        <v>1.6375968992248062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3">
        <f t="shared" si="84"/>
        <v>49.64385964912281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3">
        <f t="shared" si="84"/>
        <v>109.70652173913042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3">
        <f t="shared" si="84"/>
        <v>49.217948717948715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3">
        <f t="shared" si="84"/>
        <v>62.232323232323225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3">
        <f t="shared" si="84"/>
        <v>13.05813953488372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3">
        <f t="shared" si="84"/>
        <v>64.635416666666671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3">
        <f t="shared" si="84"/>
        <v>159.58666666666667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3">
        <f t="shared" si="84"/>
        <v>81.42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3">
        <f t="shared" si="84"/>
        <v>32.444767441860463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3">
        <f t="shared" si="84"/>
        <v>9.9141184124918666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3">
        <f t="shared" si="84"/>
        <v>26.694444444444443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3">
        <f t="shared" si="84"/>
        <v>62.957446808510639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3">
        <f t="shared" si="84"/>
        <v>161.35593220338984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3">
        <f t="shared" si="84"/>
        <v>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3">
        <f t="shared" si="84"/>
        <v>1096.9379310344827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3">
        <f t="shared" si="84"/>
        <v>70.094158075601371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3">
        <f t="shared" si="84"/>
        <v>60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3">
        <f t="shared" si="84"/>
        <v>367.0985915492958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3">
        <f t="shared" si="84"/>
        <v>1109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3">
        <f t="shared" si="84"/>
        <v>19.028784648187631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3">
        <f t="shared" si="84"/>
        <v>126.87755102040816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3">
        <f t="shared" si="84"/>
        <v>734.63636363636363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3">
        <f t="shared" si="84"/>
        <v>4.5731034482758623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3">
        <f t="shared" si="84"/>
        <v>85.054545454545448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3">
        <f t="shared" ref="F963:F1001" si="90">(E963/D963*100)</f>
        <v>119.29824561403508</v>
      </c>
      <c r="G963" t="s">
        <v>20</v>
      </c>
      <c r="H963">
        <v>155</v>
      </c>
      <c r="I963" s="6">
        <f t="shared" ref="I963:I1001" si="91">IFERROR(E963/H963,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2">(((L963/60)/60)/24)+DATE(1970,1,1)</f>
        <v>40591.25</v>
      </c>
      <c r="O963" s="10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 LEN(R963)-FIND("/",R963))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3">
        <f t="shared" si="90"/>
        <v>296.02777777777777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3">
        <f t="shared" si="90"/>
        <v>84.694915254237287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3">
        <f t="shared" si="90"/>
        <v>355.7837837837838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3">
        <f t="shared" si="90"/>
        <v>386.40909090909093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3">
        <f t="shared" si="90"/>
        <v>792.23529411764707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3">
        <f t="shared" si="90"/>
        <v>137.03393665158373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3">
        <f t="shared" si="90"/>
        <v>338.20833333333337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3">
        <f t="shared" si="90"/>
        <v>108.22784810126582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3">
        <f t="shared" si="90"/>
        <v>60.757639620653315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3">
        <f t="shared" si="90"/>
        <v>27.725490196078432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3">
        <f t="shared" si="90"/>
        <v>228.3934426229508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3">
        <f t="shared" si="90"/>
        <v>21.615194054500414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3">
        <f t="shared" si="90"/>
        <v>373.875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3">
        <f t="shared" si="90"/>
        <v>154.92592592592592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3">
        <f t="shared" si="90"/>
        <v>322.14999999999998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3">
        <f t="shared" si="90"/>
        <v>73.957142857142856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3">
        <f t="shared" si="90"/>
        <v>864.1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3">
        <f t="shared" si="90"/>
        <v>143.26245847176079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3">
        <f t="shared" si="90"/>
        <v>40.281762295081968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3">
        <f t="shared" si="90"/>
        <v>178.22388059701493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3">
        <f t="shared" si="90"/>
        <v>84.930555555555557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3">
        <f t="shared" si="90"/>
        <v>145.93648334624322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3">
        <f t="shared" si="90"/>
        <v>152.46153846153848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3">
        <f t="shared" si="90"/>
        <v>67.129542790152414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3">
        <f t="shared" si="90"/>
        <v>40.307692307692307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3">
        <f t="shared" si="90"/>
        <v>216.79032258064518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3">
        <f t="shared" si="90"/>
        <v>52.117021276595743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3">
        <f t="shared" si="90"/>
        <v>499.58333333333337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3">
        <f t="shared" si="90"/>
        <v>87.679487179487182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3">
        <f t="shared" si="90"/>
        <v>113.17346938775511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3">
        <f t="shared" si="90"/>
        <v>426.54838709677421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3">
        <f t="shared" si="90"/>
        <v>77.632653061224488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3">
        <f t="shared" si="90"/>
        <v>52.496810772501767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3">
        <f t="shared" si="90"/>
        <v>157.46762589928059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3">
        <f t="shared" si="90"/>
        <v>72.939393939393938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3">
        <f t="shared" si="90"/>
        <v>60.565789473684205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3">
        <f t="shared" si="90"/>
        <v>56.791291291291287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3">
        <f t="shared" si="90"/>
        <v>56.542754275427541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theme="9" tint="-0.499984740745262"/>
        <color rgb="FF002060"/>
      </colorScale>
    </cfRule>
  </conditionalFormatting>
  <conditionalFormatting sqref="G1:G1048576">
    <cfRule type="containsText" dxfId="3" priority="26" operator="containsText" text="live">
      <formula>NOT(ISERROR(SEARCH("live",G1)))</formula>
    </cfRule>
    <cfRule type="containsText" dxfId="2" priority="27" operator="containsText" text="canceled">
      <formula>NOT(ISERROR(SEARCH("canceled",G1)))</formula>
    </cfRule>
    <cfRule type="containsText" dxfId="1" priority="28" operator="containsText" text="successful">
      <formula>NOT(ISERROR(SEARCH("successful",G1)))</formula>
    </cfRule>
    <cfRule type="containsText" dxfId="0" priority="29" operator="containsText" text="failed">
      <formula>NOT(ISERROR(SEARCH("failed",G1)))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B600F-DF55-4436-BA1E-96443C3CF26B}">
  <dimension ref="A2:F15"/>
  <sheetViews>
    <sheetView workbookViewId="0">
      <selection activeCell="V9" sqref="V9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</cols>
  <sheetData>
    <row r="2" spans="1:6" x14ac:dyDescent="0.25">
      <c r="A2" s="7" t="s">
        <v>6</v>
      </c>
      <c r="B2" t="s">
        <v>2035</v>
      </c>
    </row>
    <row r="4" spans="1:6" x14ac:dyDescent="0.25">
      <c r="A4" s="7" t="s">
        <v>2070</v>
      </c>
      <c r="B4" s="7" t="s">
        <v>2045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2036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8" t="s">
        <v>2037</v>
      </c>
      <c r="B7">
        <v>4</v>
      </c>
      <c r="C7">
        <v>20</v>
      </c>
      <c r="D7">
        <v>0</v>
      </c>
      <c r="E7">
        <v>22</v>
      </c>
      <c r="F7">
        <v>46</v>
      </c>
    </row>
    <row r="8" spans="1:6" x14ac:dyDescent="0.25">
      <c r="A8" s="8" t="s">
        <v>2038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8" t="s">
        <v>2039</v>
      </c>
      <c r="B9">
        <v>0</v>
      </c>
      <c r="C9">
        <v>0</v>
      </c>
      <c r="D9">
        <v>0</v>
      </c>
      <c r="E9">
        <v>4</v>
      </c>
      <c r="F9">
        <v>4</v>
      </c>
    </row>
    <row r="10" spans="1:6" x14ac:dyDescent="0.25">
      <c r="A10" s="8" t="s">
        <v>2040</v>
      </c>
      <c r="B10">
        <v>10</v>
      </c>
      <c r="C10">
        <v>66</v>
      </c>
      <c r="D10">
        <v>0</v>
      </c>
      <c r="E10">
        <v>99</v>
      </c>
      <c r="F10">
        <v>175</v>
      </c>
    </row>
    <row r="11" spans="1:6" x14ac:dyDescent="0.25">
      <c r="A11" s="8" t="s">
        <v>2041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8" t="s">
        <v>2042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8" t="s">
        <v>2043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8" t="s">
        <v>2044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8" t="s">
        <v>2034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9FBAA-62DC-4AAC-BB00-6F4B8A02996F}">
  <dimension ref="A1:F30"/>
  <sheetViews>
    <sheetView workbookViewId="0">
      <selection activeCell="C4" sqref="C4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customWidth="1"/>
    <col min="6" max="6" width="11" customWidth="1"/>
  </cols>
  <sheetData>
    <row r="1" spans="1:6" x14ac:dyDescent="0.25">
      <c r="A1" s="7" t="s">
        <v>6</v>
      </c>
      <c r="B1" t="s">
        <v>2035</v>
      </c>
    </row>
    <row r="2" spans="1:6" x14ac:dyDescent="0.25">
      <c r="A2" s="7" t="s">
        <v>2031</v>
      </c>
      <c r="B2" t="s">
        <v>2035</v>
      </c>
    </row>
    <row r="4" spans="1:6" x14ac:dyDescent="0.25">
      <c r="A4" s="7" t="s">
        <v>2070</v>
      </c>
      <c r="B4" s="7" t="s">
        <v>2045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2055</v>
      </c>
      <c r="B7">
        <v>0</v>
      </c>
      <c r="C7">
        <v>0</v>
      </c>
      <c r="D7">
        <v>0</v>
      </c>
      <c r="E7">
        <v>4</v>
      </c>
      <c r="F7">
        <v>4</v>
      </c>
    </row>
    <row r="8" spans="1:6" x14ac:dyDescent="0.25">
      <c r="A8" s="8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2056</v>
      </c>
      <c r="B10">
        <v>0</v>
      </c>
      <c r="C10">
        <v>8</v>
      </c>
      <c r="D10">
        <v>0</v>
      </c>
      <c r="E10">
        <v>10</v>
      </c>
      <c r="F10">
        <v>18</v>
      </c>
    </row>
    <row r="11" spans="1:6" x14ac:dyDescent="0.25">
      <c r="A11" s="8" t="s">
        <v>2063</v>
      </c>
      <c r="B11">
        <v>1</v>
      </c>
      <c r="C11">
        <v>7</v>
      </c>
      <c r="D11">
        <v>0</v>
      </c>
      <c r="E11">
        <v>9</v>
      </c>
      <c r="F11">
        <v>17</v>
      </c>
    </row>
    <row r="12" spans="1:6" x14ac:dyDescent="0.25">
      <c r="A12" s="8" t="s">
        <v>2052</v>
      </c>
      <c r="B12">
        <v>4</v>
      </c>
      <c r="C12">
        <v>20</v>
      </c>
      <c r="D12">
        <v>0</v>
      </c>
      <c r="E12">
        <v>22</v>
      </c>
      <c r="F12">
        <v>46</v>
      </c>
    </row>
    <row r="13" spans="1:6" x14ac:dyDescent="0.25">
      <c r="A13" s="8" t="s">
        <v>2057</v>
      </c>
      <c r="B13">
        <v>3</v>
      </c>
      <c r="C13">
        <v>19</v>
      </c>
      <c r="D13">
        <v>0</v>
      </c>
      <c r="E13">
        <v>23</v>
      </c>
      <c r="F13">
        <v>45</v>
      </c>
    </row>
    <row r="14" spans="1:6" x14ac:dyDescent="0.25">
      <c r="A14" s="8" t="s">
        <v>2058</v>
      </c>
      <c r="B14">
        <v>1</v>
      </c>
      <c r="C14">
        <v>6</v>
      </c>
      <c r="D14">
        <v>0</v>
      </c>
      <c r="E14">
        <v>10</v>
      </c>
      <c r="F14">
        <v>17</v>
      </c>
    </row>
    <row r="15" spans="1:6" x14ac:dyDescent="0.25">
      <c r="A15" s="8" t="s">
        <v>2059</v>
      </c>
      <c r="B15">
        <v>0</v>
      </c>
      <c r="C15">
        <v>3</v>
      </c>
      <c r="D15">
        <v>0</v>
      </c>
      <c r="E15">
        <v>4</v>
      </c>
      <c r="F15">
        <v>7</v>
      </c>
    </row>
    <row r="16" spans="1:6" x14ac:dyDescent="0.25">
      <c r="A16" s="8" t="s">
        <v>2053</v>
      </c>
      <c r="B16">
        <v>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2064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2069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2065</v>
      </c>
      <c r="B20">
        <v>0</v>
      </c>
      <c r="C20">
        <v>4</v>
      </c>
      <c r="D20">
        <v>0</v>
      </c>
      <c r="E20">
        <v>4</v>
      </c>
      <c r="F20">
        <v>8</v>
      </c>
    </row>
    <row r="21" spans="1:6" x14ac:dyDescent="0.25">
      <c r="A21" s="8" t="s">
        <v>2060</v>
      </c>
      <c r="B21">
        <v>6</v>
      </c>
      <c r="C21">
        <v>30</v>
      </c>
      <c r="D21">
        <v>0</v>
      </c>
      <c r="E21">
        <v>49</v>
      </c>
      <c r="F21">
        <v>85</v>
      </c>
    </row>
    <row r="22" spans="1:6" x14ac:dyDescent="0.25">
      <c r="A22" s="8" t="s">
        <v>2049</v>
      </c>
      <c r="B22">
        <v>0</v>
      </c>
      <c r="C22">
        <v>9</v>
      </c>
      <c r="D22">
        <v>0</v>
      </c>
      <c r="E22">
        <v>5</v>
      </c>
      <c r="F22">
        <v>14</v>
      </c>
    </row>
    <row r="23" spans="1:6" x14ac:dyDescent="0.25">
      <c r="A23" s="8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2051</v>
      </c>
      <c r="B24">
        <v>3</v>
      </c>
      <c r="C24">
        <v>3</v>
      </c>
      <c r="D24">
        <v>0</v>
      </c>
      <c r="E24">
        <v>11</v>
      </c>
      <c r="F24">
        <v>17</v>
      </c>
    </row>
    <row r="25" spans="1:6" x14ac:dyDescent="0.25">
      <c r="A25" s="8" t="s">
        <v>2066</v>
      </c>
      <c r="B25">
        <v>0</v>
      </c>
      <c r="C25">
        <v>7</v>
      </c>
      <c r="D25">
        <v>0</v>
      </c>
      <c r="E25">
        <v>14</v>
      </c>
      <c r="F25">
        <v>21</v>
      </c>
    </row>
    <row r="26" spans="1:6" x14ac:dyDescent="0.25">
      <c r="A26" s="8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2067</v>
      </c>
      <c r="B27">
        <v>0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2061</v>
      </c>
      <c r="B29">
        <v>0</v>
      </c>
      <c r="C29">
        <v>0</v>
      </c>
      <c r="D29">
        <v>0</v>
      </c>
      <c r="E29">
        <v>3</v>
      </c>
      <c r="F29">
        <v>3</v>
      </c>
    </row>
    <row r="30" spans="1:6" x14ac:dyDescent="0.25">
      <c r="A30" s="8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AE62-503E-4402-B256-48F7BCC9707C}">
  <dimension ref="A1:F18"/>
  <sheetViews>
    <sheetView workbookViewId="0">
      <selection activeCell="E37" sqref="E37"/>
    </sheetView>
  </sheetViews>
  <sheetFormatPr defaultRowHeight="15.75" x14ac:dyDescent="0.25"/>
  <cols>
    <col min="1" max="1" width="16.5" customWidth="1"/>
    <col min="2" max="2" width="15.25" customWidth="1"/>
    <col min="3" max="3" width="5.625" customWidth="1"/>
    <col min="4" max="4" width="3.875" customWidth="1"/>
    <col min="5" max="5" width="9.25" customWidth="1"/>
    <col min="6" max="7" width="11" customWidth="1"/>
  </cols>
  <sheetData>
    <row r="1" spans="1:6" x14ac:dyDescent="0.25">
      <c r="A1" s="7" t="s">
        <v>2031</v>
      </c>
      <c r="B1" t="s">
        <v>2035</v>
      </c>
    </row>
    <row r="2" spans="1:6" x14ac:dyDescent="0.25">
      <c r="A2" s="7" t="s">
        <v>2085</v>
      </c>
      <c r="B2" t="s">
        <v>2035</v>
      </c>
    </row>
    <row r="4" spans="1:6" x14ac:dyDescent="0.25">
      <c r="A4" s="7" t="s">
        <v>2070</v>
      </c>
      <c r="B4" s="7" t="s">
        <v>2045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2073</v>
      </c>
      <c r="B6" s="15">
        <v>6</v>
      </c>
      <c r="C6" s="15">
        <v>36</v>
      </c>
      <c r="D6" s="15">
        <v>1</v>
      </c>
      <c r="E6" s="15">
        <v>49</v>
      </c>
      <c r="F6" s="15">
        <v>92</v>
      </c>
    </row>
    <row r="7" spans="1:6" x14ac:dyDescent="0.25">
      <c r="A7" s="8" t="s">
        <v>2074</v>
      </c>
      <c r="B7" s="15">
        <v>7</v>
      </c>
      <c r="C7" s="15">
        <v>28</v>
      </c>
      <c r="D7" s="15">
        <v>0</v>
      </c>
      <c r="E7" s="15">
        <v>44</v>
      </c>
      <c r="F7" s="15">
        <v>79</v>
      </c>
    </row>
    <row r="8" spans="1:6" x14ac:dyDescent="0.25">
      <c r="A8" s="8" t="s">
        <v>2075</v>
      </c>
      <c r="B8" s="15">
        <v>4</v>
      </c>
      <c r="C8" s="15">
        <v>33</v>
      </c>
      <c r="D8" s="15">
        <v>0</v>
      </c>
      <c r="E8" s="15">
        <v>49</v>
      </c>
      <c r="F8" s="15">
        <v>86</v>
      </c>
    </row>
    <row r="9" spans="1:6" x14ac:dyDescent="0.25">
      <c r="A9" s="8" t="s">
        <v>2076</v>
      </c>
      <c r="B9" s="15">
        <v>1</v>
      </c>
      <c r="C9" s="15">
        <v>30</v>
      </c>
      <c r="D9" s="15">
        <v>1</v>
      </c>
      <c r="E9" s="15">
        <v>46</v>
      </c>
      <c r="F9" s="15">
        <v>78</v>
      </c>
    </row>
    <row r="10" spans="1:6" x14ac:dyDescent="0.25">
      <c r="A10" s="8" t="s">
        <v>2077</v>
      </c>
      <c r="B10" s="15">
        <v>3</v>
      </c>
      <c r="C10" s="15">
        <v>35</v>
      </c>
      <c r="D10" s="15">
        <v>2</v>
      </c>
      <c r="E10" s="15">
        <v>46</v>
      </c>
      <c r="F10" s="15">
        <v>86</v>
      </c>
    </row>
    <row r="11" spans="1:6" x14ac:dyDescent="0.25">
      <c r="A11" s="8" t="s">
        <v>2078</v>
      </c>
      <c r="B11" s="15">
        <v>3</v>
      </c>
      <c r="C11" s="15">
        <v>28</v>
      </c>
      <c r="D11" s="15">
        <v>1</v>
      </c>
      <c r="E11" s="15">
        <v>55</v>
      </c>
      <c r="F11" s="15">
        <v>87</v>
      </c>
    </row>
    <row r="12" spans="1:6" x14ac:dyDescent="0.25">
      <c r="A12" s="8" t="s">
        <v>2079</v>
      </c>
      <c r="B12" s="15">
        <v>4</v>
      </c>
      <c r="C12" s="15">
        <v>31</v>
      </c>
      <c r="D12" s="15">
        <v>1</v>
      </c>
      <c r="E12" s="15">
        <v>58</v>
      </c>
      <c r="F12" s="15">
        <v>94</v>
      </c>
    </row>
    <row r="13" spans="1:6" x14ac:dyDescent="0.25">
      <c r="A13" s="8" t="s">
        <v>2080</v>
      </c>
      <c r="B13" s="15">
        <v>8</v>
      </c>
      <c r="C13" s="15">
        <v>35</v>
      </c>
      <c r="D13" s="15">
        <v>1</v>
      </c>
      <c r="E13" s="15">
        <v>41</v>
      </c>
      <c r="F13" s="15">
        <v>85</v>
      </c>
    </row>
    <row r="14" spans="1:6" x14ac:dyDescent="0.25">
      <c r="A14" s="8" t="s">
        <v>2081</v>
      </c>
      <c r="B14" s="15">
        <v>5</v>
      </c>
      <c r="C14" s="15">
        <v>23</v>
      </c>
      <c r="D14" s="15">
        <v>0</v>
      </c>
      <c r="E14" s="15">
        <v>45</v>
      </c>
      <c r="F14" s="15">
        <v>73</v>
      </c>
    </row>
    <row r="15" spans="1:6" x14ac:dyDescent="0.25">
      <c r="A15" s="8" t="s">
        <v>2082</v>
      </c>
      <c r="B15" s="15">
        <v>6</v>
      </c>
      <c r="C15" s="15">
        <v>26</v>
      </c>
      <c r="D15" s="15">
        <v>1</v>
      </c>
      <c r="E15" s="15">
        <v>45</v>
      </c>
      <c r="F15" s="15">
        <v>78</v>
      </c>
    </row>
    <row r="16" spans="1:6" x14ac:dyDescent="0.25">
      <c r="A16" s="8" t="s">
        <v>2083</v>
      </c>
      <c r="B16" s="15">
        <v>3</v>
      </c>
      <c r="C16" s="15">
        <v>27</v>
      </c>
      <c r="D16" s="15">
        <v>3</v>
      </c>
      <c r="E16" s="15">
        <v>45</v>
      </c>
      <c r="F16" s="15">
        <v>78</v>
      </c>
    </row>
    <row r="17" spans="1:6" x14ac:dyDescent="0.25">
      <c r="A17" s="8" t="s">
        <v>2084</v>
      </c>
      <c r="B17" s="15">
        <v>7</v>
      </c>
      <c r="C17" s="15">
        <v>32</v>
      </c>
      <c r="D17" s="15">
        <v>3</v>
      </c>
      <c r="E17" s="15">
        <v>42</v>
      </c>
      <c r="F17" s="15">
        <v>84</v>
      </c>
    </row>
    <row r="18" spans="1:6" x14ac:dyDescent="0.25">
      <c r="A18" s="8" t="s">
        <v>2034</v>
      </c>
      <c r="B18" s="15">
        <v>57</v>
      </c>
      <c r="C18" s="15">
        <v>364</v>
      </c>
      <c r="D18" s="15">
        <v>14</v>
      </c>
      <c r="E18" s="15">
        <v>565</v>
      </c>
      <c r="F18" s="1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E8ED-9B3A-470F-9268-A064FCD0AFC3}">
  <dimension ref="A1:H14"/>
  <sheetViews>
    <sheetView tabSelected="1" workbookViewId="0">
      <selection activeCell="B2" sqref="B2"/>
    </sheetView>
  </sheetViews>
  <sheetFormatPr defaultRowHeight="15.75" x14ac:dyDescent="0.25"/>
  <cols>
    <col min="1" max="1" width="26.375" style="11" customWidth="1"/>
    <col min="2" max="2" width="16.375" customWidth="1"/>
    <col min="3" max="3" width="12.625" customWidth="1"/>
    <col min="4" max="4" width="15.375" customWidth="1"/>
    <col min="5" max="5" width="12" customWidth="1"/>
    <col min="6" max="6" width="19.25" customWidth="1"/>
    <col min="7" max="7" width="15.5" customWidth="1"/>
    <col min="8" max="8" width="18.25" customWidth="1"/>
  </cols>
  <sheetData>
    <row r="1" spans="1:8" x14ac:dyDescent="0.25">
      <c r="A1" s="1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s="11" t="s">
        <v>2094</v>
      </c>
      <c r="B2">
        <f>COUNTIFS(Crowdfunding!D:D, "&lt;1000", Crowdfunding!G:G, "successful")</f>
        <v>30</v>
      </c>
      <c r="C2">
        <f>COUNTIFS(Crowdfunding!D:D, "&lt;1000", Crowdfunding!G:G, "failed")</f>
        <v>20</v>
      </c>
      <c r="D2">
        <f>COUNTIFS(Crowdfunding!D:D, "&lt;1000", Crowdfunding!G:G, "canceled")</f>
        <v>1</v>
      </c>
      <c r="E2">
        <f>B2+C2+D2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s="11" t="s">
        <v>2095</v>
      </c>
      <c r="B3">
        <f>COUNTIFS(Crowdfunding!D:D, "&gt;=1000",Crowdfunding!D:D, "&lt;=4999", Crowdfunding!G:G, "successful")</f>
        <v>191</v>
      </c>
      <c r="C3">
        <f>COUNTIFS(Crowdfunding!D:D, "&gt;=1000",Crowdfunding!D:D, "&lt;=4999", Crowdfunding!G:G, "failed")</f>
        <v>38</v>
      </c>
      <c r="D3">
        <f>COUNTIFS(Crowdfunding!D:D, "&gt;=1000",Crowdfunding!D:D, "&lt;=4999", Crowdfunding!G:G, "canceled")</f>
        <v>2</v>
      </c>
      <c r="E3">
        <f t="shared" ref="E3:E13" si="0">B3+C3+D3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s="11" t="s">
        <v>2096</v>
      </c>
      <c r="B4">
        <f>COUNTIFS(Crowdfunding!D:D, "&gt;=5000",Crowdfunding!D:D, "&lt;=9999", Crowdfunding!G:G, "successful")</f>
        <v>164</v>
      </c>
      <c r="C4">
        <f>COUNTIFS(Crowdfunding!D:D, "&gt;=5000",Crowdfunding!D:D, "&lt;=9999", Crowdfunding!G:G, "failed")</f>
        <v>126</v>
      </c>
      <c r="D4">
        <f>COUNTIFS(Crowdfunding!D:D, "&gt;=5000",Crowdfunding!D:D, "&lt;=9999", Crowdfunding!G:G, 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s="11" t="s">
        <v>2097</v>
      </c>
      <c r="B5">
        <f>COUNTIFS(Crowdfunding!D:D, "&gt;=10000",Crowdfunding!D:D, "&lt;=14999", Crowdfunding!G:G, "successful")</f>
        <v>4</v>
      </c>
      <c r="C5">
        <f>COUNTIFS(Crowdfunding!D:D, "&gt;=10000",Crowdfunding!D:D, "&lt;=14999", Crowdfunding!G:G, "failed")</f>
        <v>5</v>
      </c>
      <c r="D5">
        <f>COUNTIFS(Crowdfunding!D:D, "&gt;=10000",Crowdfunding!D:D, "&lt;=14999", Crowdfunding!G:G, 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s="11" t="s">
        <v>2098</v>
      </c>
      <c r="B6">
        <f>COUNTIFS(Crowdfunding!D:D, "&gt;=15000",Crowdfunding!D:D, "&lt;=19999", Crowdfunding!G:G, "successful")</f>
        <v>10</v>
      </c>
      <c r="C6">
        <f>COUNTIFS(Crowdfunding!D:D, "&gt;=15000",Crowdfunding!D:D, "&lt;=19999", Crowdfunding!G:G, "failed")</f>
        <v>0</v>
      </c>
      <c r="D6">
        <f>COUNTIFS(Crowdfunding!D:D, "&gt;=15000",Crowdfunding!D:D, "&lt;=19999", Crowdfunding!G:G,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s="11" t="s">
        <v>2099</v>
      </c>
      <c r="B7">
        <f>COUNTIFS(Crowdfunding!D:D, "&gt;=20000",Crowdfunding!D:D, "&lt;=24999", Crowdfunding!G:G, "successful")</f>
        <v>7</v>
      </c>
      <c r="C7">
        <f>COUNTIFS(Crowdfunding!D:D, "&gt;=20000",Crowdfunding!D:D, "&lt;=24999", Crowdfunding!G:G, "failed")</f>
        <v>0</v>
      </c>
      <c r="D7">
        <f>COUNTIFS(Crowdfunding!D:D, "&gt;=20000",Crowdfunding!D:D, "&lt;=24999", Crowdfunding!G:G,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s="11" t="s">
        <v>2100</v>
      </c>
      <c r="B8">
        <f>COUNTIFS(Crowdfunding!D:D, "&gt;=25000",Crowdfunding!D:D, "&lt;=29999", Crowdfunding!G:G, "successful")</f>
        <v>11</v>
      </c>
      <c r="C8">
        <f>COUNTIFS(Crowdfunding!D:D, "&gt;=25000",Crowdfunding!D:D, "&lt;=29999", Crowdfunding!G:G, "failed")</f>
        <v>3</v>
      </c>
      <c r="D8">
        <f>COUNTIFS(Crowdfunding!D:D, "&gt;=25000",Crowdfunding!D:D, "&lt;=29999", Crowdfunding!G:G, 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s="11" t="s">
        <v>2101</v>
      </c>
      <c r="B9">
        <f>COUNTIFS(Crowdfunding!D:D, "&gt;=30000",Crowdfunding!D:D, "&lt;=34999", Crowdfunding!G:G, "successful")</f>
        <v>7</v>
      </c>
      <c r="C9">
        <f>COUNTIFS(Crowdfunding!D:D, "&gt;=30000",Crowdfunding!D:D, "&lt;=34999", Crowdfunding!G:G, "failed")</f>
        <v>0</v>
      </c>
      <c r="D9">
        <f>COUNTIFS(Crowdfunding!D:D, "&gt;=30000",Crowdfunding!D:D, "&lt;=34999", Crowdfunding!G:G,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s="11" t="s">
        <v>2102</v>
      </c>
      <c r="B10">
        <f>COUNTIFS(Crowdfunding!D:D, "&gt;=35000",Crowdfunding!D:D, "&lt;=39999", Crowdfunding!G:G, "successful")</f>
        <v>8</v>
      </c>
      <c r="C10">
        <f>COUNTIFS(Crowdfunding!D:D, "&gt;=35000",Crowdfunding!D:D, "&lt;=39999", Crowdfunding!G:G, "failed")</f>
        <v>3</v>
      </c>
      <c r="D10">
        <f>COUNTIFS(Crowdfunding!D:D, "&gt;=35000",Crowdfunding!D:D, "&lt;=39999", Crowdfunding!G:G, 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s="11" t="s">
        <v>2103</v>
      </c>
      <c r="B11">
        <f>COUNTIFS(Crowdfunding!D:D, "&gt;=40000",Crowdfunding!D:D, "&lt;=44999", Crowdfunding!G:G, "successful")</f>
        <v>11</v>
      </c>
      <c r="C11">
        <f>COUNTIFS(Crowdfunding!D:D, "&gt;=40000",Crowdfunding!D:D, "&lt;=44999", Crowdfunding!G:G, "failed")</f>
        <v>3</v>
      </c>
      <c r="D11">
        <f>COUNTIFS(Crowdfunding!D:D, "&gt;=40000",Crowdfunding!D:D, "&lt;=44999", Crowdfunding!G:G,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s="11" t="s">
        <v>2104</v>
      </c>
      <c r="B12">
        <f>COUNTIFS(Crowdfunding!D:D, "&gt;=45000",Crowdfunding!D:D, "&lt;=49999", Crowdfunding!G:G, "successful")</f>
        <v>8</v>
      </c>
      <c r="C12">
        <f>COUNTIFS(Crowdfunding!D:D, "&gt;=45000",Crowdfunding!D:D, "&lt;=49999", Crowdfunding!G:G, "failed")</f>
        <v>3</v>
      </c>
      <c r="D12">
        <f>COUNTIFS(Crowdfunding!D:D, "&gt;=45000",Crowdfunding!D:D, "&lt;=49999", Crowdfunding!G:G,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s="11" t="s">
        <v>2105</v>
      </c>
      <c r="B13">
        <f>COUNTIFS(Crowdfunding!D:D, "&gt;50000", Crowdfunding!G:G, "successful")</f>
        <v>114</v>
      </c>
      <c r="C13">
        <f>COUNTIFS(Crowdfunding!D:D, "&gt;50000", Crowdfunding!G:G, "failed")</f>
        <v>163</v>
      </c>
      <c r="D13">
        <f>COUNTIFS(Crowdfunding!D:D, "&gt;50000", Crowdfunding!G:G, 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  <row r="14" spans="1:8" x14ac:dyDescent="0.25">
      <c r="H14" s="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0962-67C2-43EC-8E84-364A98793BBA}">
  <dimension ref="A1:K566"/>
  <sheetViews>
    <sheetView workbookViewId="0">
      <selection activeCell="J2" sqref="J2"/>
    </sheetView>
  </sheetViews>
  <sheetFormatPr defaultRowHeight="15.75" x14ac:dyDescent="0.25"/>
  <cols>
    <col min="2" max="2" width="13.5" bestFit="1" customWidth="1"/>
    <col min="5" max="5" width="13.5" bestFit="1" customWidth="1"/>
    <col min="9" max="9" width="26.25" bestFit="1" customWidth="1"/>
    <col min="10" max="10" width="18.75" style="11" bestFit="1" customWidth="1"/>
    <col min="11" max="11" width="15.875" style="11" bestFit="1" customWidth="1"/>
  </cols>
  <sheetData>
    <row r="1" spans="1:11" x14ac:dyDescent="0.25">
      <c r="A1" s="1" t="s">
        <v>4</v>
      </c>
      <c r="B1" s="1" t="s">
        <v>5</v>
      </c>
      <c r="D1" s="1" t="s">
        <v>4</v>
      </c>
      <c r="E1" s="1" t="s">
        <v>5</v>
      </c>
      <c r="J1" s="11" t="s">
        <v>2106</v>
      </c>
      <c r="K1" s="11" t="s">
        <v>2107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I2" s="16" t="s">
        <v>2108</v>
      </c>
      <c r="J2" s="11">
        <f>AVERAGE(B:B)</f>
        <v>851.14690265486729</v>
      </c>
      <c r="K2" s="11">
        <f>AVERAGE(E:E)</f>
        <v>585.61538461538464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I3" s="14" t="s">
        <v>2109</v>
      </c>
      <c r="J3" s="11">
        <f>MEDIAN(B:B)</f>
        <v>201</v>
      </c>
      <c r="K3" s="11">
        <f>MEDIAN(E:E)</f>
        <v>114.5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I4" t="s">
        <v>2110</v>
      </c>
      <c r="J4" s="11">
        <f>MIN(B:B)</f>
        <v>16</v>
      </c>
      <c r="K4" s="11">
        <f>MIN(E:E)</f>
        <v>0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I5" t="s">
        <v>2111</v>
      </c>
      <c r="J5" s="11">
        <f>MAX(B:B)</f>
        <v>7295</v>
      </c>
      <c r="K5" s="11">
        <f>MAX(E:E)</f>
        <v>6080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I6" t="s">
        <v>2112</v>
      </c>
      <c r="J6" s="11">
        <f>_xlfn.VAR.P(B:B)</f>
        <v>1603373.7324019109</v>
      </c>
      <c r="K6" s="11">
        <f>_xlfn.VAR.P(E:E)</f>
        <v>921574.68174133555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I7" t="s">
        <v>2113</v>
      </c>
      <c r="J7" s="11">
        <f>_xlfn.STDEV.P(B:B)</f>
        <v>1266.2439466397898</v>
      </c>
      <c r="K7" s="11">
        <f>_xlfn.STDEV.P(E:E)</f>
        <v>959.98681331637863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  <c r="I10" t="s">
        <v>2114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11" priority="5" operator="containsText" text="live">
      <formula>NOT(ISERROR(SEARCH("live",A1)))</formula>
    </cfRule>
    <cfRule type="containsText" dxfId="10" priority="6" operator="containsText" text="canceled">
      <formula>NOT(ISERROR(SEARCH("canceled",A1)))</formula>
    </cfRule>
    <cfRule type="containsText" dxfId="9" priority="7" operator="containsText" text="successful">
      <formula>NOT(ISERROR(SEARCH("successful",A1)))</formula>
    </cfRule>
    <cfRule type="containsText" dxfId="8" priority="8" operator="containsText" text="failed">
      <formula>NOT(ISERROR(SEARCH("failed",A1)))</formula>
    </cfRule>
  </conditionalFormatting>
  <conditionalFormatting sqref="D1:D1047940">
    <cfRule type="containsText" dxfId="7" priority="1" operator="containsText" text="live">
      <formula>NOT(ISERROR(SEARCH("live",D1)))</formula>
    </cfRule>
    <cfRule type="containsText" dxfId="6" priority="2" operator="containsText" text="canceled">
      <formula>NOT(ISERROR(SEARCH("canceled",D1)))</formula>
    </cfRule>
    <cfRule type="containsText" dxfId="5" priority="3" operator="containsText" text="successful">
      <formula>NOT(ISERROR(SEARCH("successful",D1)))</formula>
    </cfRule>
    <cfRule type="containsText" dxfId="4" priority="4" operator="containsText" text="failed">
      <formula>NOT(ISERROR(SEARCH("failed",D1)))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Sub_Category</vt:lpstr>
      <vt:lpstr>Date</vt:lpstr>
      <vt:lpstr>Goal_Analysis</vt:lpstr>
      <vt:lpstr>Statistical_Analysis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Jesse</cp:lastModifiedBy>
  <dcterms:created xsi:type="dcterms:W3CDTF">2021-09-29T18:52:28Z</dcterms:created>
  <dcterms:modified xsi:type="dcterms:W3CDTF">2023-04-18T22:36:41Z</dcterms:modified>
</cp:coreProperties>
</file>