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hnMatthew/Downloads/Thorne_15_codefigurestats/"/>
    </mc:Choice>
  </mc:AlternateContent>
  <xr:revisionPtr revIDLastSave="0" documentId="13_ncr:1_{04207B94-9BF7-1E48-ADE3-40C4823B9CF5}" xr6:coauthVersionLast="47" xr6:coauthVersionMax="47" xr10:uidLastSave="{00000000-0000-0000-0000-000000000000}"/>
  <bookViews>
    <workbookView xWindow="11680" yWindow="1620" windowWidth="28960" windowHeight="21180" xr2:uid="{AB87CD62-F563-BD4E-A04A-E4844F3BBEB6}"/>
  </bookViews>
  <sheets>
    <sheet name="averaged_runsVolc" sheetId="1" r:id="rId1"/>
    <sheet name="averaged_runsVolcCon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3" i="1" l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2" i="1"/>
  <c r="AY3" i="1"/>
  <c r="AZ3" i="1"/>
  <c r="AY4" i="1"/>
  <c r="AZ4" i="1"/>
  <c r="AY5" i="1"/>
  <c r="AZ5" i="1"/>
  <c r="AY6" i="1"/>
  <c r="AZ6" i="1"/>
  <c r="AY7" i="1"/>
  <c r="AZ7" i="1"/>
  <c r="AY8" i="1"/>
  <c r="AZ8" i="1"/>
  <c r="AY9" i="1"/>
  <c r="AZ9" i="1"/>
  <c r="AY10" i="1"/>
  <c r="AZ10" i="1"/>
  <c r="AY11" i="1"/>
  <c r="AZ11" i="1"/>
  <c r="AY12" i="1"/>
  <c r="AZ12" i="1"/>
  <c r="AY13" i="1"/>
  <c r="AZ13" i="1"/>
  <c r="AY14" i="1"/>
  <c r="AZ14" i="1"/>
  <c r="AY15" i="1"/>
  <c r="AZ15" i="1"/>
  <c r="AY16" i="1"/>
  <c r="AZ16" i="1"/>
  <c r="AY17" i="1"/>
  <c r="AZ17" i="1"/>
  <c r="AY18" i="1"/>
  <c r="AZ18" i="1"/>
  <c r="AY19" i="1"/>
  <c r="AZ19" i="1"/>
  <c r="AY20" i="1"/>
  <c r="AZ20" i="1"/>
  <c r="AY21" i="1"/>
  <c r="AZ21" i="1"/>
  <c r="AY22" i="1"/>
  <c r="AZ22" i="1"/>
  <c r="AY23" i="1"/>
  <c r="AZ23" i="1"/>
  <c r="AY24" i="1"/>
  <c r="AZ24" i="1"/>
  <c r="AY25" i="1"/>
  <c r="AZ25" i="1"/>
  <c r="AY26" i="1"/>
  <c r="AZ26" i="1"/>
  <c r="AY27" i="1"/>
  <c r="AZ27" i="1"/>
  <c r="AY28" i="1"/>
  <c r="AZ28" i="1"/>
  <c r="AY29" i="1"/>
  <c r="AZ29" i="1"/>
  <c r="AY30" i="1"/>
  <c r="AZ30" i="1"/>
  <c r="AY31" i="1"/>
  <c r="AZ31" i="1"/>
  <c r="AY32" i="1"/>
  <c r="AZ32" i="1"/>
  <c r="AY33" i="1"/>
  <c r="AZ33" i="1"/>
  <c r="AY34" i="1"/>
  <c r="AZ34" i="1"/>
  <c r="AY35" i="1"/>
  <c r="AZ35" i="1"/>
  <c r="AY36" i="1"/>
  <c r="AZ36" i="1"/>
  <c r="AY37" i="1"/>
  <c r="AZ37" i="1"/>
  <c r="AY38" i="1"/>
  <c r="AZ38" i="1"/>
  <c r="AY39" i="1"/>
  <c r="AZ39" i="1"/>
  <c r="AY40" i="1"/>
  <c r="AZ40" i="1"/>
  <c r="AY41" i="1"/>
  <c r="AZ41" i="1"/>
  <c r="AY42" i="1"/>
  <c r="AZ42" i="1"/>
  <c r="AY43" i="1"/>
  <c r="AZ43" i="1"/>
  <c r="AY44" i="1"/>
  <c r="AZ44" i="1"/>
  <c r="AY45" i="1"/>
  <c r="AZ45" i="1"/>
  <c r="AY46" i="1"/>
  <c r="AZ46" i="1"/>
  <c r="AY47" i="1"/>
  <c r="AZ47" i="1"/>
  <c r="AY48" i="1"/>
  <c r="AZ48" i="1"/>
  <c r="AY49" i="1"/>
  <c r="AZ49" i="1"/>
  <c r="AY50" i="1"/>
  <c r="AZ50" i="1"/>
  <c r="AY51" i="1"/>
  <c r="AZ51" i="1"/>
  <c r="AY52" i="1"/>
  <c r="AZ52" i="1"/>
  <c r="AY53" i="1"/>
  <c r="AZ53" i="1"/>
  <c r="AY54" i="1"/>
  <c r="AZ54" i="1"/>
  <c r="AY55" i="1"/>
  <c r="AZ55" i="1"/>
  <c r="AY56" i="1"/>
  <c r="AZ56" i="1"/>
  <c r="AY2" i="1"/>
  <c r="AZ2" i="1"/>
  <c r="AU2" i="2"/>
  <c r="AW2" i="1"/>
  <c r="AW3" i="1"/>
  <c r="AW4" i="1"/>
  <c r="AW5" i="1"/>
  <c r="AW6" i="1"/>
  <c r="AW7" i="1"/>
  <c r="D7" i="1" s="1"/>
  <c r="AW8" i="1"/>
  <c r="D8" i="1" s="1"/>
  <c r="AW9" i="1"/>
  <c r="AW10" i="1"/>
  <c r="D10" i="1" s="1"/>
  <c r="AW11" i="1"/>
  <c r="AW12" i="1"/>
  <c r="AW13" i="1"/>
  <c r="AW14" i="1"/>
  <c r="D14" i="1" s="1"/>
  <c r="AW15" i="1"/>
  <c r="D15" i="1" s="1"/>
  <c r="AW16" i="1"/>
  <c r="D16" i="1" s="1"/>
  <c r="AW17" i="1"/>
  <c r="D17" i="1" s="1"/>
  <c r="AW18" i="1"/>
  <c r="D18" i="1" s="1"/>
  <c r="AW19" i="1"/>
  <c r="AW20" i="1"/>
  <c r="AW21" i="1"/>
  <c r="AW22" i="1"/>
  <c r="AW23" i="1"/>
  <c r="D23" i="1" s="1"/>
  <c r="AW24" i="1"/>
  <c r="D24" i="1" s="1"/>
  <c r="AW25" i="1"/>
  <c r="D25" i="1" s="1"/>
  <c r="AW26" i="1"/>
  <c r="D26" i="1" s="1"/>
  <c r="C26" i="1" s="1"/>
  <c r="AW27" i="1"/>
  <c r="AW28" i="1"/>
  <c r="AW29" i="1"/>
  <c r="AW30" i="1"/>
  <c r="AW31" i="1"/>
  <c r="AW32" i="1"/>
  <c r="D32" i="1" s="1"/>
  <c r="AW33" i="1"/>
  <c r="D33" i="1" s="1"/>
  <c r="C33" i="1" s="1"/>
  <c r="AW34" i="1"/>
  <c r="D34" i="1" s="1"/>
  <c r="C34" i="1" s="1"/>
  <c r="AW35" i="1"/>
  <c r="AW36" i="1"/>
  <c r="AW37" i="1"/>
  <c r="AW38" i="1"/>
  <c r="AW39" i="1"/>
  <c r="AW40" i="1"/>
  <c r="AW41" i="1"/>
  <c r="AW42" i="1"/>
  <c r="AW43" i="1"/>
  <c r="D43" i="1" s="1"/>
  <c r="AW44" i="1"/>
  <c r="D44" i="1" s="1"/>
  <c r="AW45" i="1"/>
  <c r="D45" i="1" s="1"/>
  <c r="AW46" i="1"/>
  <c r="D46" i="1" s="1"/>
  <c r="AW47" i="1"/>
  <c r="D47" i="1" s="1"/>
  <c r="C47" i="1" s="1"/>
  <c r="AW48" i="1"/>
  <c r="AW49" i="1"/>
  <c r="AW50" i="1"/>
  <c r="AW51" i="1"/>
  <c r="D51" i="1" s="1"/>
  <c r="AW52" i="1"/>
  <c r="AW53" i="1"/>
  <c r="AW54" i="1"/>
  <c r="AW55" i="1"/>
  <c r="AW56" i="1"/>
  <c r="D56" i="1" s="1"/>
  <c r="D54" i="1"/>
  <c r="D6" i="1"/>
  <c r="D29" i="1"/>
  <c r="D30" i="1"/>
  <c r="D38" i="1"/>
  <c r="D36" i="1"/>
  <c r="D9" i="1"/>
  <c r="D35" i="1"/>
  <c r="D11" i="1"/>
  <c r="D50" i="1"/>
  <c r="D53" i="1"/>
  <c r="D52" i="1"/>
  <c r="D48" i="1"/>
  <c r="D22" i="1"/>
  <c r="C22" i="1" s="1"/>
  <c r="D5" i="1"/>
  <c r="D2" i="1"/>
  <c r="D3" i="1"/>
  <c r="D13" i="1"/>
  <c r="C13" i="1" s="1"/>
  <c r="D21" i="1"/>
  <c r="D19" i="1"/>
  <c r="D49" i="1"/>
  <c r="D20" i="1"/>
  <c r="D41" i="1"/>
  <c r="D12" i="1"/>
  <c r="D4" i="1"/>
  <c r="D28" i="1"/>
  <c r="D37" i="1"/>
  <c r="D39" i="1"/>
  <c r="D42" i="1"/>
  <c r="D55" i="1"/>
  <c r="D31" i="1"/>
  <c r="D40" i="1"/>
  <c r="D27" i="1"/>
  <c r="AU15" i="2"/>
  <c r="AU27" i="2"/>
  <c r="AU25" i="2"/>
  <c r="AU13" i="2"/>
  <c r="AU49" i="2"/>
  <c r="AU22" i="2"/>
  <c r="AU20" i="2"/>
  <c r="AU28" i="2"/>
  <c r="AU45" i="2"/>
  <c r="AU5" i="2"/>
  <c r="AU12" i="2"/>
  <c r="AU6" i="2"/>
  <c r="AU55" i="2"/>
  <c r="AU17" i="2"/>
  <c r="AU18" i="2"/>
  <c r="AU19" i="2"/>
  <c r="AU24" i="2"/>
  <c r="AU3" i="2"/>
  <c r="AU29" i="2"/>
  <c r="AU56" i="2"/>
  <c r="AU40" i="2"/>
  <c r="AU14" i="2"/>
  <c r="AU42" i="2"/>
  <c r="AU8" i="2"/>
  <c r="AU37" i="2"/>
  <c r="AU30" i="2"/>
  <c r="AU7" i="2"/>
  <c r="AU39" i="2"/>
  <c r="AU31" i="2"/>
  <c r="AU16" i="2"/>
  <c r="AU21" i="2"/>
  <c r="AU23" i="2"/>
  <c r="AU11" i="2"/>
  <c r="AU10" i="2"/>
  <c r="AU4" i="2"/>
  <c r="AU32" i="2"/>
  <c r="AU33" i="2"/>
  <c r="AU38" i="2"/>
  <c r="AU43" i="2"/>
  <c r="AU54" i="2"/>
  <c r="AU41" i="2"/>
  <c r="AU34" i="2"/>
  <c r="AU44" i="2"/>
  <c r="AU35" i="2"/>
  <c r="AU36" i="2"/>
  <c r="AU48" i="2"/>
  <c r="AU46" i="2"/>
  <c r="AU52" i="2"/>
  <c r="AU53" i="2"/>
  <c r="AU50" i="2"/>
  <c r="AU9" i="2"/>
  <c r="AU47" i="2"/>
  <c r="AU51" i="2"/>
  <c r="AU26" i="2"/>
  <c r="C49" i="1" l="1"/>
  <c r="C12" i="1"/>
  <c r="C48" i="1"/>
  <c r="C38" i="1"/>
  <c r="C51" i="1"/>
  <c r="D61" i="1"/>
  <c r="C56" i="1"/>
  <c r="C9" i="1"/>
  <c r="C43" i="1"/>
  <c r="C27" i="1"/>
  <c r="C14" i="1"/>
  <c r="C19" i="1"/>
  <c r="C11" i="1"/>
  <c r="C46" i="1"/>
  <c r="C35" i="1"/>
  <c r="C55" i="1"/>
  <c r="C6" i="1"/>
  <c r="C30" i="1"/>
  <c r="C54" i="1"/>
  <c r="C37" i="1"/>
  <c r="C50" i="1"/>
  <c r="C21" i="1"/>
  <c r="C3" i="1"/>
  <c r="C15" i="1"/>
  <c r="C25" i="1"/>
  <c r="C24" i="1"/>
  <c r="C53" i="1"/>
  <c r="C23" i="1"/>
  <c r="C10" i="1"/>
  <c r="C52" i="1"/>
  <c r="C36" i="1"/>
  <c r="C45" i="1"/>
  <c r="C20" i="1"/>
  <c r="C8" i="1"/>
  <c r="C44" i="1"/>
  <c r="C32" i="1"/>
  <c r="C7" i="1"/>
  <c r="C31" i="1"/>
  <c r="C18" i="1"/>
  <c r="C42" i="1"/>
  <c r="C5" i="1"/>
  <c r="C41" i="1"/>
  <c r="C4" i="1"/>
  <c r="C17" i="1"/>
  <c r="C16" i="1"/>
  <c r="C40" i="1"/>
  <c r="C28" i="1"/>
  <c r="C39" i="1"/>
  <c r="C2" i="1"/>
  <c r="C29" i="1"/>
</calcChain>
</file>

<file path=xl/sharedStrings.xml><?xml version="1.0" encoding="utf-8"?>
<sst xmlns="http://schemas.openxmlformats.org/spreadsheetml/2006/main" count="421" uniqueCount="113">
  <si>
    <t>method_name</t>
  </si>
  <si>
    <t>method_class</t>
  </si>
  <si>
    <t>c/r</t>
  </si>
  <si>
    <t>smooth_r</t>
  </si>
  <si>
    <t>avg_unc.(1se)</t>
  </si>
  <si>
    <t>#q&lt;0.5</t>
  </si>
  <si>
    <t>#q&lt;0.1</t>
  </si>
  <si>
    <t>q_min</t>
  </si>
  <si>
    <t>q_small5</t>
  </si>
  <si>
    <t>log-likeli</t>
  </si>
  <si>
    <t>RMS</t>
  </si>
  <si>
    <t>bias</t>
  </si>
  <si>
    <t>tlog-l</t>
  </si>
  <si>
    <t>100log-l</t>
  </si>
  <si>
    <t>100RMS</t>
  </si>
  <si>
    <t>100bias</t>
  </si>
  <si>
    <t>l15</t>
  </si>
  <si>
    <t>l20</t>
  </si>
  <si>
    <t>bias50</t>
  </si>
  <si>
    <t>Edyrs15</t>
  </si>
  <si>
    <t>Edyrs20</t>
  </si>
  <si>
    <t>Mdyrs15</t>
  </si>
  <si>
    <t>Mdyrs20</t>
  </si>
  <si>
    <t>Fdyrs15</t>
  </si>
  <si>
    <t>Fdyrs20</t>
  </si>
  <si>
    <t>EdyrsA</t>
  </si>
  <si>
    <t>RMSyrsA</t>
  </si>
  <si>
    <t>ncEdyrs</t>
  </si>
  <si>
    <t>e100log-l</t>
  </si>
  <si>
    <t>e100RMS</t>
  </si>
  <si>
    <t>e100bias</t>
  </si>
  <si>
    <t>el15</t>
  </si>
  <si>
    <t>el20</t>
  </si>
  <si>
    <t>ebias50</t>
  </si>
  <si>
    <t>eEdyrs15</t>
  </si>
  <si>
    <t>eEdyrs20</t>
  </si>
  <si>
    <t>eMdyrs15</t>
  </si>
  <si>
    <t>eMdyrs20</t>
  </si>
  <si>
    <t>eFdyrs15</t>
  </si>
  <si>
    <t>eFdyrs20</t>
  </si>
  <si>
    <t>eEdyrsA</t>
  </si>
  <si>
    <t>eRMSyrsA</t>
  </si>
  <si>
    <t>nceEdyrs</t>
  </si>
  <si>
    <t>EBMKF_ta4</t>
  </si>
  <si>
    <t>43/2_Kalman</t>
  </si>
  <si>
    <t>c</t>
  </si>
  <si>
    <t>Kal_flexLin</t>
  </si>
  <si>
    <t>42/5_Kalman</t>
  </si>
  <si>
    <t>GAM_AR1</t>
  </si>
  <si>
    <t>42/4_GAM_AR1</t>
  </si>
  <si>
    <t>Kalman_RW</t>
  </si>
  <si>
    <t>FaIR_comb_unB</t>
  </si>
  <si>
    <t>43/1_ERF_FaIR</t>
  </si>
  <si>
    <t>GAM_AR0</t>
  </si>
  <si>
    <t>removeGreensfx</t>
  </si>
  <si>
    <t>42/6_Remove_IV</t>
  </si>
  <si>
    <t>CGWL10y_sfUKCP</t>
  </si>
  <si>
    <t>44/44_EarthModel_CGWL</t>
  </si>
  <si>
    <t>FaIR_nonat_unB</t>
  </si>
  <si>
    <t>FaIR_anthro_unB</t>
  </si>
  <si>
    <t>FaIR_all_unB</t>
  </si>
  <si>
    <t>Kal_flexLin_ocn</t>
  </si>
  <si>
    <t>cubic_spline</t>
  </si>
  <si>
    <t>raw1y</t>
  </si>
  <si>
    <t>42/1_Run_Means</t>
  </si>
  <si>
    <t>CGWL10y_sUKCP</t>
  </si>
  <si>
    <t>etrend15y</t>
  </si>
  <si>
    <t>42/3_ST_Fits</t>
  </si>
  <si>
    <t>lowess1dg20wnc</t>
  </si>
  <si>
    <t>Kalman_RW_ocn</t>
  </si>
  <si>
    <t>FaIR_anthro</t>
  </si>
  <si>
    <t>butterworth</t>
  </si>
  <si>
    <t>42/2_LT_Fits</t>
  </si>
  <si>
    <t>FaIR_nonat</t>
  </si>
  <si>
    <t>removeMEI_volc_cons</t>
  </si>
  <si>
    <t>lowess1dt20wAR</t>
  </si>
  <si>
    <t>lowess1dt30wnc</t>
  </si>
  <si>
    <t>lowess1dt20wARMA</t>
  </si>
  <si>
    <t>CGWL10y_pUKCP</t>
  </si>
  <si>
    <t>GWI_anthro_SR15</t>
  </si>
  <si>
    <t>43/3_Human_Induced</t>
  </si>
  <si>
    <t>lowess1dt20wnc</t>
  </si>
  <si>
    <t>lowess2dt20wnc</t>
  </si>
  <si>
    <t>lowess1dt10wnc</t>
  </si>
  <si>
    <t>cons_hArrh_CO2forc</t>
  </si>
  <si>
    <t>43/0_Linear</t>
  </si>
  <si>
    <t>etrend30y</t>
  </si>
  <si>
    <t>lag5y</t>
  </si>
  <si>
    <t>etrend30y_3CS</t>
  </si>
  <si>
    <t>removeMEI_cons</t>
  </si>
  <si>
    <t>opt_clim_norm</t>
  </si>
  <si>
    <t>hinge75meet</t>
  </si>
  <si>
    <t>quartic</t>
  </si>
  <si>
    <t>lag10y</t>
  </si>
  <si>
    <t>Bayes_seq_CP</t>
  </si>
  <si>
    <t>offset11y</t>
  </si>
  <si>
    <t>GWI_anthro_CGWL</t>
  </si>
  <si>
    <t>GWI_anthro</t>
  </si>
  <si>
    <t>GWI_tot_CGWL</t>
  </si>
  <si>
    <t>GWI_tot_SR15</t>
  </si>
  <si>
    <t>GWI_tot</t>
  </si>
  <si>
    <t>OLS_hinge75</t>
  </si>
  <si>
    <t>TheilSen_h7075</t>
  </si>
  <si>
    <t>EBMKF_ta</t>
  </si>
  <si>
    <t>GWI_anthro_AR6</t>
  </si>
  <si>
    <t>EBMKF_ta2</t>
  </si>
  <si>
    <t>GWI_tot_AR6</t>
  </si>
  <si>
    <t>OLS_refit_CO2forc</t>
  </si>
  <si>
    <t>OLS_refit</t>
  </si>
  <si>
    <t>FaIR_all</t>
  </si>
  <si>
    <t>75RMS</t>
  </si>
  <si>
    <t>e75RMS</t>
  </si>
  <si>
    <t>SSP passing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</si>
</sst>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charset val="1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164" fontId="0" fillId="0" borderId="0" xfId="0" applyNumberFormat="1"/>
    <xf numFmtId="0" fontId="0" fillId="35" borderId="0" xfId="0" applyFill="1"/>
    <xf numFmtId="0" fontId="18" fillId="0" borderId="0" xfId="0" applyFont="1"/>
    <xf numFmtId="11" fontId="18" fillId="0" borderId="0" xfId="0" applyNumberFormat="1" applyFont="1"/>
    <xf numFmtId="0" fontId="18" fillId="36" borderId="0" xfId="0" applyFont="1" applyFill="1"/>
    <xf numFmtId="0" fontId="18" fillId="37" borderId="0" xfId="0" applyFont="1" applyFill="1"/>
    <xf numFmtId="164" fontId="18" fillId="0" borderId="0" xfId="0" applyNumberFormat="1" applyFont="1"/>
    <xf numFmtId="164" fontId="18" fillId="36" borderId="0" xfId="0" applyNumberFormat="1" applyFont="1" applyFill="1"/>
    <xf numFmtId="164" fontId="18" fillId="37" borderId="0" xfId="0" applyNumberFormat="1" applyFont="1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076C7-066E-6B4C-98DE-6DD8DFA471C5}">
  <dimension ref="A1:BB61"/>
  <sheetViews>
    <sheetView tabSelected="1" zoomScale="160" workbookViewId="0">
      <pane xSplit="1" ySplit="1" topLeftCell="T31" activePane="bottomRight" state="frozen"/>
      <selection pane="topRight" activeCell="B1" sqref="B1"/>
      <selection pane="bottomLeft" activeCell="A2" sqref="A2"/>
      <selection pane="bottomRight" activeCell="AR63" sqref="AR63"/>
    </sheetView>
  </sheetViews>
  <sheetFormatPr baseColWidth="10" defaultRowHeight="16" x14ac:dyDescent="0.2"/>
  <cols>
    <col min="1" max="1" width="25.83203125" customWidth="1"/>
    <col min="44" max="45" width="10.83203125" style="4"/>
  </cols>
  <sheetData>
    <row r="1" spans="1:54" x14ac:dyDescent="0.2">
      <c r="A1" t="s">
        <v>0</v>
      </c>
      <c r="B1" t="s">
        <v>1</v>
      </c>
      <c r="E1" t="s">
        <v>2</v>
      </c>
      <c r="F1" s="6" t="s">
        <v>45</v>
      </c>
      <c r="G1" s="6" t="s">
        <v>5</v>
      </c>
      <c r="H1" s="6" t="s">
        <v>15</v>
      </c>
      <c r="I1" s="6" t="s">
        <v>13</v>
      </c>
      <c r="J1" s="6" t="s">
        <v>19</v>
      </c>
      <c r="K1" s="6" t="s">
        <v>20</v>
      </c>
      <c r="L1" s="6" t="s">
        <v>25</v>
      </c>
      <c r="M1" s="6" t="s">
        <v>23</v>
      </c>
      <c r="N1" s="6" t="s">
        <v>24</v>
      </c>
      <c r="O1" s="6" t="s">
        <v>21</v>
      </c>
      <c r="P1" s="6" t="s">
        <v>22</v>
      </c>
      <c r="Q1" s="6" t="s">
        <v>26</v>
      </c>
      <c r="R1" s="6" t="s">
        <v>4</v>
      </c>
      <c r="S1" s="6" t="s">
        <v>11</v>
      </c>
      <c r="T1" s="6" t="s">
        <v>18</v>
      </c>
      <c r="U1" s="6" t="s">
        <v>30</v>
      </c>
      <c r="V1" s="6" t="s">
        <v>28</v>
      </c>
      <c r="W1" s="6" t="s">
        <v>34</v>
      </c>
      <c r="X1" s="6" t="s">
        <v>35</v>
      </c>
      <c r="Y1" s="6" t="s">
        <v>40</v>
      </c>
      <c r="Z1" s="6" t="s">
        <v>38</v>
      </c>
      <c r="AA1" s="6" t="s">
        <v>39</v>
      </c>
      <c r="AB1" s="6" t="s">
        <v>36</v>
      </c>
      <c r="AC1" s="6" t="s">
        <v>37</v>
      </c>
      <c r="AD1" s="6" t="s">
        <v>41</v>
      </c>
      <c r="AE1" s="6" t="s">
        <v>33</v>
      </c>
      <c r="AF1" s="6" t="s">
        <v>31</v>
      </c>
      <c r="AG1" s="6" t="s">
        <v>32</v>
      </c>
      <c r="AH1" s="6" t="s">
        <v>16</v>
      </c>
      <c r="AI1" s="6" t="s">
        <v>17</v>
      </c>
      <c r="AJ1" s="6" t="s">
        <v>9</v>
      </c>
      <c r="AK1" s="6" t="s">
        <v>27</v>
      </c>
      <c r="AL1" s="6" t="s">
        <v>42</v>
      </c>
      <c r="AM1" s="6" t="s">
        <v>7</v>
      </c>
      <c r="AN1" s="6" t="s">
        <v>8</v>
      </c>
      <c r="AO1" s="6" t="s">
        <v>3</v>
      </c>
      <c r="AP1" s="6" t="s">
        <v>12</v>
      </c>
      <c r="AQ1" s="6" t="s">
        <v>10</v>
      </c>
      <c r="AR1" s="6" t="s">
        <v>14</v>
      </c>
      <c r="AS1" s="6" t="s">
        <v>110</v>
      </c>
      <c r="AT1" s="6" t="s">
        <v>29</v>
      </c>
      <c r="AU1" s="6" t="s">
        <v>111</v>
      </c>
      <c r="AW1">
        <v>7.2999999999999995E-2</v>
      </c>
      <c r="AX1">
        <v>7.2999999999999995E-2</v>
      </c>
      <c r="AY1">
        <v>7.6999999999999999E-2</v>
      </c>
      <c r="AZ1">
        <v>7.2999999999999995E-2</v>
      </c>
      <c r="BB1" t="s">
        <v>112</v>
      </c>
    </row>
    <row r="2" spans="1:54" x14ac:dyDescent="0.2">
      <c r="A2" t="s">
        <v>93</v>
      </c>
      <c r="B2" t="s">
        <v>64</v>
      </c>
      <c r="C2">
        <f>AND(D2,averaged_runsVolcConst!AU2)*1</f>
        <v>0</v>
      </c>
      <c r="D2">
        <f>AW2</f>
        <v>0</v>
      </c>
      <c r="E2" t="s">
        <v>45</v>
      </c>
      <c r="F2" s="6">
        <v>68</v>
      </c>
      <c r="G2" s="6">
        <v>134.28</v>
      </c>
      <c r="H2" s="6">
        <v>-7.5983200000000001E-2</v>
      </c>
      <c r="I2" s="6">
        <v>-153.78018</v>
      </c>
      <c r="J2" s="6">
        <v>4.5158333300000004</v>
      </c>
      <c r="K2" s="6">
        <v>4.2108333299999998</v>
      </c>
      <c r="L2" s="6">
        <v>4.2541554499999998</v>
      </c>
      <c r="M2" s="6">
        <v>3.7066666700000002</v>
      </c>
      <c r="N2" s="6">
        <v>3.6366666699999999</v>
      </c>
      <c r="O2" s="6">
        <v>5.0350000000000001</v>
      </c>
      <c r="P2" s="6">
        <v>4.3499999999999996</v>
      </c>
      <c r="Q2" s="6">
        <v>4.8023592900000001</v>
      </c>
      <c r="R2" s="6">
        <v>3.5957650000000001E-2</v>
      </c>
      <c r="S2" s="6">
        <v>-4.11592E-2</v>
      </c>
      <c r="T2" s="6">
        <v>-6.0722600000000002E-2</v>
      </c>
      <c r="U2" s="6">
        <v>-7.4534799999999998E-2</v>
      </c>
      <c r="V2" s="6">
        <v>-163.66454999999999</v>
      </c>
      <c r="W2" s="6">
        <v>4.5875000000000004</v>
      </c>
      <c r="X2" s="6">
        <v>3.92166667</v>
      </c>
      <c r="Y2" s="6">
        <v>4.0205769199999999</v>
      </c>
      <c r="Z2" s="6">
        <v>3.9283333300000001</v>
      </c>
      <c r="AA2" s="6">
        <v>3.7316666700000001</v>
      </c>
      <c r="AB2" s="6">
        <v>5.2466666699999998</v>
      </c>
      <c r="AC2" s="6">
        <v>4.11166667</v>
      </c>
      <c r="AD2" s="6">
        <v>4.1890384599999999</v>
      </c>
      <c r="AE2" s="6">
        <v>-5.6775699999999998E-2</v>
      </c>
      <c r="AF2" s="6">
        <v>2.8634977899999998</v>
      </c>
      <c r="AG2" s="6">
        <v>5.2749261599999997</v>
      </c>
      <c r="AH2" s="6">
        <v>1.05175997</v>
      </c>
      <c r="AI2" s="6">
        <v>1.79054264</v>
      </c>
      <c r="AJ2" s="6">
        <v>8.9544609999999997E-2</v>
      </c>
      <c r="AK2" s="6">
        <v>14.4</v>
      </c>
      <c r="AL2" s="6">
        <v>14.156000000000001</v>
      </c>
      <c r="AM2" s="7">
        <v>1.2E-5</v>
      </c>
      <c r="AN2" s="6">
        <v>2.5274E-4</v>
      </c>
      <c r="AO2" s="6">
        <v>3.0743800000000001</v>
      </c>
      <c r="AP2" s="6">
        <v>20.595259299999999</v>
      </c>
      <c r="AQ2" s="6">
        <v>7.2735339999999996E-2</v>
      </c>
      <c r="AR2" s="10">
        <v>9.858306E-2</v>
      </c>
      <c r="AS2" s="6">
        <v>9.724969E-2</v>
      </c>
      <c r="AT2" s="10">
        <v>0.13229042999999999</v>
      </c>
      <c r="AU2" s="6">
        <v>0.13707193000000001</v>
      </c>
      <c r="AW2">
        <f t="shared" ref="AW2:AW3" si="0">(AR2&lt;$AW$1)*1</f>
        <v>0</v>
      </c>
      <c r="AX2">
        <f>(AT2&lt;$AX$1)*1</f>
        <v>0</v>
      </c>
      <c r="AY2">
        <f>(AS2&lt;$AY$1)*1</f>
        <v>0</v>
      </c>
      <c r="AZ2">
        <f>(AU2&lt;$AZ$1)*1</f>
        <v>0</v>
      </c>
      <c r="BB2">
        <v>0</v>
      </c>
    </row>
    <row r="3" spans="1:54" x14ac:dyDescent="0.2">
      <c r="A3" t="s">
        <v>87</v>
      </c>
      <c r="B3" t="s">
        <v>64</v>
      </c>
      <c r="C3">
        <f>AND(D3,averaged_runsVolcConst!AU3)*1</f>
        <v>0</v>
      </c>
      <c r="D3">
        <f>AW3</f>
        <v>0</v>
      </c>
      <c r="E3" t="s">
        <v>45</v>
      </c>
      <c r="F3" s="6">
        <v>41.22</v>
      </c>
      <c r="G3" s="6">
        <v>110.98</v>
      </c>
      <c r="H3" s="6">
        <v>-3.0388600000000002E-2</v>
      </c>
      <c r="I3" s="6">
        <v>-26.740485</v>
      </c>
      <c r="J3" s="6">
        <v>2.2116666700000001</v>
      </c>
      <c r="K3" s="6">
        <v>1.53277778</v>
      </c>
      <c r="L3" s="6">
        <v>1.98466499</v>
      </c>
      <c r="M3" s="6">
        <v>1.3333329999999999E-2</v>
      </c>
      <c r="N3" s="6">
        <v>0.18</v>
      </c>
      <c r="O3" s="6">
        <v>3.375</v>
      </c>
      <c r="P3" s="6">
        <v>2.1483333299999998</v>
      </c>
      <c r="Q3" s="6">
        <v>3.4049797599999998</v>
      </c>
      <c r="R3" s="6">
        <v>4.2323939999999997E-2</v>
      </c>
      <c r="S3" s="6">
        <v>-1.8283199999999999E-2</v>
      </c>
      <c r="T3" s="6">
        <v>-2.3544099999999998E-2</v>
      </c>
      <c r="U3" s="6">
        <v>-2.8940299999999999E-2</v>
      </c>
      <c r="V3" s="6">
        <v>-169.08496</v>
      </c>
      <c r="W3" s="6">
        <v>2.11527778</v>
      </c>
      <c r="X3" s="6">
        <v>1.6319444400000001</v>
      </c>
      <c r="Y3" s="6">
        <v>1.7306410299999999</v>
      </c>
      <c r="Z3" s="6">
        <v>0.23499999999999999</v>
      </c>
      <c r="AA3" s="6">
        <v>0.27500000000000002</v>
      </c>
      <c r="AB3" s="6">
        <v>3.66</v>
      </c>
      <c r="AC3" s="6">
        <v>2.54</v>
      </c>
      <c r="AD3" s="6">
        <v>2.86273504</v>
      </c>
      <c r="AE3" s="6">
        <v>-1.9597199999999999E-2</v>
      </c>
      <c r="AF3" s="6">
        <v>4.6154324300000003</v>
      </c>
      <c r="AG3" s="6">
        <v>4.7506096900000001</v>
      </c>
      <c r="AH3" s="6">
        <v>4.5196687100000004</v>
      </c>
      <c r="AI3" s="6">
        <v>3.7956870700000001</v>
      </c>
      <c r="AJ3" s="6">
        <v>0.38570605000000002</v>
      </c>
      <c r="AK3" s="6">
        <v>17.404</v>
      </c>
      <c r="AL3" s="6">
        <v>17.117999999999999</v>
      </c>
      <c r="AM3" s="7">
        <v>3.1099999999999999E-6</v>
      </c>
      <c r="AN3" s="6">
        <v>3.4728999999999999E-4</v>
      </c>
      <c r="AO3" s="6">
        <v>6.3044200000000004</v>
      </c>
      <c r="AP3" s="6">
        <v>88.712392500000007</v>
      </c>
      <c r="AQ3" s="6">
        <v>7.2387939999999998E-2</v>
      </c>
      <c r="AR3" s="10">
        <v>8.768521E-2</v>
      </c>
      <c r="AS3" s="6">
        <v>8.8282310000000003E-2</v>
      </c>
      <c r="AT3" s="10">
        <v>0.12954813000000001</v>
      </c>
      <c r="AU3" s="6">
        <v>0.13573818000000001</v>
      </c>
      <c r="AW3">
        <f t="shared" si="0"/>
        <v>0</v>
      </c>
      <c r="AX3">
        <f t="shared" ref="AX3:AX56" si="1">(AT3&lt;$AX$1)*1</f>
        <v>0</v>
      </c>
      <c r="AY3">
        <f t="shared" ref="AY3:AY56" si="2">(AS3&lt;$AY$1)*1</f>
        <v>0</v>
      </c>
      <c r="AZ3">
        <f t="shared" ref="AZ3:AZ56" si="3">(AU3&lt;$AZ$1)*1</f>
        <v>0</v>
      </c>
      <c r="BB3">
        <v>0</v>
      </c>
    </row>
    <row r="4" spans="1:54" x14ac:dyDescent="0.2">
      <c r="A4" t="s">
        <v>63</v>
      </c>
      <c r="B4" t="s">
        <v>64</v>
      </c>
      <c r="C4">
        <f>AND(D4,averaged_runsVolcConst!AU4)*1</f>
        <v>0</v>
      </c>
      <c r="D4">
        <f>AW4</f>
        <v>0</v>
      </c>
      <c r="E4" t="s">
        <v>45</v>
      </c>
      <c r="F4" s="6">
        <v>0.92</v>
      </c>
      <c r="G4" s="6">
        <v>2.1</v>
      </c>
      <c r="H4" s="6">
        <v>4.2243799999999998E-3</v>
      </c>
      <c r="I4" s="6">
        <v>63.447906500000002</v>
      </c>
      <c r="J4" s="6">
        <v>-0.1774444</v>
      </c>
      <c r="K4" s="6">
        <v>-0.81986110000000001</v>
      </c>
      <c r="L4" s="6">
        <v>1.5166800000000001E-3</v>
      </c>
      <c r="M4" s="6">
        <v>-4.7583333000000003</v>
      </c>
      <c r="N4" s="6">
        <v>-6.8333332999999996</v>
      </c>
      <c r="O4" s="6">
        <v>0.15666667000000001</v>
      </c>
      <c r="P4" s="6">
        <v>-2.7566666999999998</v>
      </c>
      <c r="Q4" s="6">
        <v>3.45107001</v>
      </c>
      <c r="R4" s="6">
        <v>0.12027365</v>
      </c>
      <c r="S4" s="6">
        <v>1.4085000000000001E-4</v>
      </c>
      <c r="T4" s="6">
        <v>4.7960900000000002E-3</v>
      </c>
      <c r="U4" s="6">
        <v>5.6727100000000001E-3</v>
      </c>
      <c r="V4" s="6">
        <v>35.219487999999998</v>
      </c>
      <c r="W4" s="6">
        <v>-8.0500000000000002E-2</v>
      </c>
      <c r="X4" s="6">
        <v>-1.1269722</v>
      </c>
      <c r="Y4" s="6">
        <v>-0.3896926</v>
      </c>
      <c r="Z4" s="6">
        <v>-4.5366666999999996</v>
      </c>
      <c r="AA4" s="6">
        <v>-6.84</v>
      </c>
      <c r="AB4" s="6">
        <v>1.34</v>
      </c>
      <c r="AC4" s="6">
        <v>-1.58</v>
      </c>
      <c r="AD4" s="6">
        <v>2.4643977399999999</v>
      </c>
      <c r="AE4" s="6">
        <v>8.7430000000000008E-3</v>
      </c>
      <c r="AF4" s="6">
        <v>2.5573692299999999</v>
      </c>
      <c r="AG4" s="6">
        <v>2.1797822299999998</v>
      </c>
      <c r="AH4" s="6">
        <v>2.6145954800000002</v>
      </c>
      <c r="AI4" s="6">
        <v>2.6964016900000001</v>
      </c>
      <c r="AJ4" s="6">
        <v>0.77592749000000005</v>
      </c>
      <c r="AK4" s="6">
        <v>39.048000000000002</v>
      </c>
      <c r="AL4" s="6">
        <v>38.246000000000002</v>
      </c>
      <c r="AM4" s="6">
        <v>0.44604766000000001</v>
      </c>
      <c r="AN4" s="6">
        <v>0.74732001000000003</v>
      </c>
      <c r="AO4" s="6">
        <v>33.463039999999999</v>
      </c>
      <c r="AP4" s="6">
        <v>178.46332200000001</v>
      </c>
      <c r="AQ4" s="6">
        <v>0.11237183000000001</v>
      </c>
      <c r="AR4" s="10">
        <v>0.12731603999999999</v>
      </c>
      <c r="AS4" s="6">
        <v>0.12809482999999999</v>
      </c>
      <c r="AT4" s="10">
        <v>0.16031931999999999</v>
      </c>
      <c r="AU4" s="6">
        <v>0.16513638999999999</v>
      </c>
      <c r="AW4">
        <f>(AR4&lt;$AW$1)*1</f>
        <v>0</v>
      </c>
      <c r="AX4">
        <f t="shared" si="1"/>
        <v>0</v>
      </c>
      <c r="AY4">
        <f t="shared" si="2"/>
        <v>0</v>
      </c>
      <c r="AZ4">
        <f t="shared" si="3"/>
        <v>0</v>
      </c>
      <c r="BB4">
        <v>0</v>
      </c>
    </row>
    <row r="5" spans="1:54" x14ac:dyDescent="0.2">
      <c r="A5" t="s">
        <v>94</v>
      </c>
      <c r="B5" t="s">
        <v>72</v>
      </c>
      <c r="C5">
        <f>AND(D5,averaged_runsVolcConst!AU5)*1</f>
        <v>0</v>
      </c>
      <c r="D5">
        <f>AW5</f>
        <v>0</v>
      </c>
      <c r="E5" t="s">
        <v>45</v>
      </c>
      <c r="F5" s="6">
        <v>104.2</v>
      </c>
      <c r="G5" s="6">
        <v>144.38</v>
      </c>
      <c r="H5" s="6">
        <v>-1.2924E-3</v>
      </c>
      <c r="I5" s="6">
        <v>-62.527071999999997</v>
      </c>
      <c r="J5" s="6">
        <v>1.8333333300000001</v>
      </c>
      <c r="K5" s="6">
        <v>-0.49416670000000001</v>
      </c>
      <c r="L5" s="6">
        <v>0.33292720999999997</v>
      </c>
      <c r="M5" s="6">
        <v>1.08</v>
      </c>
      <c r="N5" s="6">
        <v>-0.73</v>
      </c>
      <c r="O5" s="6">
        <v>2.24333333</v>
      </c>
      <c r="P5" s="6">
        <v>-0.73</v>
      </c>
      <c r="Q5" s="6">
        <v>3.1145249000000002</v>
      </c>
      <c r="R5" s="6">
        <v>3.7880780000000003E-2</v>
      </c>
      <c r="S5" s="6">
        <v>-8.5522299999999996E-2</v>
      </c>
      <c r="T5" s="6">
        <v>2.8167540000000001E-2</v>
      </c>
      <c r="U5" s="6">
        <v>1.5592000000000001E-4</v>
      </c>
      <c r="V5" s="6">
        <v>-292.83701000000002</v>
      </c>
      <c r="W5" s="6">
        <v>2.4474999999999998</v>
      </c>
      <c r="X5" s="6">
        <v>-0.63500000000000001</v>
      </c>
      <c r="Y5" s="6">
        <v>0.21418803</v>
      </c>
      <c r="Z5" s="6">
        <v>1.3016666699999999</v>
      </c>
      <c r="AA5" s="6">
        <v>-0.63500000000000001</v>
      </c>
      <c r="AB5" s="6">
        <v>3.5933333300000001</v>
      </c>
      <c r="AC5" s="6">
        <v>-0.63500000000000001</v>
      </c>
      <c r="AD5" s="6">
        <v>3.0421367500000001</v>
      </c>
      <c r="AE5" s="6">
        <v>3.2114450000000003E-2</v>
      </c>
      <c r="AF5" s="6">
        <v>6.5016602900000002</v>
      </c>
      <c r="AG5" s="6">
        <v>2.6712265899999998</v>
      </c>
      <c r="AH5" s="6">
        <v>5.36413399</v>
      </c>
      <c r="AI5" s="6">
        <v>7.6559463499999998</v>
      </c>
      <c r="AJ5" s="6">
        <v>-12.673152</v>
      </c>
      <c r="AK5" s="6">
        <v>14.576000000000001</v>
      </c>
      <c r="AL5" s="6">
        <v>14.484</v>
      </c>
      <c r="AM5" s="7">
        <v>2.7200000000000001E-37</v>
      </c>
      <c r="AN5" s="7">
        <v>1.99E-32</v>
      </c>
      <c r="AO5" s="6">
        <v>3.6960999999999999</v>
      </c>
      <c r="AP5" s="6">
        <v>-2420.5720000000001</v>
      </c>
      <c r="AQ5" s="6">
        <v>0.15740972</v>
      </c>
      <c r="AR5" s="10">
        <v>8.4073369999999994E-2</v>
      </c>
      <c r="AS5" s="6">
        <v>8.8523850000000001E-2</v>
      </c>
      <c r="AT5" s="10">
        <v>0.13188462000000001</v>
      </c>
      <c r="AU5" s="6">
        <v>0.14206458</v>
      </c>
      <c r="AW5">
        <f>(AR5&lt;$AW$1)*1</f>
        <v>0</v>
      </c>
      <c r="AX5">
        <f t="shared" si="1"/>
        <v>0</v>
      </c>
      <c r="AY5">
        <f t="shared" si="2"/>
        <v>0</v>
      </c>
      <c r="AZ5">
        <f t="shared" si="3"/>
        <v>0</v>
      </c>
      <c r="BB5">
        <v>0</v>
      </c>
    </row>
    <row r="6" spans="1:54" x14ac:dyDescent="0.2">
      <c r="A6" t="s">
        <v>71</v>
      </c>
      <c r="B6" t="s">
        <v>72</v>
      </c>
      <c r="C6">
        <f>AND(D6,averaged_runsVolcConst!AU6)*1</f>
        <v>0</v>
      </c>
      <c r="D6">
        <f>AW6</f>
        <v>0</v>
      </c>
      <c r="E6" t="s">
        <v>45</v>
      </c>
      <c r="F6" s="6">
        <v>0.66</v>
      </c>
      <c r="G6" s="6">
        <v>0.98</v>
      </c>
      <c r="H6" s="6">
        <v>-2.34107E-2</v>
      </c>
      <c r="I6" s="6">
        <v>63.480184700000002</v>
      </c>
      <c r="J6" s="6">
        <v>1.4643055599999999</v>
      </c>
      <c r="K6" s="6">
        <v>1.05972222</v>
      </c>
      <c r="L6" s="6">
        <v>1.1039060000000001</v>
      </c>
      <c r="M6" s="6">
        <v>-0.90666670000000005</v>
      </c>
      <c r="N6" s="6">
        <v>-0.74666670000000002</v>
      </c>
      <c r="O6" s="6">
        <v>2.2549999999999999</v>
      </c>
      <c r="P6" s="6">
        <v>1.1883333300000001</v>
      </c>
      <c r="Q6" s="6">
        <v>2.92469373</v>
      </c>
      <c r="R6" s="6">
        <v>0.1499974</v>
      </c>
      <c r="S6" s="6">
        <v>-2.6549E-2</v>
      </c>
      <c r="T6" s="6">
        <v>-2.0562799999999999E-2</v>
      </c>
      <c r="U6" s="6">
        <v>-2.1962300000000001E-2</v>
      </c>
      <c r="V6" s="6">
        <v>48.308853999999997</v>
      </c>
      <c r="W6" s="6">
        <v>1.5584722200000001</v>
      </c>
      <c r="X6" s="6">
        <v>0.82</v>
      </c>
      <c r="Y6" s="6">
        <v>0.87064103000000004</v>
      </c>
      <c r="Z6" s="6">
        <v>-0.68500000000000005</v>
      </c>
      <c r="AA6" s="6">
        <v>-0.65166670000000004</v>
      </c>
      <c r="AB6" s="6">
        <v>3.22</v>
      </c>
      <c r="AC6" s="6">
        <v>0.65500000000000003</v>
      </c>
      <c r="AD6" s="6">
        <v>2.7036752100000001</v>
      </c>
      <c r="AE6" s="6">
        <v>-1.66158E-2</v>
      </c>
      <c r="AF6" s="6">
        <v>1.9802504299999999</v>
      </c>
      <c r="AG6" s="6">
        <v>2.0258112499999998</v>
      </c>
      <c r="AH6" s="6">
        <v>1.9633340800000001</v>
      </c>
      <c r="AI6" s="6">
        <v>2.11918038</v>
      </c>
      <c r="AJ6" s="6">
        <v>0.82925967</v>
      </c>
      <c r="AK6" s="6">
        <v>22.456</v>
      </c>
      <c r="AL6" s="6">
        <v>22.052</v>
      </c>
      <c r="AM6" s="6">
        <v>0.55864747999999997</v>
      </c>
      <c r="AN6" s="6">
        <v>0.93966035999999997</v>
      </c>
      <c r="AO6" s="6">
        <v>14.01118</v>
      </c>
      <c r="AP6" s="6">
        <v>116.925613</v>
      </c>
      <c r="AQ6" s="6">
        <v>7.8670210000000004E-2</v>
      </c>
      <c r="AR6" s="10">
        <v>8.3659570000000003E-2</v>
      </c>
      <c r="AS6" s="6">
        <v>8.5654610000000006E-2</v>
      </c>
      <c r="AT6" s="10">
        <v>0.13083369</v>
      </c>
      <c r="AU6" s="6">
        <v>0.13857760999999999</v>
      </c>
      <c r="AW6">
        <f>(AR6&lt;$AW$1)*1</f>
        <v>0</v>
      </c>
      <c r="AX6">
        <f t="shared" si="1"/>
        <v>0</v>
      </c>
      <c r="AY6">
        <f t="shared" si="2"/>
        <v>0</v>
      </c>
      <c r="AZ6">
        <f t="shared" si="3"/>
        <v>0</v>
      </c>
      <c r="BB6">
        <v>0</v>
      </c>
    </row>
    <row r="7" spans="1:54" x14ac:dyDescent="0.2">
      <c r="A7" t="s">
        <v>91</v>
      </c>
      <c r="B7" t="s">
        <v>72</v>
      </c>
      <c r="C7">
        <f>AND(D7,averaged_runsVolcConst!AU7)*1</f>
        <v>0</v>
      </c>
      <c r="D7">
        <f>AW7</f>
        <v>0</v>
      </c>
      <c r="E7" t="s">
        <v>45</v>
      </c>
      <c r="F7" s="6">
        <v>10.08</v>
      </c>
      <c r="G7" s="6">
        <v>46.74</v>
      </c>
      <c r="H7" s="6">
        <v>-1.7322299999999999E-2</v>
      </c>
      <c r="I7" s="6">
        <v>57.398394699999997</v>
      </c>
      <c r="J7" s="6">
        <v>2.7</v>
      </c>
      <c r="K7" s="6">
        <v>2.0866666700000001</v>
      </c>
      <c r="L7" s="6">
        <v>1.68317169</v>
      </c>
      <c r="M7" s="6">
        <v>2.7</v>
      </c>
      <c r="N7" s="6">
        <v>2.0866666700000001</v>
      </c>
      <c r="O7" s="6">
        <v>2.7</v>
      </c>
      <c r="P7" s="6">
        <v>2.0866666700000001</v>
      </c>
      <c r="Q7" s="6">
        <v>3.9660003700000002</v>
      </c>
      <c r="R7" s="6">
        <v>6.0158360000000001E-2</v>
      </c>
      <c r="S7" s="6">
        <v>-9.5347999999999995E-3</v>
      </c>
      <c r="T7" s="6">
        <v>1.0775359999999999E-2</v>
      </c>
      <c r="U7" s="6">
        <v>-1.58739E-2</v>
      </c>
      <c r="V7" s="6">
        <v>33.623303</v>
      </c>
      <c r="W7" s="6">
        <v>2.92166667</v>
      </c>
      <c r="X7" s="6">
        <v>2.1816666699999998</v>
      </c>
      <c r="Y7" s="6">
        <v>1.5535256399999999</v>
      </c>
      <c r="Z7" s="6">
        <v>2.92166667</v>
      </c>
      <c r="AA7" s="6">
        <v>2.1816666699999998</v>
      </c>
      <c r="AB7" s="6">
        <v>2.92166667</v>
      </c>
      <c r="AC7" s="6">
        <v>2.1816666699999998</v>
      </c>
      <c r="AD7" s="6">
        <v>2.9237820499999998</v>
      </c>
      <c r="AE7" s="6">
        <v>1.4722270000000001E-2</v>
      </c>
      <c r="AF7" s="6">
        <v>4.4585752699999999</v>
      </c>
      <c r="AG7" s="6">
        <v>4.7258210700000003</v>
      </c>
      <c r="AH7" s="6">
        <v>3.2529052100000002</v>
      </c>
      <c r="AI7" s="6">
        <v>4.3533022199999998</v>
      </c>
      <c r="AJ7" s="6">
        <v>1.00913619</v>
      </c>
      <c r="AK7" s="6">
        <v>13.2</v>
      </c>
      <c r="AL7" s="6">
        <v>13.1</v>
      </c>
      <c r="AM7" s="6">
        <v>4.9846870000000001E-2</v>
      </c>
      <c r="AN7" s="6">
        <v>9.8684800000000003E-2</v>
      </c>
      <c r="AO7" s="6">
        <v>2.1188600000000002</v>
      </c>
      <c r="AP7" s="6">
        <v>156.41610900000001</v>
      </c>
      <c r="AQ7" s="6">
        <v>7.1476590000000007E-2</v>
      </c>
      <c r="AR7" s="10">
        <v>8.3192859999999993E-2</v>
      </c>
      <c r="AS7" s="6">
        <v>9.1480829999999999E-2</v>
      </c>
      <c r="AT7" s="10">
        <v>9.7037449999999997E-2</v>
      </c>
      <c r="AU7" s="6">
        <v>0.10766823</v>
      </c>
      <c r="AW7">
        <f>(AR7&lt;$AW$1)*1</f>
        <v>0</v>
      </c>
      <c r="AX7">
        <f t="shared" si="1"/>
        <v>0</v>
      </c>
      <c r="AY7">
        <f t="shared" si="2"/>
        <v>0</v>
      </c>
      <c r="AZ7">
        <f t="shared" si="3"/>
        <v>0</v>
      </c>
      <c r="BB7">
        <v>0</v>
      </c>
    </row>
    <row r="8" spans="1:54" x14ac:dyDescent="0.2">
      <c r="A8" t="s">
        <v>101</v>
      </c>
      <c r="B8" t="s">
        <v>72</v>
      </c>
      <c r="C8">
        <f>AND(D8,averaged_runsVolcConst!AU8)*1</f>
        <v>0</v>
      </c>
      <c r="D8">
        <f>AW8</f>
        <v>0</v>
      </c>
      <c r="E8" t="s">
        <v>45</v>
      </c>
      <c r="F8" s="6">
        <v>43.14</v>
      </c>
      <c r="G8" s="6">
        <v>91.62</v>
      </c>
      <c r="H8" s="6">
        <v>-4.1837000000000003E-3</v>
      </c>
      <c r="I8" s="6">
        <v>-154.66490999999999</v>
      </c>
      <c r="J8" s="6">
        <v>2.0633333299999999</v>
      </c>
      <c r="K8" s="6">
        <v>0.875</v>
      </c>
      <c r="L8" s="6">
        <v>0.83656337000000003</v>
      </c>
      <c r="M8" s="6">
        <v>2.0633333299999999</v>
      </c>
      <c r="N8" s="6">
        <v>0.875</v>
      </c>
      <c r="O8" s="6">
        <v>2.0633333299999999</v>
      </c>
      <c r="P8" s="6">
        <v>0.875</v>
      </c>
      <c r="Q8" s="6">
        <v>3.6977491100000002</v>
      </c>
      <c r="R8" s="6">
        <v>3.4115270000000003E-2</v>
      </c>
      <c r="S8" s="6">
        <v>-5.7191999999999998E-3</v>
      </c>
      <c r="T8" s="6">
        <v>3.2800879999999998E-2</v>
      </c>
      <c r="U8" s="6">
        <v>-2.7353999999999998E-3</v>
      </c>
      <c r="V8" s="6">
        <v>-351.39179999999999</v>
      </c>
      <c r="W8" s="6">
        <v>2.2850000000000001</v>
      </c>
      <c r="X8" s="6">
        <v>0.97</v>
      </c>
      <c r="Y8" s="6">
        <v>0.72429487000000004</v>
      </c>
      <c r="Z8" s="6">
        <v>2.2850000000000001</v>
      </c>
      <c r="AA8" s="6">
        <v>0.97</v>
      </c>
      <c r="AB8" s="6">
        <v>2.2850000000000001</v>
      </c>
      <c r="AC8" s="6">
        <v>0.97</v>
      </c>
      <c r="AD8" s="6">
        <v>3.1981410299999999</v>
      </c>
      <c r="AE8" s="6">
        <v>3.6747790000000002E-2</v>
      </c>
      <c r="AF8" s="6">
        <v>6.32594207</v>
      </c>
      <c r="AG8" s="6">
        <v>3.2435142300000002</v>
      </c>
      <c r="AH8" s="6">
        <v>3.79203264</v>
      </c>
      <c r="AI8" s="6">
        <v>7.0316674499999996</v>
      </c>
      <c r="AJ8" s="6">
        <v>-0.42695349999999999</v>
      </c>
      <c r="AK8" s="6">
        <v>13.28</v>
      </c>
      <c r="AL8" s="6">
        <v>13.18</v>
      </c>
      <c r="AM8" s="6">
        <v>8.9167000000000001E-4</v>
      </c>
      <c r="AN8" s="6">
        <v>2.30496E-3</v>
      </c>
      <c r="AO8" s="6">
        <v>2.5091600000000001</v>
      </c>
      <c r="AP8" s="6">
        <v>-66.177790000000002</v>
      </c>
      <c r="AQ8" s="6">
        <v>7.3624659999999995E-2</v>
      </c>
      <c r="AR8" s="10">
        <v>8.2001599999999994E-2</v>
      </c>
      <c r="AS8" s="6">
        <v>8.9425710000000005E-2</v>
      </c>
      <c r="AT8" s="10">
        <v>0.10715392</v>
      </c>
      <c r="AU8" s="6">
        <v>0.11668952</v>
      </c>
      <c r="AW8">
        <f>(AR8&lt;$AW$1)*1</f>
        <v>0</v>
      </c>
      <c r="AX8">
        <f t="shared" si="1"/>
        <v>0</v>
      </c>
      <c r="AY8">
        <f t="shared" si="2"/>
        <v>0</v>
      </c>
      <c r="AZ8">
        <f t="shared" si="3"/>
        <v>0</v>
      </c>
      <c r="BB8">
        <v>0</v>
      </c>
    </row>
    <row r="9" spans="1:54" x14ac:dyDescent="0.2">
      <c r="A9" t="s">
        <v>108</v>
      </c>
      <c r="B9" t="s">
        <v>72</v>
      </c>
      <c r="C9">
        <f>AND(D9,averaged_runsVolcConst!AU9)*1</f>
        <v>0</v>
      </c>
      <c r="D9">
        <f>AW9</f>
        <v>0</v>
      </c>
      <c r="E9" t="s">
        <v>45</v>
      </c>
      <c r="F9" s="6">
        <v>121.56</v>
      </c>
      <c r="G9" s="6">
        <v>133.47999999999999</v>
      </c>
      <c r="H9" s="6">
        <v>-0.28144079999999999</v>
      </c>
      <c r="I9" s="6">
        <v>-3421.0102999999999</v>
      </c>
      <c r="J9" s="6">
        <v>16.927499999999998</v>
      </c>
      <c r="K9" s="6">
        <v>17.18</v>
      </c>
      <c r="L9" s="6">
        <v>16.709060900000001</v>
      </c>
      <c r="M9" s="6">
        <v>16.488333300000001</v>
      </c>
      <c r="N9" s="6">
        <v>17.18</v>
      </c>
      <c r="O9" s="6">
        <v>16.566666699999999</v>
      </c>
      <c r="P9" s="6">
        <v>17.18</v>
      </c>
      <c r="Q9" s="6">
        <v>16.969896299999998</v>
      </c>
      <c r="R9" s="6">
        <v>3.0158830000000001E-2</v>
      </c>
      <c r="S9" s="6">
        <v>-0.18315719999999999</v>
      </c>
      <c r="T9" s="6">
        <v>-0.2796728</v>
      </c>
      <c r="U9" s="6">
        <v>-0.27999249999999998</v>
      </c>
      <c r="V9" s="6">
        <v>-3419.2615000000001</v>
      </c>
      <c r="W9" s="6">
        <v>17.087499999999999</v>
      </c>
      <c r="X9" s="6">
        <v>16.98</v>
      </c>
      <c r="Y9" s="6">
        <v>16.300384600000001</v>
      </c>
      <c r="Z9" s="6">
        <v>16.448333300000002</v>
      </c>
      <c r="AA9" s="6">
        <v>15.78</v>
      </c>
      <c r="AB9" s="6">
        <v>16.5266667</v>
      </c>
      <c r="AC9" s="6">
        <v>15.78</v>
      </c>
      <c r="AD9" s="6">
        <v>16.300384600000001</v>
      </c>
      <c r="AE9" s="6">
        <v>-0.27572590000000002</v>
      </c>
      <c r="AF9" s="7">
        <v>5.9800000000000003E-11</v>
      </c>
      <c r="AG9" s="7">
        <v>3.8999999999999998E-8</v>
      </c>
      <c r="AH9" s="6">
        <v>3.2920089999999999E-2</v>
      </c>
      <c r="AI9" s="6">
        <v>3.9966999999999997E-4</v>
      </c>
      <c r="AJ9" s="6">
        <v>-25.880413000000001</v>
      </c>
      <c r="AK9" s="6">
        <v>12.704000000000001</v>
      </c>
      <c r="AL9" s="6">
        <v>11.984</v>
      </c>
      <c r="AM9" s="7">
        <v>4.9099999999999999E-25</v>
      </c>
      <c r="AN9" s="7">
        <v>2.45E-24</v>
      </c>
      <c r="AO9" s="6">
        <v>0.83004</v>
      </c>
      <c r="AP9" s="6">
        <v>-3623.2579000000001</v>
      </c>
      <c r="AQ9" s="6">
        <v>0.24048971999999999</v>
      </c>
      <c r="AR9" s="10">
        <v>0.29411502</v>
      </c>
      <c r="AS9" s="6">
        <v>0.31080869</v>
      </c>
      <c r="AT9" s="10">
        <v>0.29314841000000003</v>
      </c>
      <c r="AU9" s="6">
        <v>0.31038627000000002</v>
      </c>
      <c r="AW9">
        <f>(AR9&lt;$AW$1)*1</f>
        <v>0</v>
      </c>
      <c r="AX9">
        <f t="shared" si="1"/>
        <v>0</v>
      </c>
      <c r="AY9">
        <f t="shared" si="2"/>
        <v>0</v>
      </c>
      <c r="AZ9">
        <f t="shared" si="3"/>
        <v>0</v>
      </c>
      <c r="BB9">
        <v>0</v>
      </c>
    </row>
    <row r="10" spans="1:54" x14ac:dyDescent="0.2">
      <c r="A10" t="s">
        <v>92</v>
      </c>
      <c r="B10" t="s">
        <v>72</v>
      </c>
      <c r="C10">
        <f>AND(D10,averaged_runsVolcConst!AU10)*1</f>
        <v>0</v>
      </c>
      <c r="D10">
        <f>AW10</f>
        <v>0</v>
      </c>
      <c r="E10" t="s">
        <v>45</v>
      </c>
      <c r="F10" s="6">
        <v>50</v>
      </c>
      <c r="G10" s="6">
        <v>96.24</v>
      </c>
      <c r="H10" s="6">
        <v>7.3431919999999998E-2</v>
      </c>
      <c r="I10" s="6">
        <v>-101.29039</v>
      </c>
      <c r="J10" s="6">
        <v>-3.1616667000000001</v>
      </c>
      <c r="K10" s="6">
        <v>-4.9625000000000004</v>
      </c>
      <c r="L10" s="6">
        <v>-4.1925910000000002</v>
      </c>
      <c r="M10" s="6">
        <v>-3.7366666999999998</v>
      </c>
      <c r="N10" s="6">
        <v>-5.8466667000000001</v>
      </c>
      <c r="O10" s="6">
        <v>-3.7366666999999998</v>
      </c>
      <c r="P10" s="6">
        <v>-5.8466667000000001</v>
      </c>
      <c r="Q10" s="6">
        <v>5.7920117099999997</v>
      </c>
      <c r="R10" s="6">
        <v>4.9870329999999997E-2</v>
      </c>
      <c r="S10" s="6">
        <v>1.9500630000000001E-2</v>
      </c>
      <c r="T10" s="6">
        <v>9.1283600000000006E-2</v>
      </c>
      <c r="U10" s="6">
        <v>7.4880249999999995E-2</v>
      </c>
      <c r="V10" s="6">
        <v>-323.50465000000003</v>
      </c>
      <c r="W10" s="6">
        <v>-2.94</v>
      </c>
      <c r="X10" s="6">
        <v>-5.0716666999999998</v>
      </c>
      <c r="Y10" s="6">
        <v>-4.2771794999999999</v>
      </c>
      <c r="Z10" s="6">
        <v>-3.5150000000000001</v>
      </c>
      <c r="AA10" s="6">
        <v>-5.7516667000000004</v>
      </c>
      <c r="AB10" s="6">
        <v>-2.4550000000000001</v>
      </c>
      <c r="AC10" s="6">
        <v>-4.7466666999999996</v>
      </c>
      <c r="AD10" s="6">
        <v>5.3838461500000001</v>
      </c>
      <c r="AE10" s="6">
        <v>9.5230510000000004E-2</v>
      </c>
      <c r="AF10" s="6">
        <v>1.69664185</v>
      </c>
      <c r="AG10" s="6">
        <v>0.93809779999999998</v>
      </c>
      <c r="AH10" s="6">
        <v>3.1299218199999999</v>
      </c>
      <c r="AI10" s="6">
        <v>1.9157061399999999</v>
      </c>
      <c r="AJ10" s="6">
        <v>-0.5623454</v>
      </c>
      <c r="AK10" s="6">
        <v>14.096</v>
      </c>
      <c r="AL10" s="6">
        <v>13.916</v>
      </c>
      <c r="AM10" s="7">
        <v>8.3599999999999999E-5</v>
      </c>
      <c r="AN10" s="6">
        <v>3.6423E-4</v>
      </c>
      <c r="AO10" s="6">
        <v>3.2958799999999999</v>
      </c>
      <c r="AP10" s="6">
        <v>-78.728361000000007</v>
      </c>
      <c r="AQ10" s="6">
        <v>0.10020108</v>
      </c>
      <c r="AR10" s="10">
        <v>0.10462037</v>
      </c>
      <c r="AS10" s="6">
        <v>0.11502042</v>
      </c>
      <c r="AT10" s="10">
        <v>0.14253389999999999</v>
      </c>
      <c r="AU10" s="6">
        <v>0.15689235000000001</v>
      </c>
      <c r="AW10">
        <f>(AR10&lt;$AW$1)*1</f>
        <v>0</v>
      </c>
      <c r="AX10">
        <f t="shared" si="1"/>
        <v>0</v>
      </c>
      <c r="AY10">
        <f t="shared" si="2"/>
        <v>0</v>
      </c>
      <c r="AZ10">
        <f t="shared" si="3"/>
        <v>0</v>
      </c>
      <c r="BB10">
        <v>0</v>
      </c>
    </row>
    <row r="11" spans="1:54" x14ac:dyDescent="0.2">
      <c r="A11" t="s">
        <v>102</v>
      </c>
      <c r="B11" t="s">
        <v>72</v>
      </c>
      <c r="C11">
        <f>AND(D11,averaged_runsVolcConst!AU11)*1</f>
        <v>0</v>
      </c>
      <c r="D11">
        <f>AW11</f>
        <v>0</v>
      </c>
      <c r="E11" t="s">
        <v>45</v>
      </c>
      <c r="F11" s="6">
        <v>62.9</v>
      </c>
      <c r="G11" s="6">
        <v>111.38</v>
      </c>
      <c r="H11" s="6">
        <v>-3.7980399999999997E-2</v>
      </c>
      <c r="I11" s="6">
        <v>-407.09616999999997</v>
      </c>
      <c r="J11" s="6">
        <v>2.76333333</v>
      </c>
      <c r="K11" s="6">
        <v>3.06666667</v>
      </c>
      <c r="L11" s="6">
        <v>2.66074842</v>
      </c>
      <c r="M11" s="6">
        <v>2.7266666700000002</v>
      </c>
      <c r="N11" s="6">
        <v>3.0350000000000001</v>
      </c>
      <c r="O11" s="6">
        <v>2.7266666700000002</v>
      </c>
      <c r="P11" s="6">
        <v>3.0350000000000001</v>
      </c>
      <c r="Q11" s="6">
        <v>4.9763579399999998</v>
      </c>
      <c r="R11" s="6">
        <v>3.3288199999999997E-2</v>
      </c>
      <c r="S11" s="6">
        <v>-2.8496199999999999E-2</v>
      </c>
      <c r="T11" s="6">
        <v>-2.5549999999999998E-4</v>
      </c>
      <c r="U11" s="6">
        <v>-3.6532000000000002E-2</v>
      </c>
      <c r="V11" s="6">
        <v>-483.58949000000001</v>
      </c>
      <c r="W11" s="6">
        <v>2.9849999999999999</v>
      </c>
      <c r="X11" s="6">
        <v>3.13</v>
      </c>
      <c r="Y11" s="6">
        <v>2.5310256400000002</v>
      </c>
      <c r="Z11" s="6">
        <v>2.9483333300000001</v>
      </c>
      <c r="AA11" s="6">
        <v>3.13</v>
      </c>
      <c r="AB11" s="6">
        <v>3.0216666700000001</v>
      </c>
      <c r="AC11" s="6">
        <v>3.13</v>
      </c>
      <c r="AD11" s="6">
        <v>3.48615385</v>
      </c>
      <c r="AE11" s="6">
        <v>3.6914500000000002E-3</v>
      </c>
      <c r="AF11" s="6">
        <v>3.5333161300000002</v>
      </c>
      <c r="AG11" s="6">
        <v>4.6345295799999997</v>
      </c>
      <c r="AH11" s="6">
        <v>3.39180736</v>
      </c>
      <c r="AI11" s="6">
        <v>4.2885447000000001</v>
      </c>
      <c r="AJ11" s="6">
        <v>-2.0455059000000002</v>
      </c>
      <c r="AK11" s="6">
        <v>13.183999999999999</v>
      </c>
      <c r="AL11" s="6">
        <v>13.064</v>
      </c>
      <c r="AM11" s="7">
        <v>2.19E-5</v>
      </c>
      <c r="AN11" s="6">
        <v>1.0026000000000001E-4</v>
      </c>
      <c r="AO11" s="6">
        <v>2.8415599999999999</v>
      </c>
      <c r="AP11" s="6">
        <v>-317.05342000000002</v>
      </c>
      <c r="AQ11" s="6">
        <v>8.948101E-2</v>
      </c>
      <c r="AR11" s="10">
        <v>0.10536421</v>
      </c>
      <c r="AS11" s="6">
        <v>0.11010527000000001</v>
      </c>
      <c r="AT11" s="10">
        <v>0.11316532999999999</v>
      </c>
      <c r="AU11" s="6">
        <v>0.12079616</v>
      </c>
      <c r="AW11">
        <f>(AR11&lt;$AW$1)*1</f>
        <v>0</v>
      </c>
      <c r="AX11">
        <f t="shared" si="1"/>
        <v>0</v>
      </c>
      <c r="AY11">
        <f t="shared" si="2"/>
        <v>0</v>
      </c>
      <c r="AZ11">
        <f t="shared" si="3"/>
        <v>0</v>
      </c>
      <c r="BB11">
        <v>0</v>
      </c>
    </row>
    <row r="12" spans="1:54" x14ac:dyDescent="0.2">
      <c r="A12" t="s">
        <v>66</v>
      </c>
      <c r="B12" t="s">
        <v>67</v>
      </c>
      <c r="C12">
        <f>AND(D12,averaged_runsVolcConst!AU12)*1</f>
        <v>0</v>
      </c>
      <c r="D12">
        <f>AW12</f>
        <v>0</v>
      </c>
      <c r="E12" t="s">
        <v>45</v>
      </c>
      <c r="F12" s="6">
        <v>16.899999999999999</v>
      </c>
      <c r="G12" s="6">
        <v>71.94</v>
      </c>
      <c r="H12" s="6">
        <v>7.31915E-3</v>
      </c>
      <c r="I12" s="6">
        <v>51.019562299999997</v>
      </c>
      <c r="J12" s="6">
        <v>0.21416667</v>
      </c>
      <c r="K12" s="6">
        <v>-0.2761111</v>
      </c>
      <c r="L12" s="6">
        <v>-0.29118309999999997</v>
      </c>
      <c r="M12" s="6">
        <v>-1.9133332999999999</v>
      </c>
      <c r="N12" s="6">
        <v>-1.91</v>
      </c>
      <c r="O12" s="6">
        <v>0.19666666999999999</v>
      </c>
      <c r="P12" s="6">
        <v>-0.2916667</v>
      </c>
      <c r="Q12" s="6">
        <v>3.0739868499999998</v>
      </c>
      <c r="R12" s="6">
        <v>5.1233800000000003E-2</v>
      </c>
      <c r="S12" s="6">
        <v>-3.5290000000000001E-4</v>
      </c>
      <c r="T12" s="6">
        <v>9.7357999999999993E-3</v>
      </c>
      <c r="U12" s="6">
        <v>8.7674899999999993E-3</v>
      </c>
      <c r="V12" s="6">
        <v>-40.836154999999998</v>
      </c>
      <c r="W12" s="6">
        <v>0.55666667000000003</v>
      </c>
      <c r="X12" s="6">
        <v>-0.84944439999999999</v>
      </c>
      <c r="Y12" s="6">
        <v>-0.61630339999999995</v>
      </c>
      <c r="Z12" s="6">
        <v>-1.6916667000000001</v>
      </c>
      <c r="AA12" s="6">
        <v>-1.8149999999999999</v>
      </c>
      <c r="AB12" s="6">
        <v>2.2250000000000001</v>
      </c>
      <c r="AC12" s="6">
        <v>-1.075</v>
      </c>
      <c r="AD12" s="6">
        <v>2.6168376100000001</v>
      </c>
      <c r="AE12" s="6">
        <v>1.3682710000000001E-2</v>
      </c>
      <c r="AF12" s="6">
        <v>3.5992486399999999</v>
      </c>
      <c r="AG12" s="6">
        <v>2.9751071499999999</v>
      </c>
      <c r="AH12" s="6">
        <v>4.9580577699999999</v>
      </c>
      <c r="AI12" s="6">
        <v>4.3395884100000002</v>
      </c>
      <c r="AJ12" s="6">
        <v>0.92621332999999995</v>
      </c>
      <c r="AK12" s="6">
        <v>17.72</v>
      </c>
      <c r="AL12" s="6">
        <v>17.5</v>
      </c>
      <c r="AM12" s="6">
        <v>2.2233119999999999E-2</v>
      </c>
      <c r="AN12" s="6">
        <v>7.7129000000000003E-2</v>
      </c>
      <c r="AO12" s="6">
        <v>6.2323000000000004</v>
      </c>
      <c r="AP12" s="6">
        <v>209.32421299999999</v>
      </c>
      <c r="AQ12" s="6">
        <v>7.6417040000000006E-2</v>
      </c>
      <c r="AR12" s="10">
        <v>9.5387369999999999E-2</v>
      </c>
      <c r="AS12" s="6">
        <v>9.6979679999999999E-2</v>
      </c>
      <c r="AT12" s="10">
        <v>0.14309045000000001</v>
      </c>
      <c r="AU12" s="6">
        <v>0.14995955999999999</v>
      </c>
      <c r="AW12">
        <f>(AR12&lt;$AW$1)*1</f>
        <v>0</v>
      </c>
      <c r="AX12">
        <f t="shared" si="1"/>
        <v>0</v>
      </c>
      <c r="AY12">
        <f t="shared" si="2"/>
        <v>0</v>
      </c>
      <c r="AZ12">
        <f t="shared" si="3"/>
        <v>0</v>
      </c>
      <c r="BB12">
        <v>1</v>
      </c>
    </row>
    <row r="13" spans="1:54" x14ac:dyDescent="0.2">
      <c r="A13" t="s">
        <v>86</v>
      </c>
      <c r="B13" t="s">
        <v>67</v>
      </c>
      <c r="C13">
        <f>AND(D13,averaged_runsVolcConst!AU13)*1</f>
        <v>0</v>
      </c>
      <c r="D13">
        <f>AW13</f>
        <v>0</v>
      </c>
      <c r="E13" t="s">
        <v>45</v>
      </c>
      <c r="F13" s="6">
        <v>16.36</v>
      </c>
      <c r="G13" s="6">
        <v>69.64</v>
      </c>
      <c r="H13" s="6">
        <v>8.5297099999999994E-3</v>
      </c>
      <c r="I13" s="6">
        <v>67.009430300000005</v>
      </c>
      <c r="J13" s="6">
        <v>0.17666667</v>
      </c>
      <c r="K13" s="6">
        <v>-0.98499999999999999</v>
      </c>
      <c r="L13" s="6">
        <v>-0.42481390000000002</v>
      </c>
      <c r="M13" s="6">
        <v>-0.35333330000000002</v>
      </c>
      <c r="N13" s="6">
        <v>-1.6516667</v>
      </c>
      <c r="O13" s="6">
        <v>-0.35333330000000002</v>
      </c>
      <c r="P13" s="6">
        <v>-1.4483333</v>
      </c>
      <c r="Q13" s="6">
        <v>2.9747857999999998</v>
      </c>
      <c r="R13" s="6">
        <v>4.016306E-2</v>
      </c>
      <c r="S13" s="6">
        <v>-4.5509000000000001E-3</v>
      </c>
      <c r="T13" s="6">
        <v>2.4392710000000001E-2</v>
      </c>
      <c r="U13" s="6">
        <v>9.9780400000000005E-3</v>
      </c>
      <c r="V13" s="6">
        <v>-83.944215</v>
      </c>
      <c r="W13" s="6">
        <v>0.39833332999999999</v>
      </c>
      <c r="X13" s="6">
        <v>-1.1291667000000001</v>
      </c>
      <c r="Y13" s="6">
        <v>-0.67466879999999996</v>
      </c>
      <c r="Z13" s="6">
        <v>-0.1316667</v>
      </c>
      <c r="AA13" s="6">
        <v>-1.5566667000000001</v>
      </c>
      <c r="AB13" s="6">
        <v>0.92833332999999996</v>
      </c>
      <c r="AC13" s="6">
        <v>-0.95499999999999996</v>
      </c>
      <c r="AD13" s="6">
        <v>3.07721154</v>
      </c>
      <c r="AE13" s="6">
        <v>2.8339619999999999E-2</v>
      </c>
      <c r="AF13" s="6">
        <v>5.0428878900000003</v>
      </c>
      <c r="AG13" s="6">
        <v>2.1305163899999999</v>
      </c>
      <c r="AH13" s="6">
        <v>5.9416829800000004</v>
      </c>
      <c r="AI13" s="6">
        <v>5.11161127</v>
      </c>
      <c r="AJ13" s="6">
        <v>1.1508118199999999</v>
      </c>
      <c r="AK13" s="6">
        <v>14.672000000000001</v>
      </c>
      <c r="AL13" s="6">
        <v>14.492000000000001</v>
      </c>
      <c r="AM13" s="6">
        <v>3.523022E-2</v>
      </c>
      <c r="AN13" s="6">
        <v>5.9324380000000003E-2</v>
      </c>
      <c r="AO13" s="6">
        <v>3.2557</v>
      </c>
      <c r="AP13" s="6">
        <v>242.821293</v>
      </c>
      <c r="AQ13" s="6">
        <v>6.1618050000000001E-2</v>
      </c>
      <c r="AR13" s="10">
        <v>7.5195189999999995E-2</v>
      </c>
      <c r="AS13" s="6">
        <v>8.0320020000000006E-2</v>
      </c>
      <c r="AT13" s="10">
        <v>0.12098848</v>
      </c>
      <c r="AU13" s="6">
        <v>0.13124615000000001</v>
      </c>
      <c r="AW13">
        <f>(AR13&lt;$AW$1)*1</f>
        <v>0</v>
      </c>
      <c r="AX13">
        <f t="shared" si="1"/>
        <v>0</v>
      </c>
      <c r="AY13">
        <f t="shared" si="2"/>
        <v>0</v>
      </c>
      <c r="AZ13">
        <f t="shared" si="3"/>
        <v>0</v>
      </c>
      <c r="BB13">
        <v>1</v>
      </c>
    </row>
    <row r="14" spans="1:54" x14ac:dyDescent="0.2">
      <c r="A14" t="s">
        <v>88</v>
      </c>
      <c r="B14" t="s">
        <v>67</v>
      </c>
      <c r="C14">
        <f>AND(D14,averaged_runsVolcConst!AU14)*1</f>
        <v>0</v>
      </c>
      <c r="D14">
        <f>AW14</f>
        <v>0</v>
      </c>
      <c r="E14" t="s">
        <v>45</v>
      </c>
      <c r="F14" s="6">
        <v>29.28</v>
      </c>
      <c r="G14" s="6">
        <v>91.16</v>
      </c>
      <c r="H14" s="6">
        <v>-1.05168E-2</v>
      </c>
      <c r="I14" s="6">
        <v>0.61434937000000001</v>
      </c>
      <c r="J14" s="6">
        <v>0.17666667</v>
      </c>
      <c r="K14" s="6">
        <v>-0.98499999999999999</v>
      </c>
      <c r="L14" s="6">
        <v>-7.73784E-2</v>
      </c>
      <c r="M14" s="6">
        <v>-0.35333330000000002</v>
      </c>
      <c r="N14" s="6">
        <v>-1.6516667</v>
      </c>
      <c r="O14" s="6">
        <v>-0.35333330000000002</v>
      </c>
      <c r="P14" s="6">
        <v>-1.4483333</v>
      </c>
      <c r="Q14" s="6">
        <v>3.0868026500000001</v>
      </c>
      <c r="R14" s="6">
        <v>4.016306E-2</v>
      </c>
      <c r="S14" s="6">
        <v>-1.27946E-2</v>
      </c>
      <c r="T14" s="6">
        <v>2.4392710000000001E-2</v>
      </c>
      <c r="U14" s="6">
        <v>-9.0684000000000008E-3</v>
      </c>
      <c r="V14" s="6">
        <v>-109.22871000000001</v>
      </c>
      <c r="W14" s="6">
        <v>0.39833332999999999</v>
      </c>
      <c r="X14" s="6">
        <v>-1.1291667000000001</v>
      </c>
      <c r="Y14" s="6">
        <v>-0.32139960000000001</v>
      </c>
      <c r="Z14" s="6">
        <v>-0.1316667</v>
      </c>
      <c r="AA14" s="6">
        <v>-1.5566667000000001</v>
      </c>
      <c r="AB14" s="6">
        <v>0.92833332999999996</v>
      </c>
      <c r="AC14" s="6">
        <v>-0.95499999999999996</v>
      </c>
      <c r="AD14" s="6">
        <v>2.8127884600000002</v>
      </c>
      <c r="AE14" s="6">
        <v>2.8339619999999999E-2</v>
      </c>
      <c r="AF14" s="6">
        <v>5.0428878900000003</v>
      </c>
      <c r="AG14" s="6">
        <v>2.1305163899999999</v>
      </c>
      <c r="AH14" s="6">
        <v>5.9416829800000004</v>
      </c>
      <c r="AI14" s="6">
        <v>5.11161127</v>
      </c>
      <c r="AJ14" s="6">
        <v>0.82694325999999996</v>
      </c>
      <c r="AK14" s="6">
        <v>14.852</v>
      </c>
      <c r="AL14" s="6">
        <v>14.672000000000001</v>
      </c>
      <c r="AM14" s="6">
        <v>2.045305E-2</v>
      </c>
      <c r="AN14" s="6">
        <v>3.5009489999999997E-2</v>
      </c>
      <c r="AO14" s="6">
        <v>3.5097</v>
      </c>
      <c r="AP14" s="6">
        <v>174.485029</v>
      </c>
      <c r="AQ14" s="6">
        <v>6.911196E-2</v>
      </c>
      <c r="AR14" s="10">
        <v>8.8869959999999998E-2</v>
      </c>
      <c r="AS14" s="6">
        <v>8.0320020000000006E-2</v>
      </c>
      <c r="AT14" s="10">
        <v>0.12180876</v>
      </c>
      <c r="AU14" s="6">
        <v>0.13124615000000001</v>
      </c>
      <c r="AW14">
        <f>(AR14&lt;$AW$1)*1</f>
        <v>0</v>
      </c>
      <c r="AX14">
        <f t="shared" si="1"/>
        <v>0</v>
      </c>
      <c r="AY14">
        <f t="shared" si="2"/>
        <v>0</v>
      </c>
      <c r="AZ14">
        <f t="shared" si="3"/>
        <v>0</v>
      </c>
      <c r="BB14">
        <v>0</v>
      </c>
    </row>
    <row r="15" spans="1:54" s="3" customFormat="1" x14ac:dyDescent="0.2">
      <c r="A15" s="3" t="s">
        <v>68</v>
      </c>
      <c r="B15" s="3" t="s">
        <v>67</v>
      </c>
      <c r="C15" s="3">
        <f>AND(D15,averaged_runsVolcConst!AU15)*1</f>
        <v>1</v>
      </c>
      <c r="D15" s="3">
        <f>AW15</f>
        <v>1</v>
      </c>
      <c r="E15" s="3" t="s">
        <v>45</v>
      </c>
      <c r="F15" s="6">
        <v>2</v>
      </c>
      <c r="G15" s="6">
        <v>2.48</v>
      </c>
      <c r="H15" s="6">
        <v>7.2272300000000003E-3</v>
      </c>
      <c r="I15" s="6">
        <v>70.300907300000006</v>
      </c>
      <c r="J15" s="6">
        <v>0.19500000000000001</v>
      </c>
      <c r="K15" s="6">
        <v>-0.59750000000000003</v>
      </c>
      <c r="L15" s="6">
        <v>-0.30923719999999999</v>
      </c>
      <c r="M15" s="6">
        <v>-0.59833329999999996</v>
      </c>
      <c r="N15" s="6">
        <v>-1.1100000000000001</v>
      </c>
      <c r="O15" s="6">
        <v>-0.19</v>
      </c>
      <c r="P15" s="6">
        <v>-0.82666669999999998</v>
      </c>
      <c r="Q15" s="6">
        <v>2.7601515600000002</v>
      </c>
      <c r="R15" s="6">
        <v>0.11686644</v>
      </c>
      <c r="S15" s="6">
        <v>-1.8833999999999999E-3</v>
      </c>
      <c r="T15" s="6">
        <v>2.3039150000000001E-2</v>
      </c>
      <c r="U15" s="6">
        <v>8.6755600000000006E-3</v>
      </c>
      <c r="V15" s="6">
        <v>55.625428900000003</v>
      </c>
      <c r="W15" s="6">
        <v>0.64500000000000002</v>
      </c>
      <c r="X15" s="6">
        <v>-0.73250000000000004</v>
      </c>
      <c r="Y15" s="6">
        <v>-0.49465809999999999</v>
      </c>
      <c r="Z15" s="6">
        <v>-0.37666670000000002</v>
      </c>
      <c r="AA15" s="6">
        <v>-1.0149999999999999</v>
      </c>
      <c r="AB15" s="6">
        <v>1.6366666700000001</v>
      </c>
      <c r="AC15" s="6">
        <v>-0.52833330000000001</v>
      </c>
      <c r="AD15" s="6">
        <v>3.1417521399999999</v>
      </c>
      <c r="AE15" s="6">
        <v>2.6986059999999999E-2</v>
      </c>
      <c r="AF15" s="6">
        <v>2.3817844400000001</v>
      </c>
      <c r="AG15" s="6">
        <v>1.6391807700000001</v>
      </c>
      <c r="AH15" s="6">
        <v>2.67168618</v>
      </c>
      <c r="AI15" s="6">
        <v>1.91009797</v>
      </c>
      <c r="AJ15" s="6">
        <v>1.13954705</v>
      </c>
      <c r="AK15" s="6">
        <v>14.683999999999999</v>
      </c>
      <c r="AL15" s="6">
        <v>14.568</v>
      </c>
      <c r="AM15" s="6">
        <v>0.59877701999999999</v>
      </c>
      <c r="AN15" s="6">
        <v>0.62251232999999995</v>
      </c>
      <c r="AO15" s="6">
        <v>3.6129600000000002</v>
      </c>
      <c r="AP15" s="6">
        <v>262.095822</v>
      </c>
      <c r="AQ15" s="6">
        <v>5.6432129999999997E-2</v>
      </c>
      <c r="AR15" s="10">
        <v>6.7489820000000006E-2</v>
      </c>
      <c r="AS15" s="6">
        <v>7.0912909999999996E-2</v>
      </c>
      <c r="AT15" s="10">
        <v>0.11773641999999999</v>
      </c>
      <c r="AU15" s="6">
        <v>0.12706698999999999</v>
      </c>
      <c r="AW15" s="3">
        <f>(AR15&lt;$AW$1)*1</f>
        <v>1</v>
      </c>
      <c r="AX15">
        <f t="shared" si="1"/>
        <v>0</v>
      </c>
      <c r="AY15">
        <f t="shared" si="2"/>
        <v>1</v>
      </c>
      <c r="AZ15">
        <f t="shared" si="3"/>
        <v>0</v>
      </c>
      <c r="BB15" s="3">
        <v>1</v>
      </c>
    </row>
    <row r="16" spans="1:54" x14ac:dyDescent="0.2">
      <c r="A16" t="s">
        <v>83</v>
      </c>
      <c r="B16" t="s">
        <v>67</v>
      </c>
      <c r="C16">
        <f>AND(D16,averaged_runsVolcConst!AU16)*1</f>
        <v>0</v>
      </c>
      <c r="D16">
        <f>AW16</f>
        <v>0</v>
      </c>
      <c r="E16" t="s">
        <v>45</v>
      </c>
      <c r="F16" s="6">
        <v>0</v>
      </c>
      <c r="G16" s="6">
        <v>0</v>
      </c>
      <c r="H16" s="6">
        <v>4.8046499999999997E-3</v>
      </c>
      <c r="I16" s="6">
        <v>-11.800507</v>
      </c>
      <c r="J16" s="6">
        <v>0.25208332999999999</v>
      </c>
      <c r="K16" s="6">
        <v>-0.55902779999999996</v>
      </c>
      <c r="L16" s="6">
        <v>-3.57122E-2</v>
      </c>
      <c r="M16" s="6">
        <v>-3.4449999999999998</v>
      </c>
      <c r="N16" s="6">
        <v>-4.4066666999999997</v>
      </c>
      <c r="O16" s="6">
        <v>1.395</v>
      </c>
      <c r="P16" s="6">
        <v>-1.02</v>
      </c>
      <c r="Q16" s="6">
        <v>3.2612379699999998</v>
      </c>
      <c r="R16" s="6">
        <v>0.29689591999999998</v>
      </c>
      <c r="S16" s="7">
        <v>9.2399999999999996E-5</v>
      </c>
      <c r="T16" s="6">
        <v>5.2991599999999998E-3</v>
      </c>
      <c r="U16" s="6">
        <v>6.2529899999999999E-3</v>
      </c>
      <c r="V16" s="6">
        <v>-14.164076</v>
      </c>
      <c r="W16" s="6">
        <v>0.59013888999999997</v>
      </c>
      <c r="X16" s="6">
        <v>-0.75291669999999999</v>
      </c>
      <c r="Y16" s="6">
        <v>-0.37986110000000001</v>
      </c>
      <c r="Z16" s="6">
        <v>-3.2233333000000002</v>
      </c>
      <c r="AA16" s="6">
        <v>-4.3116667</v>
      </c>
      <c r="AB16" s="6">
        <v>2.27</v>
      </c>
      <c r="AC16" s="6">
        <v>-0.98666670000000001</v>
      </c>
      <c r="AD16" s="6">
        <v>2.6800448700000001</v>
      </c>
      <c r="AE16" s="6">
        <v>9.2460700000000003E-3</v>
      </c>
      <c r="AF16" s="6">
        <v>0.99690102999999997</v>
      </c>
      <c r="AG16" s="6">
        <v>0.71565403999999999</v>
      </c>
      <c r="AH16" s="6">
        <v>1.0226123199999999</v>
      </c>
      <c r="AI16" s="6">
        <v>0.73533528999999997</v>
      </c>
      <c r="AJ16" s="6">
        <v>0.38519558999999998</v>
      </c>
      <c r="AK16" s="6">
        <v>25.37</v>
      </c>
      <c r="AL16" s="6">
        <v>25.032</v>
      </c>
      <c r="AM16" s="6">
        <v>0.99841906999999996</v>
      </c>
      <c r="AN16" s="6">
        <v>0.99841906999999996</v>
      </c>
      <c r="AO16" s="6">
        <v>13.04598</v>
      </c>
      <c r="AP16" s="6">
        <v>88.594986000000006</v>
      </c>
      <c r="AQ16" s="6">
        <v>0.10208388</v>
      </c>
      <c r="AR16" s="10">
        <v>0.11893997000000001</v>
      </c>
      <c r="AS16" s="6">
        <v>0.12036611999999999</v>
      </c>
      <c r="AT16" s="10">
        <v>0.15450497999999999</v>
      </c>
      <c r="AU16" s="6">
        <v>0.16018549000000001</v>
      </c>
      <c r="AW16">
        <f>(AR16&lt;$AW$1)*1</f>
        <v>0</v>
      </c>
      <c r="AX16">
        <f t="shared" si="1"/>
        <v>0</v>
      </c>
      <c r="AY16">
        <f t="shared" si="2"/>
        <v>0</v>
      </c>
      <c r="AZ16">
        <f t="shared" si="3"/>
        <v>0</v>
      </c>
      <c r="BB16">
        <v>0</v>
      </c>
    </row>
    <row r="17" spans="1:54" x14ac:dyDescent="0.2">
      <c r="A17" t="s">
        <v>75</v>
      </c>
      <c r="B17" t="s">
        <v>67</v>
      </c>
      <c r="C17">
        <f>AND(D17,averaged_runsVolcConst!AU17)*1</f>
        <v>0</v>
      </c>
      <c r="D17">
        <f>AW17</f>
        <v>0</v>
      </c>
      <c r="E17" t="s">
        <v>45</v>
      </c>
      <c r="F17" s="6">
        <v>0.54</v>
      </c>
      <c r="G17" s="6">
        <v>2.74</v>
      </c>
      <c r="H17" s="6">
        <v>6.8318600000000004E-3</v>
      </c>
      <c r="I17" s="6">
        <v>49.5417627</v>
      </c>
      <c r="J17" s="6">
        <v>6.4444440000000006E-2</v>
      </c>
      <c r="K17" s="6">
        <v>-0.32861109999999999</v>
      </c>
      <c r="L17" s="6">
        <v>-0.28813610000000001</v>
      </c>
      <c r="M17" s="6">
        <v>-2.4300000000000002</v>
      </c>
      <c r="N17" s="6">
        <v>-2.0950000000000002</v>
      </c>
      <c r="O17" s="6">
        <v>0.31333333000000002</v>
      </c>
      <c r="P17" s="6">
        <v>-0.34166669999999999</v>
      </c>
      <c r="Q17" s="6">
        <v>3.0389018499999998</v>
      </c>
      <c r="R17" s="6">
        <v>0.13657838</v>
      </c>
      <c r="S17" s="6">
        <v>1.3957999999999999E-4</v>
      </c>
      <c r="T17" s="6">
        <v>8.0415999999999994E-3</v>
      </c>
      <c r="U17" s="6">
        <v>8.2801899999999998E-3</v>
      </c>
      <c r="V17" s="6">
        <v>34.605642600000003</v>
      </c>
      <c r="W17" s="6">
        <v>-4.9444399999999999E-2</v>
      </c>
      <c r="X17" s="6">
        <v>-0.25027779999999999</v>
      </c>
      <c r="Y17" s="6">
        <v>-0.57876070000000002</v>
      </c>
      <c r="Z17" s="6">
        <v>-2.2083333000000001</v>
      </c>
      <c r="AA17" s="6">
        <v>-2</v>
      </c>
      <c r="AB17" s="6">
        <v>1.1566666699999999</v>
      </c>
      <c r="AC17" s="6">
        <v>0.35833333000000001</v>
      </c>
      <c r="AD17" s="6">
        <v>2.5960470099999999</v>
      </c>
      <c r="AE17" s="6">
        <v>1.1988510000000001E-2</v>
      </c>
      <c r="AF17" s="6">
        <v>1.9820328700000001</v>
      </c>
      <c r="AG17" s="6">
        <v>1.46589038</v>
      </c>
      <c r="AH17" s="6">
        <v>2.1802868100000001</v>
      </c>
      <c r="AI17" s="6">
        <v>1.63211635</v>
      </c>
      <c r="AJ17" s="6">
        <v>0.95679393999999995</v>
      </c>
      <c r="AK17" s="6">
        <v>18.626000000000001</v>
      </c>
      <c r="AL17" s="6">
        <v>18.440000000000001</v>
      </c>
      <c r="AM17" s="6">
        <v>0.69446165000000004</v>
      </c>
      <c r="AN17" s="6">
        <v>0.76304221000000005</v>
      </c>
      <c r="AO17" s="6">
        <v>7.1006600000000004</v>
      </c>
      <c r="AP17" s="6">
        <v>220.06260700000001</v>
      </c>
      <c r="AQ17" s="6">
        <v>8.0391130000000005E-2</v>
      </c>
      <c r="AR17" s="10">
        <v>9.9063680000000001E-2</v>
      </c>
      <c r="AS17" s="6">
        <v>0.1003251</v>
      </c>
      <c r="AT17" s="10">
        <v>0.14361292000000001</v>
      </c>
      <c r="AU17" s="6">
        <v>0.14992041</v>
      </c>
      <c r="AW17">
        <f>(AR17&lt;$AW$1)*1</f>
        <v>0</v>
      </c>
      <c r="AX17">
        <f t="shared" si="1"/>
        <v>0</v>
      </c>
      <c r="AY17">
        <f t="shared" si="2"/>
        <v>0</v>
      </c>
      <c r="AZ17">
        <f t="shared" si="3"/>
        <v>0</v>
      </c>
      <c r="BB17">
        <v>0</v>
      </c>
    </row>
    <row r="18" spans="1:54" x14ac:dyDescent="0.2">
      <c r="A18" t="s">
        <v>77</v>
      </c>
      <c r="B18" t="s">
        <v>67</v>
      </c>
      <c r="C18">
        <f>AND(D18,averaged_runsVolcConst!AU18)*1</f>
        <v>0</v>
      </c>
      <c r="D18">
        <f>AW18</f>
        <v>0</v>
      </c>
      <c r="E18" t="s">
        <v>45</v>
      </c>
      <c r="F18" s="6">
        <v>0.1</v>
      </c>
      <c r="G18" s="6">
        <v>0.14000000000000001</v>
      </c>
      <c r="H18" s="6">
        <v>6.8318600000000004E-3</v>
      </c>
      <c r="I18" s="6">
        <v>43.186042100000002</v>
      </c>
      <c r="J18" s="6">
        <v>6.4444440000000006E-2</v>
      </c>
      <c r="K18" s="6">
        <v>-0.32861109999999999</v>
      </c>
      <c r="L18" s="6">
        <v>-0.28796519999999998</v>
      </c>
      <c r="M18" s="6">
        <v>-2.4300000000000002</v>
      </c>
      <c r="N18" s="6">
        <v>-2.0950000000000002</v>
      </c>
      <c r="O18" s="6">
        <v>0.31333333000000002</v>
      </c>
      <c r="P18" s="6">
        <v>-0.34166669999999999</v>
      </c>
      <c r="Q18" s="6">
        <v>3.03913455</v>
      </c>
      <c r="R18" s="6">
        <v>0.15985555000000001</v>
      </c>
      <c r="S18" s="6">
        <v>-1.0727E-3</v>
      </c>
      <c r="T18" s="6">
        <v>8.0415999999999994E-3</v>
      </c>
      <c r="U18" s="6">
        <v>8.2801899999999998E-3</v>
      </c>
      <c r="V18" s="6">
        <v>31.493958200000002</v>
      </c>
      <c r="W18" s="6">
        <v>-4.9444399999999999E-2</v>
      </c>
      <c r="X18" s="6">
        <v>-0.24944440000000001</v>
      </c>
      <c r="Y18" s="6">
        <v>-0.57852559999999997</v>
      </c>
      <c r="Z18" s="6">
        <v>-2.2083333000000001</v>
      </c>
      <c r="AA18" s="6">
        <v>-2</v>
      </c>
      <c r="AB18" s="6">
        <v>1.1566666699999999</v>
      </c>
      <c r="AC18" s="6">
        <v>0.36</v>
      </c>
      <c r="AD18" s="6">
        <v>2.5961538499999999</v>
      </c>
      <c r="AE18" s="6">
        <v>1.1988510000000001E-2</v>
      </c>
      <c r="AF18" s="6">
        <v>1.83270925</v>
      </c>
      <c r="AG18" s="6">
        <v>1.3409078000000001</v>
      </c>
      <c r="AH18" s="6">
        <v>1.9981609300000001</v>
      </c>
      <c r="AI18" s="6">
        <v>1.4752750400000001</v>
      </c>
      <c r="AJ18" s="6">
        <v>0.89378714000000004</v>
      </c>
      <c r="AK18" s="6">
        <v>18.626000000000001</v>
      </c>
      <c r="AL18" s="6">
        <v>18.440000000000001</v>
      </c>
      <c r="AM18" s="6">
        <v>0.97630280999999997</v>
      </c>
      <c r="AN18" s="6">
        <v>0.97825870000000004</v>
      </c>
      <c r="AO18" s="6">
        <v>7.0167599999999997</v>
      </c>
      <c r="AP18" s="6">
        <v>192.16423499999999</v>
      </c>
      <c r="AQ18" s="6">
        <v>8.1910769999999994E-2</v>
      </c>
      <c r="AR18" s="10">
        <v>9.9063680000000001E-2</v>
      </c>
      <c r="AS18" s="6">
        <v>0.1003251</v>
      </c>
      <c r="AT18" s="10">
        <v>0.14361292000000001</v>
      </c>
      <c r="AU18" s="6">
        <v>0.14992041</v>
      </c>
      <c r="AW18">
        <f>(AR18&lt;$AW$1)*1</f>
        <v>0</v>
      </c>
      <c r="AX18">
        <f t="shared" si="1"/>
        <v>0</v>
      </c>
      <c r="AY18">
        <f t="shared" si="2"/>
        <v>0</v>
      </c>
      <c r="AZ18">
        <f t="shared" si="3"/>
        <v>0</v>
      </c>
      <c r="BB18">
        <v>0</v>
      </c>
    </row>
    <row r="19" spans="1:54" x14ac:dyDescent="0.2">
      <c r="A19" t="s">
        <v>81</v>
      </c>
      <c r="B19" t="s">
        <v>67</v>
      </c>
      <c r="C19">
        <f>AND(D19,averaged_runsVolcConst!AU19)*1</f>
        <v>0</v>
      </c>
      <c r="D19">
        <f>AW19</f>
        <v>0</v>
      </c>
      <c r="E19" t="s">
        <v>45</v>
      </c>
      <c r="F19" s="6">
        <v>0.18</v>
      </c>
      <c r="G19" s="6">
        <v>1.04</v>
      </c>
      <c r="H19" s="6">
        <v>6.8318600000000004E-3</v>
      </c>
      <c r="I19" s="6">
        <v>19.357055800000001</v>
      </c>
      <c r="J19" s="6">
        <v>6.4444440000000006E-2</v>
      </c>
      <c r="K19" s="6">
        <v>-0.33111109999999999</v>
      </c>
      <c r="L19" s="6">
        <v>-0.28818490000000002</v>
      </c>
      <c r="M19" s="6">
        <v>-2.4300000000000002</v>
      </c>
      <c r="N19" s="6">
        <v>-2.0966667000000001</v>
      </c>
      <c r="O19" s="6">
        <v>0.31333333000000002</v>
      </c>
      <c r="P19" s="6">
        <v>-0.34333330000000001</v>
      </c>
      <c r="Q19" s="6">
        <v>3.0389290799999999</v>
      </c>
      <c r="R19" s="6">
        <v>0.20644382</v>
      </c>
      <c r="S19" s="6">
        <v>1.3957999999999999E-4</v>
      </c>
      <c r="T19" s="6">
        <v>8.0415999999999994E-3</v>
      </c>
      <c r="U19" s="6">
        <v>8.2801899999999998E-3</v>
      </c>
      <c r="V19" s="6">
        <v>13.847197299999999</v>
      </c>
      <c r="W19" s="6">
        <v>-4.9444399999999999E-2</v>
      </c>
      <c r="X19" s="6">
        <v>-0.25111109999999998</v>
      </c>
      <c r="Y19" s="6">
        <v>-0.57867519999999995</v>
      </c>
      <c r="Z19" s="6">
        <v>-2.2083333000000001</v>
      </c>
      <c r="AA19" s="6">
        <v>-2.0016666999999999</v>
      </c>
      <c r="AB19" s="6">
        <v>1.1566666699999999</v>
      </c>
      <c r="AC19" s="6">
        <v>0.35833333000000001</v>
      </c>
      <c r="AD19" s="6">
        <v>2.5961324800000001</v>
      </c>
      <c r="AE19" s="6">
        <v>1.1988510000000001E-2</v>
      </c>
      <c r="AF19" s="6">
        <v>1.40245917</v>
      </c>
      <c r="AG19" s="6">
        <v>0.99309278000000001</v>
      </c>
      <c r="AH19" s="6">
        <v>1.48047481</v>
      </c>
      <c r="AI19" s="6">
        <v>1.05457405</v>
      </c>
      <c r="AJ19" s="6">
        <v>0.71152329000000003</v>
      </c>
      <c r="AK19" s="6">
        <v>18.626000000000001</v>
      </c>
      <c r="AL19" s="6">
        <v>18.440000000000001</v>
      </c>
      <c r="AM19" s="6">
        <v>0.77436044999999998</v>
      </c>
      <c r="AN19" s="6">
        <v>0.87130158999999996</v>
      </c>
      <c r="AO19" s="6">
        <v>7.1006600000000004</v>
      </c>
      <c r="AP19" s="6">
        <v>163.65035800000001</v>
      </c>
      <c r="AQ19" s="6">
        <v>8.0391130000000005E-2</v>
      </c>
      <c r="AR19" s="10">
        <v>9.9063680000000001E-2</v>
      </c>
      <c r="AS19" s="6">
        <v>0.1003251</v>
      </c>
      <c r="AT19" s="10">
        <v>0.14361292000000001</v>
      </c>
      <c r="AU19" s="6">
        <v>0.14992041</v>
      </c>
      <c r="AW19">
        <f>(AR19&lt;$AW$1)*1</f>
        <v>0</v>
      </c>
      <c r="AX19">
        <f t="shared" si="1"/>
        <v>0</v>
      </c>
      <c r="AY19">
        <f t="shared" si="2"/>
        <v>0</v>
      </c>
      <c r="AZ19">
        <f t="shared" si="3"/>
        <v>0</v>
      </c>
      <c r="BB19">
        <v>1</v>
      </c>
    </row>
    <row r="20" spans="1:54" x14ac:dyDescent="0.2">
      <c r="A20" t="s">
        <v>76</v>
      </c>
      <c r="B20" t="s">
        <v>67</v>
      </c>
      <c r="C20">
        <f>AND(D20,averaged_runsVolcConst!AU20)*1</f>
        <v>0</v>
      </c>
      <c r="D20">
        <f>AW20</f>
        <v>0</v>
      </c>
      <c r="E20" t="s">
        <v>45</v>
      </c>
      <c r="F20" s="6">
        <v>2</v>
      </c>
      <c r="G20" s="6">
        <v>2.48</v>
      </c>
      <c r="H20" s="6">
        <v>7.9452900000000007E-3</v>
      </c>
      <c r="I20" s="6">
        <v>42.904403000000002</v>
      </c>
      <c r="J20" s="6">
        <v>0.5625</v>
      </c>
      <c r="K20" s="6">
        <v>-0.72777780000000003</v>
      </c>
      <c r="L20" s="6">
        <v>-0.2662563</v>
      </c>
      <c r="M20" s="6">
        <v>-1.5116666999999999</v>
      </c>
      <c r="N20" s="6">
        <v>-1.4650000000000001</v>
      </c>
      <c r="O20" s="6">
        <v>1.1266666700000001</v>
      </c>
      <c r="P20" s="6">
        <v>-1.0266667</v>
      </c>
      <c r="Q20" s="6">
        <v>2.9098430500000001</v>
      </c>
      <c r="R20" s="6">
        <v>0.15837909</v>
      </c>
      <c r="S20" s="6">
        <v>1.5782E-4</v>
      </c>
      <c r="T20" s="6">
        <v>1.2815969999999999E-2</v>
      </c>
      <c r="U20" s="6">
        <v>9.39363E-3</v>
      </c>
      <c r="V20" s="6">
        <v>33.336164699999998</v>
      </c>
      <c r="W20" s="6">
        <v>0.40166667</v>
      </c>
      <c r="X20" s="6">
        <v>-1.0686111</v>
      </c>
      <c r="Y20" s="6">
        <v>-0.56223290000000004</v>
      </c>
      <c r="Z20" s="6">
        <v>-1.29</v>
      </c>
      <c r="AA20" s="6">
        <v>-1.37</v>
      </c>
      <c r="AB20" s="6">
        <v>1.7749999999999999</v>
      </c>
      <c r="AC20" s="6">
        <v>-1.0349999999999999</v>
      </c>
      <c r="AD20" s="6">
        <v>2.8610363200000002</v>
      </c>
      <c r="AE20" s="6">
        <v>1.6762880000000001E-2</v>
      </c>
      <c r="AF20" s="6">
        <v>1.7826700799999999</v>
      </c>
      <c r="AG20" s="6">
        <v>1.2550590500000001</v>
      </c>
      <c r="AH20" s="6">
        <v>1.95920165</v>
      </c>
      <c r="AI20" s="6">
        <v>1.38339466</v>
      </c>
      <c r="AJ20" s="6">
        <v>0.90748892000000003</v>
      </c>
      <c r="AK20" s="6">
        <v>16.231999999999999</v>
      </c>
      <c r="AL20" s="6">
        <v>15.984</v>
      </c>
      <c r="AM20" s="6">
        <v>0.59912935</v>
      </c>
      <c r="AN20" s="6">
        <v>0.61956496000000005</v>
      </c>
      <c r="AO20" s="6">
        <v>4.9817799999999997</v>
      </c>
      <c r="AP20" s="6">
        <v>208.72245100000001</v>
      </c>
      <c r="AQ20" s="6">
        <v>6.6787079999999999E-2</v>
      </c>
      <c r="AR20" s="10">
        <v>8.27957E-2</v>
      </c>
      <c r="AS20" s="6">
        <v>8.4945789999999993E-2</v>
      </c>
      <c r="AT20" s="10">
        <v>0.13355707999999999</v>
      </c>
      <c r="AU20" s="6">
        <v>0.1412157</v>
      </c>
      <c r="AW20">
        <f>(AR20&lt;$AW$1)*1</f>
        <v>0</v>
      </c>
      <c r="AX20">
        <f t="shared" si="1"/>
        <v>0</v>
      </c>
      <c r="AY20">
        <f t="shared" si="2"/>
        <v>0</v>
      </c>
      <c r="AZ20">
        <f t="shared" si="3"/>
        <v>0</v>
      </c>
      <c r="BB20">
        <v>0</v>
      </c>
    </row>
    <row r="21" spans="1:54" x14ac:dyDescent="0.2">
      <c r="A21" t="s">
        <v>82</v>
      </c>
      <c r="B21" t="s">
        <v>67</v>
      </c>
      <c r="C21">
        <f>AND(D21,averaged_runsVolcConst!AU21)*1</f>
        <v>0</v>
      </c>
      <c r="D21">
        <f>AW21</f>
        <v>0</v>
      </c>
      <c r="E21" t="s">
        <v>45</v>
      </c>
      <c r="F21" s="6">
        <v>0</v>
      </c>
      <c r="G21" s="6">
        <v>0.56000000000000005</v>
      </c>
      <c r="H21" s="6">
        <v>4.8887000000000002E-3</v>
      </c>
      <c r="I21" s="6">
        <v>-4.7769459000000003</v>
      </c>
      <c r="J21" s="6">
        <v>0.19222222</v>
      </c>
      <c r="K21" s="6">
        <v>-0.81472219999999995</v>
      </c>
      <c r="L21" s="6">
        <v>-0.12194820000000001</v>
      </c>
      <c r="M21" s="6">
        <v>-3.4183333</v>
      </c>
      <c r="N21" s="6">
        <v>-4.2</v>
      </c>
      <c r="O21" s="6">
        <v>1.38833333</v>
      </c>
      <c r="P21" s="6">
        <v>-1.8433333000000001</v>
      </c>
      <c r="Q21" s="6">
        <v>3.27454833</v>
      </c>
      <c r="R21" s="6">
        <v>0.27304458999999998</v>
      </c>
      <c r="S21" s="7">
        <v>4.0299999999999997E-5</v>
      </c>
      <c r="T21" s="6">
        <v>4.4121899999999999E-3</v>
      </c>
      <c r="U21" s="6">
        <v>6.3370299999999996E-3</v>
      </c>
      <c r="V21" s="6">
        <v>-7.6349608</v>
      </c>
      <c r="W21" s="6">
        <v>0.53249999999999997</v>
      </c>
      <c r="X21" s="6">
        <v>-0.70638889999999999</v>
      </c>
      <c r="Y21" s="6">
        <v>-0.48518800000000001</v>
      </c>
      <c r="Z21" s="6">
        <v>-3.1966667000000002</v>
      </c>
      <c r="AA21" s="6">
        <v>-4.1050000000000004</v>
      </c>
      <c r="AB21" s="6">
        <v>2.1949999999999998</v>
      </c>
      <c r="AC21" s="6">
        <v>-0.87666670000000002</v>
      </c>
      <c r="AD21" s="6">
        <v>2.6200598300000002</v>
      </c>
      <c r="AE21" s="6">
        <v>8.3590999999999995E-3</v>
      </c>
      <c r="AF21" s="6">
        <v>1.09734876</v>
      </c>
      <c r="AG21" s="6">
        <v>0.77860733000000004</v>
      </c>
      <c r="AH21" s="6">
        <v>1.1216412200000001</v>
      </c>
      <c r="AI21" s="6">
        <v>0.80448564</v>
      </c>
      <c r="AJ21" s="6">
        <v>0.42960799</v>
      </c>
      <c r="AK21" s="6">
        <v>24.704000000000001</v>
      </c>
      <c r="AL21" s="6">
        <v>24.346</v>
      </c>
      <c r="AM21" s="6">
        <v>0.82319525999999998</v>
      </c>
      <c r="AN21" s="6">
        <v>0.98906737</v>
      </c>
      <c r="AO21" s="6">
        <v>13.1595</v>
      </c>
      <c r="AP21" s="6">
        <v>98.809837999999999</v>
      </c>
      <c r="AQ21" s="6">
        <v>0.1067047</v>
      </c>
      <c r="AR21" s="10">
        <v>0.12597073</v>
      </c>
      <c r="AS21" s="6">
        <v>0.12706588999999999</v>
      </c>
      <c r="AT21" s="10">
        <v>0.15932449000000001</v>
      </c>
      <c r="AU21" s="6">
        <v>0.16448251999999999</v>
      </c>
      <c r="AW21">
        <f>(AR21&lt;$AW$1)*1</f>
        <v>0</v>
      </c>
      <c r="AX21">
        <f t="shared" si="1"/>
        <v>0</v>
      </c>
      <c r="AY21">
        <f t="shared" si="2"/>
        <v>0</v>
      </c>
      <c r="AZ21">
        <f t="shared" si="3"/>
        <v>0</v>
      </c>
      <c r="BB21">
        <v>0</v>
      </c>
    </row>
    <row r="22" spans="1:54" x14ac:dyDescent="0.2">
      <c r="A22" t="s">
        <v>95</v>
      </c>
      <c r="B22" t="s">
        <v>67</v>
      </c>
      <c r="C22" s="2">
        <f>AND(D22,averaged_runsVolcConst!AU22)*1</f>
        <v>1</v>
      </c>
      <c r="D22" s="2">
        <f>AW22</f>
        <v>1</v>
      </c>
      <c r="E22" t="s">
        <v>45</v>
      </c>
      <c r="F22" s="6">
        <v>121.7</v>
      </c>
      <c r="G22" s="6">
        <v>178.66</v>
      </c>
      <c r="H22" s="6">
        <v>2.457144E-2</v>
      </c>
      <c r="I22" s="6">
        <v>1.96297984</v>
      </c>
      <c r="J22" s="6">
        <v>7.9166669999999995E-2</v>
      </c>
      <c r="K22" s="6">
        <v>-1.2183333000000001</v>
      </c>
      <c r="L22" s="6">
        <v>-1.042173</v>
      </c>
      <c r="M22" s="6">
        <v>-0.48</v>
      </c>
      <c r="N22" s="6">
        <v>-1.7633333</v>
      </c>
      <c r="O22" s="6">
        <v>-4.6666699999999998E-2</v>
      </c>
      <c r="P22" s="6">
        <v>-1.4266667</v>
      </c>
      <c r="Q22" s="6">
        <v>3.0085913400000002</v>
      </c>
      <c r="R22" s="6">
        <v>3.5086340000000001E-2</v>
      </c>
      <c r="S22" s="6">
        <v>6.4235639999999997E-2</v>
      </c>
      <c r="T22" s="6">
        <v>4.1424089999999997E-2</v>
      </c>
      <c r="U22" s="6">
        <v>2.6019770000000001E-2</v>
      </c>
      <c r="V22" s="6">
        <v>-201.8897</v>
      </c>
      <c r="W22" s="6">
        <v>0.30083333000000001</v>
      </c>
      <c r="X22" s="6">
        <v>-1.5208333000000001</v>
      </c>
      <c r="Y22" s="6">
        <v>-1.1933332999999999</v>
      </c>
      <c r="Z22" s="6">
        <v>-0.25833329999999999</v>
      </c>
      <c r="AA22" s="6">
        <v>-1.6683333</v>
      </c>
      <c r="AB22" s="6">
        <v>0.83166667000000005</v>
      </c>
      <c r="AC22" s="6">
        <v>-1.3733333000000001</v>
      </c>
      <c r="AD22" s="6">
        <v>3.0320512800000001</v>
      </c>
      <c r="AE22" s="6">
        <v>4.5371000000000002E-2</v>
      </c>
      <c r="AF22" s="6">
        <v>4.7595609999999997</v>
      </c>
      <c r="AG22" s="6">
        <v>2.4188636699999999</v>
      </c>
      <c r="AH22" s="6">
        <v>7.6897698500000002</v>
      </c>
      <c r="AI22" s="6">
        <v>6.8434761200000001</v>
      </c>
      <c r="AJ22" s="6">
        <v>-1.4259002000000001</v>
      </c>
      <c r="AK22" s="6">
        <v>14.076000000000001</v>
      </c>
      <c r="AL22" s="6">
        <v>14.036</v>
      </c>
      <c r="AM22" s="7">
        <v>2.5100000000000001E-6</v>
      </c>
      <c r="AN22" s="7">
        <v>2.6299999999999999E-5</v>
      </c>
      <c r="AO22" s="6">
        <v>2.8082400000000001</v>
      </c>
      <c r="AP22" s="6">
        <v>-327.95704999999998</v>
      </c>
      <c r="AQ22" s="6">
        <v>8.923201E-2</v>
      </c>
      <c r="AR22" s="10">
        <v>6.7071599999999995E-2</v>
      </c>
      <c r="AS22" s="6">
        <v>7.1130219999999994E-2</v>
      </c>
      <c r="AT22" s="10">
        <v>0.11021093</v>
      </c>
      <c r="AU22" s="6">
        <v>0.11994289</v>
      </c>
      <c r="AW22">
        <f>(AR22&lt;$AW$1)*1</f>
        <v>1</v>
      </c>
      <c r="AX22">
        <f t="shared" si="1"/>
        <v>0</v>
      </c>
      <c r="AY22">
        <f t="shared" si="2"/>
        <v>1</v>
      </c>
      <c r="AZ22">
        <f t="shared" si="3"/>
        <v>0</v>
      </c>
      <c r="BB22">
        <v>0</v>
      </c>
    </row>
    <row r="23" spans="1:54" x14ac:dyDescent="0.2">
      <c r="A23" t="s">
        <v>90</v>
      </c>
      <c r="B23" t="s">
        <v>67</v>
      </c>
      <c r="C23">
        <f>AND(D23,averaged_runsVolcConst!AU23)*1</f>
        <v>0</v>
      </c>
      <c r="D23">
        <f>AW23</f>
        <v>0</v>
      </c>
      <c r="E23" t="s">
        <v>45</v>
      </c>
      <c r="F23" s="6">
        <v>48.24</v>
      </c>
      <c r="G23" s="6">
        <v>93.04</v>
      </c>
      <c r="H23" s="6">
        <v>-2.5192800000000001E-2</v>
      </c>
      <c r="I23" s="6">
        <v>-12495.285</v>
      </c>
      <c r="J23" s="6">
        <v>1.0915277800000001</v>
      </c>
      <c r="K23" s="6">
        <v>1.1848611099999999</v>
      </c>
      <c r="L23" s="6">
        <v>1.50268208</v>
      </c>
      <c r="M23" s="6">
        <v>-1.57</v>
      </c>
      <c r="N23" s="6">
        <v>-1.5683332999999999</v>
      </c>
      <c r="O23" s="6">
        <v>1.0433333300000001</v>
      </c>
      <c r="P23" s="6">
        <v>1.8133333300000001</v>
      </c>
      <c r="Q23" s="6">
        <v>4.2557592700000004</v>
      </c>
      <c r="R23" s="6">
        <v>4.5862670000000001E-2</v>
      </c>
      <c r="S23" s="6">
        <v>-1.43038E-2</v>
      </c>
      <c r="T23" s="6">
        <v>-2.0970300000000001E-2</v>
      </c>
      <c r="U23" s="6">
        <v>-2.2691099999999999E-2</v>
      </c>
      <c r="V23" s="6">
        <v>-20769.521000000001</v>
      </c>
      <c r="W23" s="6">
        <v>1.2031944400000001</v>
      </c>
      <c r="X23" s="6">
        <v>1.00902778</v>
      </c>
      <c r="Y23" s="6">
        <v>1.22821581</v>
      </c>
      <c r="Z23" s="6">
        <v>-1.3483333</v>
      </c>
      <c r="AA23" s="6">
        <v>-1.4733333</v>
      </c>
      <c r="AB23" s="6">
        <v>1.1599999999999999</v>
      </c>
      <c r="AC23" s="6">
        <v>1.11166667</v>
      </c>
      <c r="AD23" s="6">
        <v>3.3944807699999999</v>
      </c>
      <c r="AE23" s="6">
        <v>-1.44169E-2</v>
      </c>
      <c r="AF23" s="6">
        <v>3.6523942800000002</v>
      </c>
      <c r="AG23" s="6">
        <v>3.90113449</v>
      </c>
      <c r="AH23" s="6">
        <v>5.7701777300000003</v>
      </c>
      <c r="AI23" s="6">
        <v>3.4928779900000002</v>
      </c>
      <c r="AJ23" s="6">
        <v>-68.759755999999996</v>
      </c>
      <c r="AK23" s="6">
        <v>26.974</v>
      </c>
      <c r="AL23" s="6">
        <v>26.51</v>
      </c>
      <c r="AM23" s="7">
        <v>2.3200000000000001E-11</v>
      </c>
      <c r="AN23" s="7">
        <v>4.0100000000000002E-8</v>
      </c>
      <c r="AO23" s="6">
        <v>16.021419999999999</v>
      </c>
      <c r="AP23" s="6">
        <v>-15796.984</v>
      </c>
      <c r="AQ23" s="6">
        <v>8.689421E-2</v>
      </c>
      <c r="AR23" s="10">
        <v>0.11025733</v>
      </c>
      <c r="AS23" s="6">
        <v>0.11130693</v>
      </c>
      <c r="AT23" s="10">
        <v>0.14660369000000001</v>
      </c>
      <c r="AU23" s="6">
        <v>0.14961463</v>
      </c>
      <c r="AW23">
        <f>(AR23&lt;$AW$1)*1</f>
        <v>0</v>
      </c>
      <c r="AX23">
        <f t="shared" si="1"/>
        <v>0</v>
      </c>
      <c r="AY23">
        <f t="shared" si="2"/>
        <v>0</v>
      </c>
      <c r="AZ23">
        <f t="shared" si="3"/>
        <v>0</v>
      </c>
      <c r="BB23">
        <v>0</v>
      </c>
    </row>
    <row r="24" spans="1:54" x14ac:dyDescent="0.2">
      <c r="A24" t="s">
        <v>62</v>
      </c>
      <c r="B24" t="s">
        <v>49</v>
      </c>
      <c r="C24">
        <f>AND(D24,averaged_runsVolcConst!AU24)*1</f>
        <v>0</v>
      </c>
      <c r="D24">
        <f>AW24</f>
        <v>0</v>
      </c>
      <c r="E24" t="s">
        <v>45</v>
      </c>
      <c r="F24" s="6">
        <v>5.3</v>
      </c>
      <c r="G24" s="6">
        <v>31.72</v>
      </c>
      <c r="H24" s="6">
        <v>6.9712400000000001E-3</v>
      </c>
      <c r="I24" s="6">
        <v>78.087661999999995</v>
      </c>
      <c r="J24" s="6">
        <v>0.8075</v>
      </c>
      <c r="K24" s="6">
        <v>-1.0627778000000001</v>
      </c>
      <c r="L24" s="6">
        <v>-0.27688210000000002</v>
      </c>
      <c r="M24" s="6">
        <v>-0.43833329999999998</v>
      </c>
      <c r="N24" s="6">
        <v>-1.8383332999999999</v>
      </c>
      <c r="O24" s="6">
        <v>0.80166667000000003</v>
      </c>
      <c r="P24" s="6">
        <v>-1.5166667</v>
      </c>
      <c r="Q24" s="6">
        <v>3.5471048399999998</v>
      </c>
      <c r="R24" s="6">
        <v>7.6667289999999999E-2</v>
      </c>
      <c r="S24" s="6">
        <v>-2.541E-4</v>
      </c>
      <c r="T24" s="6">
        <v>2.515218E-2</v>
      </c>
      <c r="U24" s="6">
        <v>8.4195699999999995E-3</v>
      </c>
      <c r="V24" s="6">
        <v>0.53797295999999994</v>
      </c>
      <c r="W24" s="6">
        <v>0.84083333000000005</v>
      </c>
      <c r="X24" s="6">
        <v>-1.2036111</v>
      </c>
      <c r="Y24" s="6">
        <v>-0.52619660000000001</v>
      </c>
      <c r="Z24" s="6">
        <v>-0.21666669999999999</v>
      </c>
      <c r="AA24" s="6">
        <v>-1.7433333</v>
      </c>
      <c r="AB24" s="6">
        <v>1.75666667</v>
      </c>
      <c r="AC24" s="6">
        <v>-1.1633332999999999</v>
      </c>
      <c r="AD24" s="6">
        <v>2.6294444399999999</v>
      </c>
      <c r="AE24" s="6">
        <v>2.9099090000000001E-2</v>
      </c>
      <c r="AF24" s="6">
        <v>3.4128085800000001</v>
      </c>
      <c r="AG24" s="6">
        <v>2.5361856199999999</v>
      </c>
      <c r="AH24" s="6">
        <v>3.6907702200000001</v>
      </c>
      <c r="AI24" s="6">
        <v>3.3327331099999999</v>
      </c>
      <c r="AJ24" s="6">
        <v>0.89886310000000003</v>
      </c>
      <c r="AK24" s="6">
        <v>16.46</v>
      </c>
      <c r="AL24" s="6">
        <v>16.353999999999999</v>
      </c>
      <c r="AM24" s="6">
        <v>0.12997006999999999</v>
      </c>
      <c r="AN24" s="6">
        <v>0.31388101000000002</v>
      </c>
      <c r="AO24" s="6">
        <v>9.3468</v>
      </c>
      <c r="AP24" s="6">
        <v>188.76124999999999</v>
      </c>
      <c r="AQ24" s="6">
        <v>9.5907320000000004E-2</v>
      </c>
      <c r="AR24" s="10">
        <v>9.9848870000000006E-2</v>
      </c>
      <c r="AS24" s="6">
        <v>0.10076944</v>
      </c>
      <c r="AT24" s="10">
        <v>0.14705687000000001</v>
      </c>
      <c r="AU24" s="6">
        <v>0.15213500999999999</v>
      </c>
      <c r="AW24">
        <f>(AR24&lt;$AW$1)*1</f>
        <v>0</v>
      </c>
      <c r="AX24">
        <f t="shared" si="1"/>
        <v>0</v>
      </c>
      <c r="AY24">
        <f t="shared" si="2"/>
        <v>0</v>
      </c>
      <c r="AZ24">
        <f t="shared" si="3"/>
        <v>0</v>
      </c>
      <c r="BB24">
        <v>0</v>
      </c>
    </row>
    <row r="25" spans="1:54" x14ac:dyDescent="0.2">
      <c r="A25" t="s">
        <v>53</v>
      </c>
      <c r="B25" t="s">
        <v>49</v>
      </c>
      <c r="C25">
        <f>AND(D25,averaged_runsVolcConst!AU25)*1</f>
        <v>0</v>
      </c>
      <c r="D25">
        <f>AW25</f>
        <v>0</v>
      </c>
      <c r="E25" t="s">
        <v>45</v>
      </c>
      <c r="F25" s="6">
        <v>95.3</v>
      </c>
      <c r="G25" s="6">
        <v>146.62</v>
      </c>
      <c r="H25" s="6">
        <v>1.8621099999999999E-3</v>
      </c>
      <c r="I25" s="6">
        <v>75.638096500000003</v>
      </c>
      <c r="J25" s="6">
        <v>7.1666670000000002E-2</v>
      </c>
      <c r="K25" s="6">
        <v>-0.23749999999999999</v>
      </c>
      <c r="L25" s="6">
        <v>-1.2011300000000001E-2</v>
      </c>
      <c r="M25" s="6">
        <v>-1.3766666999999999</v>
      </c>
      <c r="N25" s="6">
        <v>-0.92833330000000003</v>
      </c>
      <c r="O25" s="6">
        <v>0.24166667</v>
      </c>
      <c r="P25" s="6">
        <v>-0.41</v>
      </c>
      <c r="Q25" s="6">
        <v>2.8990588499999999</v>
      </c>
      <c r="R25" s="6">
        <v>4.8289489999999997E-2</v>
      </c>
      <c r="S25" s="6">
        <v>-8.1326599999999999E-2</v>
      </c>
      <c r="T25" s="6">
        <v>-1.3755E-3</v>
      </c>
      <c r="U25" s="6">
        <v>3.3104499999999999E-3</v>
      </c>
      <c r="V25" s="6">
        <v>-107.35639</v>
      </c>
      <c r="W25" s="6">
        <v>0.12166667</v>
      </c>
      <c r="X25" s="6">
        <v>-0.36</v>
      </c>
      <c r="Y25" s="6">
        <v>-0.2039957</v>
      </c>
      <c r="Z25" s="6">
        <v>-1.155</v>
      </c>
      <c r="AA25" s="6">
        <v>-0.83333330000000005</v>
      </c>
      <c r="AB25" s="6">
        <v>1.39833333</v>
      </c>
      <c r="AC25" s="6">
        <v>-0.315</v>
      </c>
      <c r="AD25" s="6">
        <v>3.0098290599999999</v>
      </c>
      <c r="AE25" s="6">
        <v>2.57142E-3</v>
      </c>
      <c r="AF25" s="6">
        <v>4.5212083200000004</v>
      </c>
      <c r="AG25" s="6">
        <v>2.98515774</v>
      </c>
      <c r="AH25" s="6">
        <v>5.9635710800000004</v>
      </c>
      <c r="AI25" s="6">
        <v>4.4727920699999997</v>
      </c>
      <c r="AJ25" s="6">
        <v>-1.7476841999999999</v>
      </c>
      <c r="AK25" s="6">
        <v>15.311999999999999</v>
      </c>
      <c r="AL25" s="6">
        <v>15.128</v>
      </c>
      <c r="AM25" s="7">
        <v>1.37E-7</v>
      </c>
      <c r="AN25" s="7">
        <v>3.0400000000000001E-6</v>
      </c>
      <c r="AO25" s="6">
        <v>6.57294</v>
      </c>
      <c r="AP25" s="6">
        <v>-368.76136000000002</v>
      </c>
      <c r="AQ25" s="6">
        <v>0.14720370999999999</v>
      </c>
      <c r="AR25" s="10">
        <v>7.7334040000000007E-2</v>
      </c>
      <c r="AS25" s="6">
        <v>8.0073580000000005E-2</v>
      </c>
      <c r="AT25" s="10">
        <v>0.12744230000000001</v>
      </c>
      <c r="AU25" s="6">
        <v>0.13500265</v>
      </c>
      <c r="AW25">
        <f>(AR25&lt;$AW$1)*1</f>
        <v>0</v>
      </c>
      <c r="AX25">
        <f t="shared" si="1"/>
        <v>0</v>
      </c>
      <c r="AY25">
        <f t="shared" si="2"/>
        <v>0</v>
      </c>
      <c r="AZ25">
        <f t="shared" si="3"/>
        <v>0</v>
      </c>
      <c r="BB25">
        <v>0</v>
      </c>
    </row>
    <row r="26" spans="1:54" s="3" customFormat="1" x14ac:dyDescent="0.2">
      <c r="A26" s="3" t="s">
        <v>48</v>
      </c>
      <c r="B26" s="3" t="s">
        <v>49</v>
      </c>
      <c r="C26" s="3">
        <f>AND(D26,averaged_runsVolcConst!AU26)*1</f>
        <v>1</v>
      </c>
      <c r="D26" s="3">
        <f>AW26</f>
        <v>1</v>
      </c>
      <c r="E26" s="3" t="s">
        <v>45</v>
      </c>
      <c r="F26" s="6">
        <v>79.760000000000005</v>
      </c>
      <c r="G26" s="6">
        <v>114.02</v>
      </c>
      <c r="H26" s="6">
        <v>7.5432499999999996E-3</v>
      </c>
      <c r="I26" s="6">
        <v>119.65264999999999</v>
      </c>
      <c r="J26" s="6">
        <v>0.21</v>
      </c>
      <c r="K26" s="6">
        <v>-0.48458329999999999</v>
      </c>
      <c r="L26" s="6">
        <v>-9.4581100000000001E-2</v>
      </c>
      <c r="M26" s="6">
        <v>-0.91</v>
      </c>
      <c r="N26" s="6">
        <v>-1.135</v>
      </c>
      <c r="O26" s="6">
        <v>7.3333330000000002E-2</v>
      </c>
      <c r="P26" s="6">
        <v>-0.90666670000000005</v>
      </c>
      <c r="Q26" s="6">
        <v>2.7451994399999999</v>
      </c>
      <c r="R26" s="6">
        <v>5.1417999999999998E-2</v>
      </c>
      <c r="S26" s="6">
        <v>-8.2784999999999997E-2</v>
      </c>
      <c r="T26" s="6">
        <v>1.386137E-2</v>
      </c>
      <c r="U26" s="6">
        <v>8.9915800000000008E-3</v>
      </c>
      <c r="V26" s="6">
        <v>24.335440299999998</v>
      </c>
      <c r="W26" s="6">
        <v>0.43166666999999997</v>
      </c>
      <c r="X26" s="6">
        <v>-0.4425</v>
      </c>
      <c r="Y26" s="6">
        <v>-0.23518159999999999</v>
      </c>
      <c r="Z26" s="6">
        <v>-0.68833330000000004</v>
      </c>
      <c r="AA26" s="6">
        <v>-1.04</v>
      </c>
      <c r="AB26" s="6">
        <v>1.4850000000000001</v>
      </c>
      <c r="AC26" s="6">
        <v>-0.2733333</v>
      </c>
      <c r="AD26" s="6">
        <v>3.2218910300000001</v>
      </c>
      <c r="AE26" s="6">
        <v>1.7808279999999999E-2</v>
      </c>
      <c r="AF26" s="6">
        <v>4.1974006700000004</v>
      </c>
      <c r="AG26" s="6">
        <v>2.6871664399999999</v>
      </c>
      <c r="AH26" s="6">
        <v>5.3897635499999996</v>
      </c>
      <c r="AI26" s="6">
        <v>4.8990928399999998</v>
      </c>
      <c r="AJ26" s="6">
        <v>-6.1506164999999999</v>
      </c>
      <c r="AK26" s="6">
        <v>16.66</v>
      </c>
      <c r="AL26" s="6">
        <v>16.399999999999999</v>
      </c>
      <c r="AM26" s="7">
        <v>2.3399999999999999E-27</v>
      </c>
      <c r="AN26" s="7">
        <v>9.5200000000000007E-21</v>
      </c>
      <c r="AO26" s="6">
        <v>7.6254999999999997</v>
      </c>
      <c r="AP26" s="6">
        <v>-1297.7800999999999</v>
      </c>
      <c r="AQ26" s="6">
        <v>0.14875009</v>
      </c>
      <c r="AR26" s="10">
        <v>6.4371540000000005E-2</v>
      </c>
      <c r="AS26" s="6">
        <v>6.5522720000000007E-2</v>
      </c>
      <c r="AT26" s="10">
        <v>0.11394447000000001</v>
      </c>
      <c r="AU26" s="6">
        <v>0.12060559999999999</v>
      </c>
      <c r="AW26" s="3">
        <f>(AR26&lt;$AW$1)*1</f>
        <v>1</v>
      </c>
      <c r="AX26">
        <f t="shared" si="1"/>
        <v>0</v>
      </c>
      <c r="AY26">
        <f t="shared" si="2"/>
        <v>1</v>
      </c>
      <c r="AZ26">
        <f t="shared" si="3"/>
        <v>0</v>
      </c>
      <c r="BB26" s="3">
        <v>1</v>
      </c>
    </row>
    <row r="27" spans="1:54" s="3" customFormat="1" x14ac:dyDescent="0.2">
      <c r="A27" s="3" t="s">
        <v>46</v>
      </c>
      <c r="B27" s="3" t="s">
        <v>47</v>
      </c>
      <c r="C27" s="3">
        <f>AND(D27,averaged_runsVolcConst!AU27)*1</f>
        <v>1</v>
      </c>
      <c r="D27" s="3">
        <f>AW27</f>
        <v>1</v>
      </c>
      <c r="E27" s="3" t="s">
        <v>45</v>
      </c>
      <c r="F27" s="6">
        <v>6.9</v>
      </c>
      <c r="G27" s="6">
        <v>27.04</v>
      </c>
      <c r="H27" s="6">
        <v>7.6763300000000003E-3</v>
      </c>
      <c r="I27" s="6">
        <v>94.0018891</v>
      </c>
      <c r="J27" s="6">
        <v>0.71444443999999996</v>
      </c>
      <c r="K27" s="6">
        <v>-0.65777779999999997</v>
      </c>
      <c r="L27" s="6">
        <v>-0.239509</v>
      </c>
      <c r="M27" s="6">
        <v>-1.1666666999999999</v>
      </c>
      <c r="N27" s="6">
        <v>-1.2649999999999999</v>
      </c>
      <c r="O27" s="6">
        <v>1.25</v>
      </c>
      <c r="P27" s="6">
        <v>-0.93</v>
      </c>
      <c r="Q27" s="6">
        <v>2.6148565499999998</v>
      </c>
      <c r="R27" s="6">
        <v>5.19371E-2</v>
      </c>
      <c r="S27" s="6">
        <v>3.4736699999999999E-3</v>
      </c>
      <c r="T27" s="6">
        <v>1.717285E-2</v>
      </c>
      <c r="U27" s="6">
        <v>9.1246699999999997E-3</v>
      </c>
      <c r="V27" s="6">
        <v>-90.291452000000007</v>
      </c>
      <c r="W27" s="6">
        <v>0.76111110999999998</v>
      </c>
      <c r="X27" s="6">
        <v>-0.79777779999999998</v>
      </c>
      <c r="Y27" s="6">
        <v>-0.40967949999999997</v>
      </c>
      <c r="Z27" s="6">
        <v>-0.94499999999999995</v>
      </c>
      <c r="AA27" s="6">
        <v>-1.17</v>
      </c>
      <c r="AB27" s="6">
        <v>2.27666667</v>
      </c>
      <c r="AC27" s="6">
        <v>-0.59666669999999999</v>
      </c>
      <c r="AD27" s="6">
        <v>3.04194444</v>
      </c>
      <c r="AE27" s="6">
        <v>2.1119760000000001E-2</v>
      </c>
      <c r="AF27" s="6">
        <v>4.41269534</v>
      </c>
      <c r="AG27" s="6">
        <v>2.76793895</v>
      </c>
      <c r="AH27" s="6">
        <v>5.87486643</v>
      </c>
      <c r="AI27" s="6">
        <v>5.1441762999999998</v>
      </c>
      <c r="AJ27" s="6">
        <v>1.304443</v>
      </c>
      <c r="AK27" s="6">
        <v>15.938000000000001</v>
      </c>
      <c r="AL27" s="6">
        <v>15.654</v>
      </c>
      <c r="AM27" s="6">
        <v>0.31195815999999998</v>
      </c>
      <c r="AN27" s="6">
        <v>0.35049150000000001</v>
      </c>
      <c r="AO27" s="6">
        <v>5.0365399999999996</v>
      </c>
      <c r="AP27" s="6">
        <v>300.02189099999998</v>
      </c>
      <c r="AQ27" s="6">
        <v>6.2126960000000002E-2</v>
      </c>
      <c r="AR27" s="10">
        <v>7.0729550000000002E-2</v>
      </c>
      <c r="AS27" s="6">
        <v>7.3146089999999997E-2</v>
      </c>
      <c r="AT27" s="10">
        <v>0.12232948</v>
      </c>
      <c r="AU27" s="6">
        <v>0.13057560000000001</v>
      </c>
      <c r="AW27" s="3">
        <f>(AR27&lt;$AW$1)*1</f>
        <v>1</v>
      </c>
      <c r="AX27">
        <f t="shared" si="1"/>
        <v>0</v>
      </c>
      <c r="AY27">
        <f t="shared" si="2"/>
        <v>1</v>
      </c>
      <c r="AZ27">
        <f t="shared" si="3"/>
        <v>0</v>
      </c>
      <c r="BB27" s="3">
        <v>1</v>
      </c>
    </row>
    <row r="28" spans="1:54" x14ac:dyDescent="0.2">
      <c r="A28" t="s">
        <v>61</v>
      </c>
      <c r="B28" t="s">
        <v>47</v>
      </c>
      <c r="C28">
        <f>AND(D28,averaged_runsVolcConst!AU28)*1</f>
        <v>0</v>
      </c>
      <c r="D28">
        <f>AW28</f>
        <v>0</v>
      </c>
      <c r="E28" t="s">
        <v>45</v>
      </c>
      <c r="F28" s="6">
        <v>57.94</v>
      </c>
      <c r="G28" s="6">
        <v>137.44</v>
      </c>
      <c r="H28" s="6">
        <v>2.190201E-2</v>
      </c>
      <c r="I28" s="6">
        <v>58.566299899999997</v>
      </c>
      <c r="J28" s="6">
        <v>6.4166669999999995E-2</v>
      </c>
      <c r="K28" s="6">
        <v>-1.7783332999999999</v>
      </c>
      <c r="L28" s="6">
        <v>-1.1955262</v>
      </c>
      <c r="M28" s="6">
        <v>-1.5683332999999999</v>
      </c>
      <c r="N28" s="6">
        <v>-2.5350000000000001</v>
      </c>
      <c r="O28" s="6">
        <v>0.35</v>
      </c>
      <c r="P28" s="6">
        <v>-2.2650000000000001</v>
      </c>
      <c r="Q28" s="6">
        <v>3.1964492999999998</v>
      </c>
      <c r="R28" s="6">
        <v>4.7851499999999998E-2</v>
      </c>
      <c r="S28" s="6">
        <v>4.1710579999999997E-2</v>
      </c>
      <c r="T28" s="6">
        <v>4.0778519999999999E-2</v>
      </c>
      <c r="U28" s="6">
        <v>2.3350340000000001E-2</v>
      </c>
      <c r="V28" s="6">
        <v>-182.74574999999999</v>
      </c>
      <c r="W28" s="6">
        <v>0.34083332999999999</v>
      </c>
      <c r="X28" s="6">
        <v>-1.9175</v>
      </c>
      <c r="Y28" s="6">
        <v>-1.4074572999999999</v>
      </c>
      <c r="Z28" s="6">
        <v>-1.3466667000000001</v>
      </c>
      <c r="AA28" s="6">
        <v>-2.44</v>
      </c>
      <c r="AB28" s="6">
        <v>1.925</v>
      </c>
      <c r="AC28" s="6">
        <v>-1.8816667</v>
      </c>
      <c r="AD28" s="6">
        <v>3.44946581</v>
      </c>
      <c r="AE28" s="6">
        <v>4.4725429999999997E-2</v>
      </c>
      <c r="AF28" s="6">
        <v>4.2352557099999997</v>
      </c>
      <c r="AG28" s="6">
        <v>1.78991192</v>
      </c>
      <c r="AH28" s="6">
        <v>6.3885913600000004</v>
      </c>
      <c r="AI28" s="6">
        <v>4.6443009799999997</v>
      </c>
      <c r="AJ28" s="6">
        <v>0.19810863000000001</v>
      </c>
      <c r="AK28" s="6">
        <v>15.68</v>
      </c>
      <c r="AL28" s="6">
        <v>15.56</v>
      </c>
      <c r="AM28" s="6">
        <v>7.0290000000000001E-4</v>
      </c>
      <c r="AN28" s="6">
        <v>1.4954499999999999E-3</v>
      </c>
      <c r="AO28" s="6">
        <v>5.73414</v>
      </c>
      <c r="AP28" s="6">
        <v>45.564985499999999</v>
      </c>
      <c r="AQ28" s="6">
        <v>9.1432169999999993E-2</v>
      </c>
      <c r="AR28" s="10">
        <v>7.8384460000000003E-2</v>
      </c>
      <c r="AS28" s="6">
        <v>8.2869769999999995E-2</v>
      </c>
      <c r="AT28" s="10">
        <v>0.13057500999999999</v>
      </c>
      <c r="AU28" s="6">
        <v>0.14044904999999999</v>
      </c>
      <c r="AW28">
        <f>(AR28&lt;$AW$1)*1</f>
        <v>0</v>
      </c>
      <c r="AX28">
        <f t="shared" si="1"/>
        <v>0</v>
      </c>
      <c r="AY28">
        <f t="shared" si="2"/>
        <v>0</v>
      </c>
      <c r="AZ28">
        <f t="shared" si="3"/>
        <v>0</v>
      </c>
      <c r="BB28">
        <v>0</v>
      </c>
    </row>
    <row r="29" spans="1:54" x14ac:dyDescent="0.2">
      <c r="A29" t="s">
        <v>50</v>
      </c>
      <c r="B29" t="s">
        <v>47</v>
      </c>
      <c r="C29">
        <f>AND(D29,averaged_runsVolcConst!AU29)*1</f>
        <v>0</v>
      </c>
      <c r="D29">
        <f>AW29</f>
        <v>0</v>
      </c>
      <c r="E29" t="s">
        <v>45</v>
      </c>
      <c r="F29" s="6">
        <v>5.04</v>
      </c>
      <c r="G29" s="6">
        <v>17.059999999999999</v>
      </c>
      <c r="H29" s="6">
        <v>-3.9838699999999998E-2</v>
      </c>
      <c r="I29" s="6">
        <v>80.627658299999993</v>
      </c>
      <c r="J29" s="6">
        <v>3.6083333299999998</v>
      </c>
      <c r="K29" s="6">
        <v>1.94083333</v>
      </c>
      <c r="L29" s="6">
        <v>2.46277641</v>
      </c>
      <c r="M29" s="6">
        <v>1.7083333300000001</v>
      </c>
      <c r="N29" s="6">
        <v>0.86499999999999999</v>
      </c>
      <c r="O29" s="6">
        <v>5.1150000000000002</v>
      </c>
      <c r="P29" s="6">
        <v>2.3266666699999998</v>
      </c>
      <c r="Q29" s="6">
        <v>3.56653267</v>
      </c>
      <c r="R29" s="6">
        <v>5.3938720000000002E-2</v>
      </c>
      <c r="S29" s="6">
        <v>-2.3462E-2</v>
      </c>
      <c r="T29" s="6">
        <v>-2.8941000000000001E-2</v>
      </c>
      <c r="U29" s="6">
        <v>-3.8390399999999998E-2</v>
      </c>
      <c r="V29" s="6">
        <v>-54.559026000000003</v>
      </c>
      <c r="W29" s="6">
        <v>3.5547222199999999</v>
      </c>
      <c r="X29" s="6">
        <v>1.8174999999999999</v>
      </c>
      <c r="Y29" s="6">
        <v>2.2148931599999999</v>
      </c>
      <c r="Z29" s="6">
        <v>1.93</v>
      </c>
      <c r="AA29" s="6">
        <v>0.96</v>
      </c>
      <c r="AB29" s="6">
        <v>5.1633333300000004</v>
      </c>
      <c r="AC29" s="6">
        <v>2.5299999999999998</v>
      </c>
      <c r="AD29" s="6">
        <v>3.0863888899999998</v>
      </c>
      <c r="AE29" s="6">
        <v>-2.4994100000000002E-2</v>
      </c>
      <c r="AF29" s="6">
        <v>4.4082111099999999</v>
      </c>
      <c r="AG29" s="6">
        <v>4.3423916399999998</v>
      </c>
      <c r="AH29" s="6">
        <v>3.61476737</v>
      </c>
      <c r="AI29" s="6">
        <v>4.1880072100000003</v>
      </c>
      <c r="AJ29" s="6">
        <v>1.2916605299999999</v>
      </c>
      <c r="AK29" s="6">
        <v>16.795999999999999</v>
      </c>
      <c r="AL29" s="6">
        <v>16.510000000000002</v>
      </c>
      <c r="AM29" s="6">
        <v>0.31358079999999999</v>
      </c>
      <c r="AN29" s="6">
        <v>0.39906828</v>
      </c>
      <c r="AO29" s="6">
        <v>6.6243800000000004</v>
      </c>
      <c r="AP29" s="6">
        <v>297.08192300000002</v>
      </c>
      <c r="AQ29" s="6">
        <v>6.3885109999999995E-2</v>
      </c>
      <c r="AR29" s="10">
        <v>7.902381E-2</v>
      </c>
      <c r="AS29" s="6">
        <v>7.8610100000000002E-2</v>
      </c>
      <c r="AT29" s="10">
        <v>0.12150661</v>
      </c>
      <c r="AU29" s="6">
        <v>0.12730854999999999</v>
      </c>
      <c r="AW29">
        <f>(AR29&lt;$AW$1)*1</f>
        <v>0</v>
      </c>
      <c r="AX29">
        <f t="shared" si="1"/>
        <v>0</v>
      </c>
      <c r="AY29">
        <f t="shared" si="2"/>
        <v>0</v>
      </c>
      <c r="AZ29">
        <f t="shared" si="3"/>
        <v>0</v>
      </c>
      <c r="BB29">
        <v>0</v>
      </c>
    </row>
    <row r="30" spans="1:54" x14ac:dyDescent="0.2">
      <c r="A30" t="s">
        <v>69</v>
      </c>
      <c r="B30" t="s">
        <v>47</v>
      </c>
      <c r="C30">
        <f>AND(D30,averaged_runsVolcConst!AU30)*1</f>
        <v>0</v>
      </c>
      <c r="D30">
        <f>AW30</f>
        <v>0</v>
      </c>
      <c r="E30" t="s">
        <v>45</v>
      </c>
      <c r="F30" s="6">
        <v>39.72</v>
      </c>
      <c r="G30" s="6">
        <v>129.1</v>
      </c>
      <c r="H30" s="6">
        <v>2.52643E-2</v>
      </c>
      <c r="I30" s="6">
        <v>45.818898699999998</v>
      </c>
      <c r="J30" s="6">
        <v>0.53083332999999999</v>
      </c>
      <c r="K30" s="6">
        <v>-2.1958332999999999</v>
      </c>
      <c r="L30" s="6">
        <v>-1.0154639000000001</v>
      </c>
      <c r="M30" s="6">
        <v>-1.3133333</v>
      </c>
      <c r="N30" s="6">
        <v>-2.9716667000000001</v>
      </c>
      <c r="O30" s="6">
        <v>1.165</v>
      </c>
      <c r="P30" s="6">
        <v>-2.66</v>
      </c>
      <c r="Q30" s="6">
        <v>3.7945501199999998</v>
      </c>
      <c r="R30" s="6">
        <v>5.1089210000000003E-2</v>
      </c>
      <c r="S30" s="6">
        <v>3.7716010000000001E-2</v>
      </c>
      <c r="T30" s="6">
        <v>6.5139710000000003E-2</v>
      </c>
      <c r="U30" s="6">
        <v>2.6712630000000001E-2</v>
      </c>
      <c r="V30" s="6">
        <v>-141.26512</v>
      </c>
      <c r="W30" s="6">
        <v>0.57250000000000001</v>
      </c>
      <c r="X30" s="6">
        <v>-2.33</v>
      </c>
      <c r="Y30" s="6">
        <v>-1.2457050999999999</v>
      </c>
      <c r="Z30" s="6">
        <v>-1.0916667</v>
      </c>
      <c r="AA30" s="6">
        <v>-2.8766666999999999</v>
      </c>
      <c r="AB30" s="6">
        <v>2.06666667</v>
      </c>
      <c r="AC30" s="6">
        <v>-2.2599999999999998</v>
      </c>
      <c r="AD30" s="6">
        <v>3.3333547000000001</v>
      </c>
      <c r="AE30" s="6">
        <v>6.9086620000000001E-2</v>
      </c>
      <c r="AF30" s="6">
        <v>4.4625253200000001</v>
      </c>
      <c r="AG30" s="6">
        <v>1.82348993</v>
      </c>
      <c r="AH30" s="6">
        <v>5.6081170299999998</v>
      </c>
      <c r="AI30" s="6">
        <v>4.8438518000000004</v>
      </c>
      <c r="AJ30" s="6">
        <v>0.51689167000000003</v>
      </c>
      <c r="AK30" s="6">
        <v>16.88</v>
      </c>
      <c r="AL30" s="6">
        <v>16.596</v>
      </c>
      <c r="AM30" s="6">
        <v>3.8011199999999998E-3</v>
      </c>
      <c r="AN30" s="6">
        <v>1.6987080000000002E-2</v>
      </c>
      <c r="AO30" s="6">
        <v>8.0599600000000002</v>
      </c>
      <c r="AP30" s="6">
        <v>118.88508400000001</v>
      </c>
      <c r="AQ30" s="6">
        <v>8.8401309999999997E-2</v>
      </c>
      <c r="AR30" s="10">
        <v>8.8455569999999997E-2</v>
      </c>
      <c r="AS30" s="6">
        <v>9.4278379999999995E-2</v>
      </c>
      <c r="AT30" s="10">
        <v>0.13551189999999999</v>
      </c>
      <c r="AU30" s="6">
        <v>0.14616688999999999</v>
      </c>
      <c r="AW30">
        <f>(AR30&lt;$AW$1)*1</f>
        <v>0</v>
      </c>
      <c r="AX30">
        <f t="shared" si="1"/>
        <v>0</v>
      </c>
      <c r="AY30">
        <f t="shared" si="2"/>
        <v>0</v>
      </c>
      <c r="AZ30">
        <f t="shared" si="3"/>
        <v>0</v>
      </c>
      <c r="BB30">
        <v>0</v>
      </c>
    </row>
    <row r="31" spans="1:54" x14ac:dyDescent="0.2">
      <c r="A31" t="s">
        <v>54</v>
      </c>
      <c r="B31" t="s">
        <v>55</v>
      </c>
      <c r="C31">
        <f>AND(D31,averaged_runsVolcConst!AU31)*1</f>
        <v>0</v>
      </c>
      <c r="D31">
        <f>AW31</f>
        <v>0</v>
      </c>
      <c r="E31" t="s">
        <v>45</v>
      </c>
      <c r="F31" s="6">
        <v>7.58</v>
      </c>
      <c r="G31" s="6">
        <v>29.7</v>
      </c>
      <c r="H31" s="6">
        <v>-2.8513799999999999E-2</v>
      </c>
      <c r="I31" s="6">
        <v>65.192965299999997</v>
      </c>
      <c r="J31" s="6">
        <v>2.1315277799999999</v>
      </c>
      <c r="K31" s="6">
        <v>1.68541667</v>
      </c>
      <c r="L31" s="6">
        <v>1.8932342499999999</v>
      </c>
      <c r="M31" s="6">
        <v>-0.41</v>
      </c>
      <c r="N31" s="6">
        <v>-0.88166670000000003</v>
      </c>
      <c r="O31" s="6">
        <v>4.1866666700000001</v>
      </c>
      <c r="P31" s="6">
        <v>2.8516666700000002</v>
      </c>
      <c r="Q31" s="6">
        <v>3.3808235600000001</v>
      </c>
      <c r="R31" s="6">
        <v>0.06</v>
      </c>
      <c r="S31" s="6">
        <v>-2.38026E-2</v>
      </c>
      <c r="T31" s="6">
        <v>-2.2309099999999998E-2</v>
      </c>
      <c r="U31" s="6">
        <v>-2.70654E-2</v>
      </c>
      <c r="V31" s="6">
        <v>-46.281548999999998</v>
      </c>
      <c r="W31" s="6">
        <v>2.13319444</v>
      </c>
      <c r="X31" s="6">
        <v>1.47847222</v>
      </c>
      <c r="Y31" s="6">
        <v>1.60096368</v>
      </c>
      <c r="Z31" s="6">
        <v>-0.18833330000000001</v>
      </c>
      <c r="AA31" s="6">
        <v>-0.78666670000000005</v>
      </c>
      <c r="AB31" s="6">
        <v>2.855</v>
      </c>
      <c r="AC31" s="6">
        <v>1.97333333</v>
      </c>
      <c r="AD31" s="6">
        <v>2.7343953000000001</v>
      </c>
      <c r="AE31" s="6">
        <v>-1.8362199999999999E-2</v>
      </c>
      <c r="AF31" s="6">
        <v>3.9088718400000002</v>
      </c>
      <c r="AG31" s="6">
        <v>3.36713811</v>
      </c>
      <c r="AH31" s="6">
        <v>3.6106825699999998</v>
      </c>
      <c r="AI31" s="6">
        <v>3.9731776299999999</v>
      </c>
      <c r="AJ31" s="6">
        <v>0.78426300999999998</v>
      </c>
      <c r="AK31" s="6">
        <v>25.92</v>
      </c>
      <c r="AL31" s="6">
        <v>25.495999999999999</v>
      </c>
      <c r="AM31" s="6">
        <v>0.1148467</v>
      </c>
      <c r="AN31" s="6">
        <v>0.18784039</v>
      </c>
      <c r="AO31" s="6">
        <v>18.823499999999999</v>
      </c>
      <c r="AP31" s="6">
        <v>86.2689314</v>
      </c>
      <c r="AQ31" s="6">
        <v>8.9406410000000006E-2</v>
      </c>
      <c r="AR31" s="10">
        <v>9.1466729999999996E-2</v>
      </c>
      <c r="AS31" s="6">
        <v>9.1695990000000005E-2</v>
      </c>
      <c r="AT31" s="10">
        <v>0.13184963</v>
      </c>
      <c r="AU31" s="6">
        <v>0.13763787999999999</v>
      </c>
      <c r="AW31">
        <f>(AR31&lt;$AW$1)*1</f>
        <v>0</v>
      </c>
      <c r="AX31">
        <f t="shared" si="1"/>
        <v>0</v>
      </c>
      <c r="AY31">
        <f t="shared" si="2"/>
        <v>0</v>
      </c>
      <c r="AZ31">
        <f t="shared" si="3"/>
        <v>0</v>
      </c>
      <c r="BB31">
        <v>0</v>
      </c>
    </row>
    <row r="32" spans="1:54" x14ac:dyDescent="0.2">
      <c r="A32" t="s">
        <v>89</v>
      </c>
      <c r="B32" t="s">
        <v>55</v>
      </c>
      <c r="C32">
        <f>AND(D32,averaged_runsVolcConst!AU32)*1</f>
        <v>0</v>
      </c>
      <c r="D32">
        <f>AW32</f>
        <v>0</v>
      </c>
      <c r="E32" t="s">
        <v>45</v>
      </c>
      <c r="F32" s="6">
        <v>38.56</v>
      </c>
      <c r="G32" s="6">
        <v>68.22</v>
      </c>
      <c r="H32" s="6">
        <v>-6.3499999999999997E-3</v>
      </c>
      <c r="I32" s="6">
        <v>-396.60349000000002</v>
      </c>
      <c r="J32" s="6">
        <v>-0.64500000000000002</v>
      </c>
      <c r="K32" s="6">
        <v>1.0383650799999999</v>
      </c>
      <c r="L32" s="6">
        <v>0.44040214999999999</v>
      </c>
      <c r="M32" s="6">
        <v>-5.8566666999999999</v>
      </c>
      <c r="N32" s="6">
        <v>-5.5866667000000003</v>
      </c>
      <c r="O32" s="6">
        <v>-1.0866667000000001</v>
      </c>
      <c r="P32" s="6">
        <v>3.1349999999999998</v>
      </c>
      <c r="Q32" s="6">
        <v>3.9376230400000001</v>
      </c>
      <c r="R32" s="6">
        <v>6.2022399999999998E-2</v>
      </c>
      <c r="S32" s="6">
        <v>4.4707999999999996E-3</v>
      </c>
      <c r="T32" s="6">
        <v>-3.6827699999999998E-2</v>
      </c>
      <c r="U32" s="6">
        <v>-4.9015999999999999E-3</v>
      </c>
      <c r="V32" s="6">
        <v>-732.25806999999998</v>
      </c>
      <c r="W32" s="6">
        <v>-0.42333330000000002</v>
      </c>
      <c r="X32" s="6">
        <v>0.41458729999999999</v>
      </c>
      <c r="Y32" s="6">
        <v>1.249517E-2</v>
      </c>
      <c r="Z32" s="6">
        <v>-5.6349999999999998</v>
      </c>
      <c r="AA32" s="6">
        <v>-5.8466667000000001</v>
      </c>
      <c r="AB32" s="6">
        <v>0.28499999999999998</v>
      </c>
      <c r="AC32" s="6">
        <v>0.44</v>
      </c>
      <c r="AD32" s="6">
        <v>2.5209231299999999</v>
      </c>
      <c r="AE32" s="6">
        <v>-3.2880800000000002E-2</v>
      </c>
      <c r="AF32" s="6">
        <v>3.7458632700000001</v>
      </c>
      <c r="AG32" s="6">
        <v>3.4903845599999999</v>
      </c>
      <c r="AH32" s="6">
        <v>3.4289298600000002</v>
      </c>
      <c r="AI32" s="6">
        <v>3.10441857</v>
      </c>
      <c r="AJ32" s="6">
        <v>-3.9396882</v>
      </c>
      <c r="AK32" s="6">
        <v>49.326000000000001</v>
      </c>
      <c r="AL32" s="6">
        <v>48.665999999999997</v>
      </c>
      <c r="AM32" s="7">
        <v>1.8600000000000002E-12</v>
      </c>
      <c r="AN32" s="7">
        <v>9.8599999999999996E-7</v>
      </c>
      <c r="AO32" s="6">
        <v>44.89846</v>
      </c>
      <c r="AP32" s="6">
        <v>-433.36570999999998</v>
      </c>
      <c r="AQ32" s="6">
        <v>0.12812341999999999</v>
      </c>
      <c r="AR32" s="10">
        <v>0.12990682000000001</v>
      </c>
      <c r="AS32" s="6">
        <v>0.12883906000000001</v>
      </c>
      <c r="AT32" s="10">
        <v>0.15855305</v>
      </c>
      <c r="AU32" s="6">
        <v>0.16115389999999999</v>
      </c>
      <c r="AW32">
        <f>(AR32&lt;$AW$1)*1</f>
        <v>0</v>
      </c>
      <c r="AX32">
        <f t="shared" si="1"/>
        <v>0</v>
      </c>
      <c r="AY32">
        <f t="shared" si="2"/>
        <v>0</v>
      </c>
      <c r="AZ32">
        <f t="shared" si="3"/>
        <v>0</v>
      </c>
      <c r="BB32">
        <v>0</v>
      </c>
    </row>
    <row r="33" spans="1:54" x14ac:dyDescent="0.2">
      <c r="A33" t="s">
        <v>74</v>
      </c>
      <c r="B33" t="s">
        <v>55</v>
      </c>
      <c r="C33">
        <f>AND(D33,averaged_runsVolcConst!AU33)*1</f>
        <v>0</v>
      </c>
      <c r="D33">
        <f>AW33</f>
        <v>0</v>
      </c>
      <c r="E33" t="s">
        <v>45</v>
      </c>
      <c r="F33" s="6">
        <v>21.04</v>
      </c>
      <c r="G33" s="6">
        <v>58.24</v>
      </c>
      <c r="H33" s="6">
        <v>-1.1501000000000001E-2</v>
      </c>
      <c r="I33" s="6">
        <v>5.7893045000000001</v>
      </c>
      <c r="J33" s="6">
        <v>0.13062698</v>
      </c>
      <c r="K33" s="6">
        <v>1.80425397</v>
      </c>
      <c r="L33" s="6">
        <v>0.74847193000000001</v>
      </c>
      <c r="M33" s="6">
        <v>-5.4483332999999998</v>
      </c>
      <c r="N33" s="6">
        <v>-4.3016667000000002</v>
      </c>
      <c r="O33" s="6">
        <v>0.42166667000000002</v>
      </c>
      <c r="P33" s="6">
        <v>4.7466666699999998</v>
      </c>
      <c r="Q33" s="6">
        <v>3.8767984100000001</v>
      </c>
      <c r="R33" s="6">
        <v>6.9074209999999997E-2</v>
      </c>
      <c r="S33" s="6">
        <v>3.7435699999999999E-3</v>
      </c>
      <c r="T33" s="6">
        <v>-3.2275199999999997E-2</v>
      </c>
      <c r="U33" s="6">
        <v>-1.0052699999999999E-2</v>
      </c>
      <c r="V33" s="6">
        <v>-61.615941999999997</v>
      </c>
      <c r="W33" s="6">
        <v>0.27329365</v>
      </c>
      <c r="X33" s="6">
        <v>1.3498372999999999</v>
      </c>
      <c r="Y33" s="6">
        <v>0.41350595000000001</v>
      </c>
      <c r="Z33" s="6">
        <v>-5.2266667</v>
      </c>
      <c r="AA33" s="6">
        <v>-4.3250000000000002</v>
      </c>
      <c r="AB33" s="6">
        <v>1.665</v>
      </c>
      <c r="AC33" s="6">
        <v>3.2133333300000002</v>
      </c>
      <c r="AD33" s="6">
        <v>2.2632495399999999</v>
      </c>
      <c r="AE33" s="6">
        <v>-2.8328300000000001E-2</v>
      </c>
      <c r="AF33" s="6">
        <v>3.4022593200000002</v>
      </c>
      <c r="AG33" s="6">
        <v>2.9279004300000002</v>
      </c>
      <c r="AH33" s="6">
        <v>2.9628159300000001</v>
      </c>
      <c r="AI33" s="6">
        <v>2.8255208600000001</v>
      </c>
      <c r="AJ33" s="6">
        <v>-2.7038300000000001E-2</v>
      </c>
      <c r="AK33" s="6">
        <v>45.527999999999999</v>
      </c>
      <c r="AL33" s="6">
        <v>44.786000000000001</v>
      </c>
      <c r="AM33" s="6">
        <v>8.1218000000000002E-4</v>
      </c>
      <c r="AN33" s="6">
        <v>8.3939099999999992E-3</v>
      </c>
      <c r="AO33" s="6">
        <v>41.330359999999999</v>
      </c>
      <c r="AP33" s="6">
        <v>-3.2175554000000002</v>
      </c>
      <c r="AQ33" s="6">
        <v>0.13018951000000001</v>
      </c>
      <c r="AR33" s="10">
        <v>0.1280097</v>
      </c>
      <c r="AS33" s="6">
        <v>0.12878492</v>
      </c>
      <c r="AT33" s="10">
        <v>0.15629369000000001</v>
      </c>
      <c r="AU33" s="6">
        <v>0.16059240999999999</v>
      </c>
      <c r="AW33">
        <f>(AR33&lt;$AW$1)*1</f>
        <v>0</v>
      </c>
      <c r="AX33">
        <f t="shared" si="1"/>
        <v>0</v>
      </c>
      <c r="AY33">
        <f t="shared" si="2"/>
        <v>0</v>
      </c>
      <c r="AZ33">
        <f t="shared" si="3"/>
        <v>0</v>
      </c>
      <c r="BB33">
        <v>0</v>
      </c>
    </row>
    <row r="34" spans="1:54" x14ac:dyDescent="0.2">
      <c r="A34" t="s">
        <v>84</v>
      </c>
      <c r="B34" t="s">
        <v>85</v>
      </c>
      <c r="C34">
        <f>AND(D34,averaged_runsVolcConst!AU34)*1</f>
        <v>0</v>
      </c>
      <c r="D34">
        <f>AW34</f>
        <v>0</v>
      </c>
      <c r="E34" t="s">
        <v>45</v>
      </c>
      <c r="F34" s="6">
        <v>73.94</v>
      </c>
      <c r="G34" s="6">
        <v>140.46</v>
      </c>
      <c r="H34" s="6">
        <v>4.0708960000000002E-2</v>
      </c>
      <c r="I34" s="6">
        <v>-11.238851</v>
      </c>
      <c r="J34" s="6">
        <v>-5.6316667000000002</v>
      </c>
      <c r="K34" s="6">
        <v>2.0116666699999999</v>
      </c>
      <c r="L34" s="6">
        <v>0.35686536000000002</v>
      </c>
      <c r="M34" s="6">
        <v>-5.6316667000000002</v>
      </c>
      <c r="N34" s="6">
        <v>2.0116666699999999</v>
      </c>
      <c r="O34" s="6">
        <v>-5.6316667000000002</v>
      </c>
      <c r="P34" s="6">
        <v>2.0116666699999999</v>
      </c>
      <c r="Q34" s="6">
        <v>13.460346599999999</v>
      </c>
      <c r="R34" s="6">
        <v>0.20500663</v>
      </c>
      <c r="S34" s="6">
        <v>0.11045155</v>
      </c>
      <c r="T34" s="6">
        <v>-9.3239299999999997E-2</v>
      </c>
      <c r="U34" s="6">
        <v>4.2157300000000002E-2</v>
      </c>
      <c r="V34" s="6">
        <v>-9.3720879999999998</v>
      </c>
      <c r="W34" s="6">
        <v>-5.41</v>
      </c>
      <c r="X34" s="6">
        <v>2.1066666700000001</v>
      </c>
      <c r="Y34" s="6">
        <v>0.21858974</v>
      </c>
      <c r="Z34" s="6">
        <v>-5.41</v>
      </c>
      <c r="AA34" s="6">
        <v>2.1066666700000001</v>
      </c>
      <c r="AB34" s="6">
        <v>-5.41</v>
      </c>
      <c r="AC34" s="6">
        <v>2.1066666700000001</v>
      </c>
      <c r="AD34" s="6">
        <v>1.95602564</v>
      </c>
      <c r="AE34" s="6">
        <v>-8.9292399999999994E-2</v>
      </c>
      <c r="AF34" s="6">
        <v>1.0471220000000001</v>
      </c>
      <c r="AG34" s="6">
        <v>0.83263971000000003</v>
      </c>
      <c r="AH34" s="6">
        <v>1.03964849</v>
      </c>
      <c r="AI34" s="6">
        <v>0.83319924999999995</v>
      </c>
      <c r="AJ34" s="6">
        <v>-10.503841</v>
      </c>
      <c r="AK34" s="6">
        <v>10.74</v>
      </c>
      <c r="AL34" s="6">
        <v>10.82</v>
      </c>
      <c r="AM34" s="6">
        <v>0</v>
      </c>
      <c r="AN34" s="7">
        <v>4.5700000000000002E-36</v>
      </c>
      <c r="AO34" s="6">
        <v>1.6128400000000001</v>
      </c>
      <c r="AP34" s="6">
        <v>-2352.8602999999998</v>
      </c>
      <c r="AQ34" s="6">
        <v>0.18440559000000001</v>
      </c>
      <c r="AR34" s="10">
        <v>0.17333208999999999</v>
      </c>
      <c r="AS34" s="6">
        <v>0.14302319999999999</v>
      </c>
      <c r="AT34" s="10">
        <v>0.15129286</v>
      </c>
      <c r="AU34" s="6">
        <v>0.10948723</v>
      </c>
      <c r="AW34">
        <f>(AR34&lt;$AW$1)*1</f>
        <v>0</v>
      </c>
      <c r="AX34">
        <f t="shared" si="1"/>
        <v>0</v>
      </c>
      <c r="AY34">
        <f t="shared" si="2"/>
        <v>0</v>
      </c>
      <c r="AZ34">
        <f t="shared" si="3"/>
        <v>0</v>
      </c>
      <c r="BB34">
        <v>0</v>
      </c>
    </row>
    <row r="35" spans="1:54" x14ac:dyDescent="0.2">
      <c r="A35" t="s">
        <v>107</v>
      </c>
      <c r="B35" t="s">
        <v>85</v>
      </c>
      <c r="C35">
        <f>AND(D35,averaged_runsVolcConst!AU35)*1</f>
        <v>0</v>
      </c>
      <c r="D35">
        <f>AW35</f>
        <v>0</v>
      </c>
      <c r="E35" t="s">
        <v>45</v>
      </c>
      <c r="F35" s="6">
        <v>182.54</v>
      </c>
      <c r="G35" s="6">
        <v>206.12</v>
      </c>
      <c r="H35" s="6">
        <v>-0.1905076</v>
      </c>
      <c r="I35" s="6">
        <v>-2406.5574999999999</v>
      </c>
      <c r="J35" s="6">
        <v>9.7833333299999996</v>
      </c>
      <c r="K35" s="6">
        <v>14.494999999999999</v>
      </c>
      <c r="L35" s="6">
        <v>13.234137199999999</v>
      </c>
      <c r="M35" s="6">
        <v>9.7833333299999996</v>
      </c>
      <c r="N35" s="6">
        <v>13.895</v>
      </c>
      <c r="O35" s="6">
        <v>9.7833333299999996</v>
      </c>
      <c r="P35" s="6">
        <v>13.895</v>
      </c>
      <c r="Q35" s="6">
        <v>14.624646500000001</v>
      </c>
      <c r="R35" s="6">
        <v>2.3048610000000001E-2</v>
      </c>
      <c r="S35" s="6">
        <v>-7.4894000000000002E-2</v>
      </c>
      <c r="T35" s="6">
        <v>-0.20628830000000001</v>
      </c>
      <c r="U35" s="6">
        <v>-0.18905930000000001</v>
      </c>
      <c r="V35" s="6">
        <v>-2335.1985</v>
      </c>
      <c r="W35" s="6">
        <v>10.005000000000001</v>
      </c>
      <c r="X35" s="6">
        <v>13.255000000000001</v>
      </c>
      <c r="Y35" s="6">
        <v>12.8626282</v>
      </c>
      <c r="Z35" s="6">
        <v>10.005000000000001</v>
      </c>
      <c r="AA35" s="6">
        <v>11.855</v>
      </c>
      <c r="AB35" s="6">
        <v>10.005000000000001</v>
      </c>
      <c r="AC35" s="6">
        <v>11.855</v>
      </c>
      <c r="AD35" s="6">
        <v>12.8626282</v>
      </c>
      <c r="AE35" s="6">
        <v>-0.2023414</v>
      </c>
      <c r="AF35" s="6">
        <v>2.1100000000000001E-4</v>
      </c>
      <c r="AG35" s="6">
        <v>2.3930219999999999E-2</v>
      </c>
      <c r="AH35" s="6">
        <v>1.6398260000000001E-2</v>
      </c>
      <c r="AI35" s="6">
        <v>1.2629500000000001E-3</v>
      </c>
      <c r="AJ35" s="6">
        <v>-20.294248</v>
      </c>
      <c r="AK35" s="6">
        <v>10.82</v>
      </c>
      <c r="AL35" s="6">
        <v>10.76</v>
      </c>
      <c r="AM35" s="6">
        <v>0</v>
      </c>
      <c r="AN35" s="7">
        <v>3.6599999999999999E-36</v>
      </c>
      <c r="AO35" s="6">
        <v>2.0472800000000002</v>
      </c>
      <c r="AP35" s="6">
        <v>-4545.9115000000002</v>
      </c>
      <c r="AQ35" s="6">
        <v>0.14123723999999999</v>
      </c>
      <c r="AR35" s="10">
        <v>0.20252323</v>
      </c>
      <c r="AS35" s="6">
        <v>0.21536922</v>
      </c>
      <c r="AT35" s="10">
        <v>0.20195179999999999</v>
      </c>
      <c r="AU35" s="6">
        <v>0.21562569000000001</v>
      </c>
      <c r="AW35">
        <f>(AR35&lt;$AW$1)*1</f>
        <v>0</v>
      </c>
      <c r="AX35">
        <f t="shared" si="1"/>
        <v>0</v>
      </c>
      <c r="AY35">
        <f t="shared" si="2"/>
        <v>0</v>
      </c>
      <c r="AZ35">
        <f t="shared" si="3"/>
        <v>0</v>
      </c>
      <c r="BB35">
        <v>0</v>
      </c>
    </row>
    <row r="36" spans="1:54" x14ac:dyDescent="0.2">
      <c r="A36" t="s">
        <v>109</v>
      </c>
      <c r="B36" t="s">
        <v>52</v>
      </c>
      <c r="C36">
        <f>AND(D36,averaged_runsVolcConst!AU36)*1</f>
        <v>0</v>
      </c>
      <c r="D36">
        <f>AW36</f>
        <v>0</v>
      </c>
      <c r="E36" t="s">
        <v>45</v>
      </c>
      <c r="F36" s="6">
        <v>158.76</v>
      </c>
      <c r="G36" s="6">
        <v>159.56</v>
      </c>
      <c r="H36" s="6">
        <v>-0.19436339999999999</v>
      </c>
      <c r="I36" s="6">
        <v>-1694182.1</v>
      </c>
      <c r="J36" s="6">
        <v>7.1938888900000002</v>
      </c>
      <c r="K36" s="6">
        <v>12.895</v>
      </c>
      <c r="L36" s="6">
        <v>11.2799786</v>
      </c>
      <c r="M36" s="6">
        <v>5.79</v>
      </c>
      <c r="N36" s="6">
        <v>12.423333299999999</v>
      </c>
      <c r="O36" s="6">
        <v>8.1866666699999993</v>
      </c>
      <c r="P36" s="6">
        <v>13.3666667</v>
      </c>
      <c r="Q36" s="6">
        <v>12.7826152</v>
      </c>
      <c r="R36" s="6">
        <v>5.5912699999999997E-3</v>
      </c>
      <c r="S36" s="6">
        <v>-0.1859468</v>
      </c>
      <c r="T36" s="6">
        <v>-0.2184208</v>
      </c>
      <c r="U36" s="6">
        <v>-0.19291510000000001</v>
      </c>
      <c r="V36" s="6">
        <v>-1972008.4</v>
      </c>
      <c r="W36" s="6">
        <v>7.54611111</v>
      </c>
      <c r="X36" s="6">
        <v>12.7691667</v>
      </c>
      <c r="Y36" s="6">
        <v>10.8182051</v>
      </c>
      <c r="Z36" s="6">
        <v>6.0116666700000003</v>
      </c>
      <c r="AA36" s="6">
        <v>11.283333300000001</v>
      </c>
      <c r="AB36" s="6">
        <v>9.19</v>
      </c>
      <c r="AC36" s="6">
        <v>12.654999999999999</v>
      </c>
      <c r="AD36" s="6">
        <v>10.8182051</v>
      </c>
      <c r="AE36" s="6">
        <v>-0.21447379999999999</v>
      </c>
      <c r="AF36" s="6">
        <v>0.39408061</v>
      </c>
      <c r="AG36" s="7">
        <v>1.4900000000000001E-110</v>
      </c>
      <c r="AH36" s="7">
        <v>1.28E-51</v>
      </c>
      <c r="AI36" s="7">
        <v>8.6699999999999997E-194</v>
      </c>
      <c r="AJ36" s="6">
        <v>-17821.748</v>
      </c>
      <c r="AK36" s="6">
        <v>14.88</v>
      </c>
      <c r="AL36" s="6">
        <v>14.72</v>
      </c>
      <c r="AM36" s="7">
        <v>6.6099999999999996E-84</v>
      </c>
      <c r="AN36" s="7">
        <v>6.06E-67</v>
      </c>
      <c r="AO36" s="6">
        <v>6.6924000000000001</v>
      </c>
      <c r="AP36" s="6">
        <v>-2851479.7</v>
      </c>
      <c r="AQ36" s="6">
        <v>0.21987871</v>
      </c>
      <c r="AR36" s="10">
        <v>0.23034624000000001</v>
      </c>
      <c r="AS36" s="6">
        <v>0.23352510000000001</v>
      </c>
      <c r="AT36" s="10">
        <v>0.25438660000000002</v>
      </c>
      <c r="AU36" s="6">
        <v>0.26167733999999998</v>
      </c>
      <c r="AW36">
        <f>(AR36&lt;$AW$1)*1</f>
        <v>0</v>
      </c>
      <c r="AX36">
        <f t="shared" si="1"/>
        <v>0</v>
      </c>
      <c r="AY36">
        <f t="shared" si="2"/>
        <v>0</v>
      </c>
      <c r="AZ36">
        <f t="shared" si="3"/>
        <v>0</v>
      </c>
      <c r="BB36">
        <v>0</v>
      </c>
    </row>
    <row r="37" spans="1:54" x14ac:dyDescent="0.2">
      <c r="A37" t="s">
        <v>60</v>
      </c>
      <c r="B37" t="s">
        <v>52</v>
      </c>
      <c r="C37">
        <f>AND(D37,averaged_runsVolcConst!AU37)*1</f>
        <v>0</v>
      </c>
      <c r="D37">
        <f>AW37</f>
        <v>0</v>
      </c>
      <c r="E37" t="s">
        <v>45</v>
      </c>
      <c r="F37" s="6">
        <v>23.34</v>
      </c>
      <c r="G37" s="6">
        <v>83.3</v>
      </c>
      <c r="H37" s="6">
        <v>1.4983369999999999E-2</v>
      </c>
      <c r="I37" s="6">
        <v>34.815689800000001</v>
      </c>
      <c r="J37" s="6">
        <v>-1.6316667</v>
      </c>
      <c r="K37" s="6">
        <v>1.3055560000000001E-2</v>
      </c>
      <c r="L37" s="6">
        <v>-0.35248200000000002</v>
      </c>
      <c r="M37" s="6">
        <v>-4.13</v>
      </c>
      <c r="N37" s="6">
        <v>-2.31</v>
      </c>
      <c r="O37" s="6">
        <v>-0.6</v>
      </c>
      <c r="P37" s="6">
        <v>1.56833333</v>
      </c>
      <c r="Q37" s="6">
        <v>4.7684008899999997</v>
      </c>
      <c r="R37" s="6">
        <v>9.0241020000000005E-2</v>
      </c>
      <c r="S37" s="6">
        <v>-8.0099000000000004E-2</v>
      </c>
      <c r="T37" s="6">
        <v>-5.2488999999999999E-3</v>
      </c>
      <c r="U37" s="6">
        <v>1.6431709999999999E-2</v>
      </c>
      <c r="V37" s="6">
        <v>-108.82207</v>
      </c>
      <c r="W37" s="6">
        <v>-1.2816666999999999</v>
      </c>
      <c r="X37" s="6">
        <v>-0.2188889</v>
      </c>
      <c r="Y37" s="6">
        <v>-0.60114319999999999</v>
      </c>
      <c r="Z37" s="6">
        <v>-3.9083332999999998</v>
      </c>
      <c r="AA37" s="6">
        <v>-2.2149999999999999</v>
      </c>
      <c r="AB37" s="6">
        <v>1.2050000000000001</v>
      </c>
      <c r="AC37" s="6">
        <v>1.32833333</v>
      </c>
      <c r="AD37" s="6">
        <v>4.07522436</v>
      </c>
      <c r="AE37" s="6">
        <v>-1.302E-3</v>
      </c>
      <c r="AF37" s="6">
        <v>2.2362752700000001</v>
      </c>
      <c r="AG37" s="6">
        <v>2.2784075800000001</v>
      </c>
      <c r="AH37" s="6">
        <v>2.8688528400000002</v>
      </c>
      <c r="AI37" s="6">
        <v>3.1632409099999999</v>
      </c>
      <c r="AJ37" s="6">
        <v>-1.3521529000000001</v>
      </c>
      <c r="AK37" s="6">
        <v>18.693999999999999</v>
      </c>
      <c r="AL37" s="6">
        <v>18.456</v>
      </c>
      <c r="AM37" s="6">
        <v>4.3785930000000001E-2</v>
      </c>
      <c r="AN37" s="6">
        <v>6.3755160000000005E-2</v>
      </c>
      <c r="AO37" s="6">
        <v>7.3101599999999998</v>
      </c>
      <c r="AP37" s="6">
        <v>-216.34447</v>
      </c>
      <c r="AQ37" s="6">
        <v>0.17337707999999999</v>
      </c>
      <c r="AR37" s="10">
        <v>0.12532329</v>
      </c>
      <c r="AS37" s="6">
        <v>0.13013641000000001</v>
      </c>
      <c r="AT37" s="10">
        <v>0.16695653999999999</v>
      </c>
      <c r="AU37" s="6">
        <v>0.17708069000000001</v>
      </c>
      <c r="AW37">
        <f>(AR37&lt;$AW$1)*1</f>
        <v>0</v>
      </c>
      <c r="AX37">
        <f t="shared" si="1"/>
        <v>0</v>
      </c>
      <c r="AY37">
        <f t="shared" si="2"/>
        <v>0</v>
      </c>
      <c r="AZ37">
        <f t="shared" si="3"/>
        <v>0</v>
      </c>
      <c r="BB37">
        <v>1</v>
      </c>
    </row>
    <row r="38" spans="1:54" x14ac:dyDescent="0.2">
      <c r="A38" t="s">
        <v>70</v>
      </c>
      <c r="B38" t="s">
        <v>52</v>
      </c>
      <c r="C38">
        <f>AND(D38,averaged_runsVolcConst!AU38)*1</f>
        <v>0</v>
      </c>
      <c r="D38">
        <f>AW38</f>
        <v>0</v>
      </c>
      <c r="E38" t="s">
        <v>45</v>
      </c>
      <c r="F38" s="6">
        <v>39.36</v>
      </c>
      <c r="G38" s="6">
        <v>129.22</v>
      </c>
      <c r="H38" s="6">
        <v>-0.1060159</v>
      </c>
      <c r="I38" s="6">
        <v>46.851981600000002</v>
      </c>
      <c r="J38" s="6">
        <v>3.0733333300000001</v>
      </c>
      <c r="K38" s="6">
        <v>9.4691666699999999</v>
      </c>
      <c r="L38" s="6">
        <v>6.6247981899999999</v>
      </c>
      <c r="M38" s="6">
        <v>3.0733333300000001</v>
      </c>
      <c r="N38" s="6">
        <v>9.3566666699999992</v>
      </c>
      <c r="O38" s="6">
        <v>3.0733333300000001</v>
      </c>
      <c r="P38" s="6">
        <v>9.5466666700000005</v>
      </c>
      <c r="Q38" s="6">
        <v>8.4302879100000006</v>
      </c>
      <c r="R38" s="6">
        <v>9.3429180000000001E-2</v>
      </c>
      <c r="S38" s="6">
        <v>-0.16225239999999999</v>
      </c>
      <c r="T38" s="6">
        <v>-0.1318724</v>
      </c>
      <c r="U38" s="6">
        <v>-0.1045676</v>
      </c>
      <c r="V38" s="6">
        <v>52.2491579</v>
      </c>
      <c r="W38" s="6">
        <v>3.2949999999999999</v>
      </c>
      <c r="X38" s="6">
        <v>9.4691666699999999</v>
      </c>
      <c r="Y38" s="6">
        <v>6.3680128199999997</v>
      </c>
      <c r="Z38" s="6">
        <v>3.2949999999999999</v>
      </c>
      <c r="AA38" s="6">
        <v>9.4516666699999998</v>
      </c>
      <c r="AB38" s="6">
        <v>3.2949999999999999</v>
      </c>
      <c r="AC38" s="6">
        <v>9.48666667</v>
      </c>
      <c r="AD38" s="6">
        <v>6.3680128199999997</v>
      </c>
      <c r="AE38" s="6">
        <v>-0.1279255</v>
      </c>
      <c r="AF38" s="6">
        <v>2.7716720600000002</v>
      </c>
      <c r="AG38" s="6">
        <v>1.83177229</v>
      </c>
      <c r="AH38" s="6">
        <v>2.6686195599999998</v>
      </c>
      <c r="AI38" s="6">
        <v>1.65085141</v>
      </c>
      <c r="AJ38" s="6">
        <v>-1.5936108</v>
      </c>
      <c r="AK38" s="6">
        <v>13.02</v>
      </c>
      <c r="AL38" s="6">
        <v>12.88</v>
      </c>
      <c r="AM38" s="6">
        <v>7.8532610000000003E-2</v>
      </c>
      <c r="AN38" s="6">
        <v>7.8593250000000003E-2</v>
      </c>
      <c r="AO38" s="6">
        <v>2.1949000000000001</v>
      </c>
      <c r="AP38" s="6">
        <v>-254.97773000000001</v>
      </c>
      <c r="AQ38" s="6">
        <v>0.18786310000000001</v>
      </c>
      <c r="AR38" s="10">
        <v>0.13221631</v>
      </c>
      <c r="AS38" s="6">
        <v>0.13486038</v>
      </c>
      <c r="AT38" s="10">
        <v>0.12062319000000001</v>
      </c>
      <c r="AU38" s="6">
        <v>0.12300266999999999</v>
      </c>
      <c r="AW38">
        <f>(AR38&lt;$AW$1)*1</f>
        <v>0</v>
      </c>
      <c r="AX38">
        <f t="shared" si="1"/>
        <v>0</v>
      </c>
      <c r="AY38">
        <f t="shared" si="2"/>
        <v>0</v>
      </c>
      <c r="AZ38">
        <f t="shared" si="3"/>
        <v>0</v>
      </c>
      <c r="BB38">
        <v>0</v>
      </c>
    </row>
    <row r="39" spans="1:54" s="5" customFormat="1" x14ac:dyDescent="0.2">
      <c r="A39" s="5" t="s">
        <v>59</v>
      </c>
      <c r="B39" s="5" t="s">
        <v>52</v>
      </c>
      <c r="C39" s="5">
        <f>AND(D39,averaged_runsVolcConst!AU39)*1</f>
        <v>0</v>
      </c>
      <c r="D39" s="5">
        <f>AW39</f>
        <v>0</v>
      </c>
      <c r="E39" s="5" t="s">
        <v>45</v>
      </c>
      <c r="F39" s="6">
        <v>31.44</v>
      </c>
      <c r="G39" s="6">
        <v>84.98</v>
      </c>
      <c r="H39" s="6">
        <v>1.91946E-3</v>
      </c>
      <c r="I39" s="6">
        <v>90.515738400000004</v>
      </c>
      <c r="J39" s="6">
        <v>-2.87</v>
      </c>
      <c r="K39" s="6">
        <v>2.1008333299999999</v>
      </c>
      <c r="L39" s="6">
        <v>0.28375264</v>
      </c>
      <c r="M39" s="6">
        <v>-2.87</v>
      </c>
      <c r="N39" s="6">
        <v>2.0166666700000002</v>
      </c>
      <c r="O39" s="6">
        <v>-2.87</v>
      </c>
      <c r="P39" s="6">
        <v>2.0166666700000002</v>
      </c>
      <c r="Q39" s="6">
        <v>5.3741622600000003</v>
      </c>
      <c r="R39" s="6">
        <v>9.3427640000000006E-2</v>
      </c>
      <c r="S39" s="6">
        <v>-0.10143919999999999</v>
      </c>
      <c r="T39" s="6">
        <v>-3.5371100000000003E-2</v>
      </c>
      <c r="U39" s="6">
        <v>3.3677899999999998E-3</v>
      </c>
      <c r="V39" s="6">
        <v>95.295801900000001</v>
      </c>
      <c r="W39" s="6">
        <v>-2.6483333</v>
      </c>
      <c r="X39" s="6">
        <v>2.1958333300000001</v>
      </c>
      <c r="Y39" s="6">
        <v>0.10412393</v>
      </c>
      <c r="Z39" s="6">
        <v>-2.6483333</v>
      </c>
      <c r="AA39" s="6">
        <v>2.11166667</v>
      </c>
      <c r="AB39" s="6">
        <v>-2.6483333</v>
      </c>
      <c r="AC39" s="6">
        <v>2.2799999999999998</v>
      </c>
      <c r="AD39" s="6">
        <v>2.1134829100000001</v>
      </c>
      <c r="AE39" s="6">
        <v>-3.1424199999999999E-2</v>
      </c>
      <c r="AF39" s="6">
        <v>2.6805594699999999</v>
      </c>
      <c r="AG39" s="6">
        <v>3.2483367900000002</v>
      </c>
      <c r="AH39" s="6">
        <v>3.0867109799999999</v>
      </c>
      <c r="AI39" s="6">
        <v>3.0849713300000001</v>
      </c>
      <c r="AJ39" s="6">
        <v>-1.3194148999999999</v>
      </c>
      <c r="AK39" s="6">
        <v>13.34</v>
      </c>
      <c r="AL39" s="6">
        <v>13.22</v>
      </c>
      <c r="AM39" s="6">
        <v>7.8755119999999998E-2</v>
      </c>
      <c r="AN39" s="6">
        <v>7.8772019999999998E-2</v>
      </c>
      <c r="AO39" s="6">
        <v>2.5560999999999998</v>
      </c>
      <c r="AP39" s="6">
        <v>-211.10639</v>
      </c>
      <c r="AQ39" s="6">
        <v>0.17144138</v>
      </c>
      <c r="AR39" s="10">
        <v>8.4224289999999993E-2</v>
      </c>
      <c r="AS39" s="6">
        <v>9.3637159999999997E-2</v>
      </c>
      <c r="AT39" s="10">
        <v>7.3947209999999999E-2</v>
      </c>
      <c r="AU39" s="6">
        <v>7.4769189999999999E-2</v>
      </c>
      <c r="AW39" s="5">
        <f>(AR39&lt;$AW$1)*1</f>
        <v>0</v>
      </c>
      <c r="AX39">
        <f t="shared" si="1"/>
        <v>0</v>
      </c>
      <c r="AY39">
        <f t="shared" si="2"/>
        <v>0</v>
      </c>
      <c r="AZ39">
        <f t="shared" si="3"/>
        <v>0</v>
      </c>
      <c r="BB39" s="5">
        <v>1</v>
      </c>
    </row>
    <row r="40" spans="1:54" s="3" customFormat="1" x14ac:dyDescent="0.2">
      <c r="A40" s="3" t="s">
        <v>51</v>
      </c>
      <c r="B40" s="3" t="s">
        <v>52</v>
      </c>
      <c r="C40" s="3">
        <f>AND(D40,averaged_runsVolcConst!AU40)*1</f>
        <v>0</v>
      </c>
      <c r="D40" s="3">
        <f>AW40</f>
        <v>1</v>
      </c>
      <c r="E40" s="3" t="s">
        <v>45</v>
      </c>
      <c r="F40" s="6">
        <v>5.26</v>
      </c>
      <c r="G40" s="6">
        <v>78.78</v>
      </c>
      <c r="H40" s="6">
        <v>1.085116E-2</v>
      </c>
      <c r="I40" s="6">
        <v>100.221</v>
      </c>
      <c r="J40" s="6">
        <v>-1.6883333</v>
      </c>
      <c r="K40" s="6">
        <v>0.625</v>
      </c>
      <c r="L40" s="6">
        <v>-7.8122499999999997E-2</v>
      </c>
      <c r="M40" s="6">
        <v>-3.1433333000000001</v>
      </c>
      <c r="N40" s="7">
        <v>1.6900000000000001E-10</v>
      </c>
      <c r="O40" s="6">
        <v>-1.1633332999999999</v>
      </c>
      <c r="P40" s="6">
        <v>0.32666666999999999</v>
      </c>
      <c r="Q40" s="6">
        <v>4.2541200100000003</v>
      </c>
      <c r="R40" s="6">
        <v>8.8268440000000004E-2</v>
      </c>
      <c r="S40" s="6">
        <v>-8.1297700000000001E-2</v>
      </c>
      <c r="T40" s="6">
        <v>-1.3826E-2</v>
      </c>
      <c r="U40" s="6">
        <v>1.22995E-2</v>
      </c>
      <c r="V40" s="6">
        <v>68.883344199999996</v>
      </c>
      <c r="W40" s="6">
        <v>-1.4666667</v>
      </c>
      <c r="X40" s="6">
        <v>0.66972222000000003</v>
      </c>
      <c r="Y40" s="6">
        <v>-0.2847479</v>
      </c>
      <c r="Z40" s="6">
        <v>-2.9216666999999998</v>
      </c>
      <c r="AA40" s="6">
        <v>9.5000000000000001E-2</v>
      </c>
      <c r="AB40" s="6">
        <v>-0.29333330000000002</v>
      </c>
      <c r="AC40" s="6">
        <v>1.12166667</v>
      </c>
      <c r="AD40" s="6">
        <v>3.0244829100000001</v>
      </c>
      <c r="AE40" s="6">
        <v>-9.8791E-3</v>
      </c>
      <c r="AF40" s="6">
        <v>2.6928219599999998</v>
      </c>
      <c r="AG40" s="6">
        <v>3.0002469</v>
      </c>
      <c r="AH40" s="6">
        <v>3.2691306999999998</v>
      </c>
      <c r="AI40" s="6">
        <v>3.5097786900000001</v>
      </c>
      <c r="AJ40" s="6">
        <v>-0.10784249999999999</v>
      </c>
      <c r="AK40" s="6">
        <v>15.704000000000001</v>
      </c>
      <c r="AL40" s="6">
        <v>15.644</v>
      </c>
      <c r="AM40" s="6">
        <v>0.15650066000000001</v>
      </c>
      <c r="AN40" s="6">
        <v>0.15749446</v>
      </c>
      <c r="AO40" s="6">
        <v>4.2455800000000004</v>
      </c>
      <c r="AP40" s="6">
        <v>-17.254795000000001</v>
      </c>
      <c r="AQ40" s="6">
        <v>0.14763175000000001</v>
      </c>
      <c r="AR40" s="10">
        <v>7.2646929999999998E-2</v>
      </c>
      <c r="AS40" s="6">
        <v>7.8259800000000004E-2</v>
      </c>
      <c r="AT40" s="10">
        <v>9.2307940000000005E-2</v>
      </c>
      <c r="AU40" s="6">
        <v>9.5498429999999995E-2</v>
      </c>
      <c r="AW40" s="3">
        <f>(AR40&lt;$AW$1)*1</f>
        <v>1</v>
      </c>
      <c r="AX40">
        <f t="shared" si="1"/>
        <v>0</v>
      </c>
      <c r="AY40">
        <f t="shared" si="2"/>
        <v>0</v>
      </c>
      <c r="AZ40">
        <f t="shared" si="3"/>
        <v>0</v>
      </c>
      <c r="BB40" s="3">
        <v>1</v>
      </c>
    </row>
    <row r="41" spans="1:54" x14ac:dyDescent="0.2">
      <c r="A41" t="s">
        <v>73</v>
      </c>
      <c r="B41" t="s">
        <v>52</v>
      </c>
      <c r="C41">
        <f>AND(D41,averaged_runsVolcConst!AU41)*1</f>
        <v>0</v>
      </c>
      <c r="D41">
        <f>AW41</f>
        <v>0</v>
      </c>
      <c r="E41" t="s">
        <v>45</v>
      </c>
      <c r="F41" s="6">
        <v>1.88</v>
      </c>
      <c r="G41" s="6">
        <v>116.74</v>
      </c>
      <c r="H41" s="6">
        <v>-0.1157233</v>
      </c>
      <c r="I41" s="6">
        <v>48.545691300000001</v>
      </c>
      <c r="J41" s="6">
        <v>3.605</v>
      </c>
      <c r="K41" s="6">
        <v>9.8566666699999992</v>
      </c>
      <c r="L41" s="6">
        <v>7.1159256299999996</v>
      </c>
      <c r="M41" s="6">
        <v>3.605</v>
      </c>
      <c r="N41" s="6">
        <v>9.5916666700000004</v>
      </c>
      <c r="O41" s="6">
        <v>3.605</v>
      </c>
      <c r="P41" s="6">
        <v>9.9783333299999999</v>
      </c>
      <c r="Q41" s="6">
        <v>8.6459956400000006</v>
      </c>
      <c r="R41" s="6">
        <v>0.1106931</v>
      </c>
      <c r="S41" s="6">
        <v>-0.1570164</v>
      </c>
      <c r="T41" s="6">
        <v>-0.1395188</v>
      </c>
      <c r="U41" s="6">
        <v>-0.1142749</v>
      </c>
      <c r="V41" s="6">
        <v>51.638127699999998</v>
      </c>
      <c r="W41" s="6">
        <v>3.8266666699999998</v>
      </c>
      <c r="X41" s="6">
        <v>9.8116666699999993</v>
      </c>
      <c r="Y41" s="6">
        <v>6.85698718</v>
      </c>
      <c r="Z41" s="6">
        <v>3.8266666699999998</v>
      </c>
      <c r="AA41" s="6">
        <v>9.6866666699999993</v>
      </c>
      <c r="AB41" s="6">
        <v>3.8266666699999998</v>
      </c>
      <c r="AC41" s="6">
        <v>9.9366666699999993</v>
      </c>
      <c r="AD41" s="6">
        <v>6.85698718</v>
      </c>
      <c r="AE41" s="6">
        <v>-0.1355719</v>
      </c>
      <c r="AF41" s="6">
        <v>2.54403114</v>
      </c>
      <c r="AG41" s="6">
        <v>1.79769519</v>
      </c>
      <c r="AH41" s="6">
        <v>2.3828145100000002</v>
      </c>
      <c r="AI41" s="6">
        <v>1.62607762</v>
      </c>
      <c r="AJ41" s="6">
        <v>-2.15459E-2</v>
      </c>
      <c r="AK41" s="6">
        <v>13.44</v>
      </c>
      <c r="AL41" s="6">
        <v>13.18</v>
      </c>
      <c r="AM41" s="6">
        <v>0.21079993</v>
      </c>
      <c r="AN41" s="6">
        <v>0.21395091999999999</v>
      </c>
      <c r="AO41" s="6">
        <v>2.7492200000000002</v>
      </c>
      <c r="AP41" s="6">
        <v>-3.4473432000000002</v>
      </c>
      <c r="AQ41" s="6">
        <v>0.17760475000000001</v>
      </c>
      <c r="AR41" s="10">
        <v>0.13867019</v>
      </c>
      <c r="AS41" s="6">
        <v>0.14202583999999999</v>
      </c>
      <c r="AT41" s="10">
        <v>0.12931914</v>
      </c>
      <c r="AU41" s="6">
        <v>0.13214967</v>
      </c>
      <c r="AW41">
        <f>(AR41&lt;$AW$1)*1</f>
        <v>0</v>
      </c>
      <c r="AX41">
        <f t="shared" si="1"/>
        <v>0</v>
      </c>
      <c r="AY41">
        <f t="shared" si="2"/>
        <v>0</v>
      </c>
      <c r="AZ41">
        <f t="shared" si="3"/>
        <v>0</v>
      </c>
      <c r="BB41">
        <v>0</v>
      </c>
    </row>
    <row r="42" spans="1:54" s="3" customFormat="1" x14ac:dyDescent="0.2">
      <c r="A42" s="3" t="s">
        <v>58</v>
      </c>
      <c r="B42" s="3" t="s">
        <v>52</v>
      </c>
      <c r="C42" s="3">
        <f>AND(D42,averaged_runsVolcConst!AU42)*1</f>
        <v>0</v>
      </c>
      <c r="D42" s="3">
        <f>AW42</f>
        <v>0</v>
      </c>
      <c r="E42" s="3" t="s">
        <v>45</v>
      </c>
      <c r="F42" s="6">
        <v>12.7</v>
      </c>
      <c r="G42" s="6">
        <v>82.18</v>
      </c>
      <c r="H42" s="6">
        <v>8.7808799999999996E-3</v>
      </c>
      <c r="I42" s="6">
        <v>94.101879499999995</v>
      </c>
      <c r="J42" s="6">
        <v>-2.7783332999999999</v>
      </c>
      <c r="K42" s="6">
        <v>1.3394444400000001</v>
      </c>
      <c r="L42" s="6">
        <v>-0.25181100000000001</v>
      </c>
      <c r="M42" s="6">
        <v>-2.7783332999999999</v>
      </c>
      <c r="N42" s="6">
        <v>1.2083333300000001</v>
      </c>
      <c r="O42" s="6">
        <v>-2.7783332999999999</v>
      </c>
      <c r="P42" s="6">
        <v>1.2616666700000001</v>
      </c>
      <c r="Q42" s="6">
        <v>4.8858551600000002</v>
      </c>
      <c r="R42" s="6">
        <v>8.865895E-2</v>
      </c>
      <c r="S42" s="6">
        <v>-8.1908400000000006E-2</v>
      </c>
      <c r="T42" s="6">
        <v>-1.8117999999999999E-2</v>
      </c>
      <c r="U42" s="6">
        <v>1.0229210000000001E-2</v>
      </c>
      <c r="V42" s="6">
        <v>99.476239100000001</v>
      </c>
      <c r="W42" s="6">
        <v>-2.5566667000000001</v>
      </c>
      <c r="X42" s="6">
        <v>1.4361111099999999</v>
      </c>
      <c r="Y42" s="6">
        <v>-0.49586540000000001</v>
      </c>
      <c r="Z42" s="6">
        <v>-2.5566667000000001</v>
      </c>
      <c r="AA42" s="6">
        <v>1.3049999999999999</v>
      </c>
      <c r="AB42" s="6">
        <v>-2.5566667000000001</v>
      </c>
      <c r="AC42" s="6">
        <v>1.55666667</v>
      </c>
      <c r="AD42" s="6">
        <v>2.08041667</v>
      </c>
      <c r="AE42" s="6">
        <v>-1.4171100000000001E-2</v>
      </c>
      <c r="AF42" s="6">
        <v>2.8925437999999999</v>
      </c>
      <c r="AG42" s="6">
        <v>3.2954021099999999</v>
      </c>
      <c r="AH42" s="6">
        <v>3.2922102999999998</v>
      </c>
      <c r="AI42" s="6">
        <v>3.2922901000000002</v>
      </c>
      <c r="AJ42" s="6">
        <v>-9.8319299999999998E-2</v>
      </c>
      <c r="AK42" s="6">
        <v>13.54</v>
      </c>
      <c r="AL42" s="6">
        <v>13.64</v>
      </c>
      <c r="AM42" s="6">
        <v>0.16122242000000001</v>
      </c>
      <c r="AN42" s="6">
        <v>0.16446072</v>
      </c>
      <c r="AO42" s="6">
        <v>3.1125799999999999</v>
      </c>
      <c r="AP42" s="6">
        <v>-15.731085</v>
      </c>
      <c r="AQ42" s="6">
        <v>0.14946794999999999</v>
      </c>
      <c r="AR42" s="10">
        <v>8.0048889999999998E-2</v>
      </c>
      <c r="AS42" s="6">
        <v>8.9270420000000003E-2</v>
      </c>
      <c r="AT42" s="10">
        <v>7.2026480000000004E-2</v>
      </c>
      <c r="AU42" s="6">
        <v>7.2461719999999993E-2</v>
      </c>
      <c r="AW42" s="3">
        <f>(AR42&lt;$AW$1)*1</f>
        <v>0</v>
      </c>
      <c r="AX42">
        <f t="shared" si="1"/>
        <v>1</v>
      </c>
      <c r="AY42">
        <f t="shared" si="2"/>
        <v>0</v>
      </c>
      <c r="AZ42">
        <f t="shared" si="3"/>
        <v>1</v>
      </c>
      <c r="BB42" s="3">
        <v>1</v>
      </c>
    </row>
    <row r="43" spans="1:54" x14ac:dyDescent="0.2">
      <c r="A43" t="s">
        <v>103</v>
      </c>
      <c r="B43" t="s">
        <v>44</v>
      </c>
      <c r="C43">
        <f>AND(D43,averaged_runsVolcConst!AU43)*1</f>
        <v>0</v>
      </c>
      <c r="D43">
        <f>AW43</f>
        <v>0</v>
      </c>
      <c r="E43" t="s">
        <v>45</v>
      </c>
      <c r="F43" s="6">
        <v>126.96</v>
      </c>
      <c r="G43" s="6">
        <v>189.16</v>
      </c>
      <c r="H43" s="6">
        <v>0.1244106</v>
      </c>
      <c r="I43" s="6">
        <v>-671.54395999999997</v>
      </c>
      <c r="J43" s="6">
        <v>-6.51</v>
      </c>
      <c r="K43" s="6">
        <v>-6.0908332999999999</v>
      </c>
      <c r="L43" s="6">
        <v>-6.5744631</v>
      </c>
      <c r="M43" s="6">
        <v>-6.71</v>
      </c>
      <c r="N43" s="6">
        <v>-6.2483332999999996</v>
      </c>
      <c r="O43" s="6">
        <v>-6.71</v>
      </c>
      <c r="P43" s="6">
        <v>-6.2483332999999996</v>
      </c>
      <c r="Q43" s="6">
        <v>7.7155141</v>
      </c>
      <c r="R43" s="6">
        <v>3.695056E-2</v>
      </c>
      <c r="S43" s="6">
        <v>7.4796799999999997E-2</v>
      </c>
      <c r="T43" s="6">
        <v>0.1225118</v>
      </c>
      <c r="U43" s="6">
        <v>0.12585893000000001</v>
      </c>
      <c r="V43" s="6">
        <v>-730.43213000000003</v>
      </c>
      <c r="W43" s="6">
        <v>-7.34</v>
      </c>
      <c r="X43" s="6">
        <v>-5.9958333000000001</v>
      </c>
      <c r="Y43" s="6">
        <v>-6.8085256000000003</v>
      </c>
      <c r="Z43" s="6">
        <v>-7.34</v>
      </c>
      <c r="AA43" s="6">
        <v>-6.1533332999999999</v>
      </c>
      <c r="AB43" s="6">
        <v>-7.34</v>
      </c>
      <c r="AC43" s="6">
        <v>-5.8383333000000004</v>
      </c>
      <c r="AD43" s="6">
        <v>6.8455769200000001</v>
      </c>
      <c r="AE43" s="6">
        <v>0.12645872</v>
      </c>
      <c r="AF43" s="6">
        <v>0.63539073999999995</v>
      </c>
      <c r="AG43" s="6">
        <v>1.1128194300000001</v>
      </c>
      <c r="AH43" s="6">
        <v>0.83165893000000002</v>
      </c>
      <c r="AI43" s="6">
        <v>1.88640684</v>
      </c>
      <c r="AJ43" s="6">
        <v>-3.1262979</v>
      </c>
      <c r="AK43" s="6">
        <v>13.12</v>
      </c>
      <c r="AL43" s="6">
        <v>13.06</v>
      </c>
      <c r="AM43" s="7">
        <v>8.6999999999999997E-6</v>
      </c>
      <c r="AN43" s="7">
        <v>2.12E-5</v>
      </c>
      <c r="AO43" s="6">
        <v>0.46722000000000002</v>
      </c>
      <c r="AP43" s="6">
        <v>-719.04850999999996</v>
      </c>
      <c r="AQ43" s="6">
        <v>0.10624996</v>
      </c>
      <c r="AR43" s="10">
        <v>0.14176119000000001</v>
      </c>
      <c r="AS43" s="6">
        <v>0.14206645000000001</v>
      </c>
      <c r="AT43" s="10">
        <v>0.14647603000000001</v>
      </c>
      <c r="AU43" s="6">
        <v>0.15058437</v>
      </c>
      <c r="AW43">
        <f>(AR43&lt;$AW$1)*1</f>
        <v>0</v>
      </c>
      <c r="AX43">
        <f t="shared" si="1"/>
        <v>0</v>
      </c>
      <c r="AY43">
        <f t="shared" si="2"/>
        <v>0</v>
      </c>
      <c r="AZ43">
        <f t="shared" si="3"/>
        <v>0</v>
      </c>
      <c r="BB43">
        <v>0</v>
      </c>
    </row>
    <row r="44" spans="1:54" x14ac:dyDescent="0.2">
      <c r="A44" t="s">
        <v>105</v>
      </c>
      <c r="B44" t="s">
        <v>44</v>
      </c>
      <c r="C44">
        <f>AND(D44,averaged_runsVolcConst!AU44)*1</f>
        <v>0</v>
      </c>
      <c r="D44">
        <f>AW44</f>
        <v>0</v>
      </c>
      <c r="E44" t="s">
        <v>45</v>
      </c>
      <c r="F44" s="6">
        <v>104.72</v>
      </c>
      <c r="G44" s="6">
        <v>145.47999999999999</v>
      </c>
      <c r="H44" s="6">
        <v>0.15204807000000001</v>
      </c>
      <c r="I44" s="6">
        <v>-977.34097999999994</v>
      </c>
      <c r="J44" s="6">
        <v>-5.2850000000000001</v>
      </c>
      <c r="K44" s="6">
        <v>-8.1608333000000002</v>
      </c>
      <c r="L44" s="6">
        <v>-7.4204344999999998</v>
      </c>
      <c r="M44" s="6">
        <v>-5.9649999999999999</v>
      </c>
      <c r="N44" s="6">
        <v>-8.6066666999999999</v>
      </c>
      <c r="O44" s="6">
        <v>-5.9649999999999999</v>
      </c>
      <c r="P44" s="6">
        <v>-8.6066666999999999</v>
      </c>
      <c r="Q44" s="6">
        <v>8.5668933799999998</v>
      </c>
      <c r="R44" s="6">
        <v>3.7110919999999999E-2</v>
      </c>
      <c r="S44" s="6">
        <v>7.1891670000000005E-2</v>
      </c>
      <c r="T44" s="6">
        <v>0.18767399000000001</v>
      </c>
      <c r="U44" s="6">
        <v>0.15349640000000001</v>
      </c>
      <c r="V44" s="6">
        <v>-1234.5125</v>
      </c>
      <c r="W44" s="6">
        <v>-6.0949999999999998</v>
      </c>
      <c r="X44" s="6">
        <v>-8.0658332999999995</v>
      </c>
      <c r="Y44" s="6">
        <v>-7.6346154000000004</v>
      </c>
      <c r="Z44" s="6">
        <v>-6.5750000000000002</v>
      </c>
      <c r="AA44" s="6">
        <v>-8.5116666999999993</v>
      </c>
      <c r="AB44" s="6">
        <v>-6.4816666999999999</v>
      </c>
      <c r="AC44" s="6">
        <v>-8.1533332999999999</v>
      </c>
      <c r="AD44" s="6">
        <v>7.6346153799999996</v>
      </c>
      <c r="AE44" s="6">
        <v>0.19162090000000001</v>
      </c>
      <c r="AF44" s="6">
        <v>1.1904431799999999</v>
      </c>
      <c r="AG44" s="6">
        <v>0.51454425000000004</v>
      </c>
      <c r="AH44" s="6">
        <v>0.58347751999999997</v>
      </c>
      <c r="AI44" s="6">
        <v>0.37442230999999998</v>
      </c>
      <c r="AJ44" s="6">
        <v>-3.3249157</v>
      </c>
      <c r="AK44" s="6">
        <v>13.8</v>
      </c>
      <c r="AL44" s="6">
        <v>13.78</v>
      </c>
      <c r="AM44" s="7">
        <v>4.8E-9</v>
      </c>
      <c r="AN44" s="7">
        <v>1.1700000000000001E-8</v>
      </c>
      <c r="AO44" s="6">
        <v>2.0470600000000001</v>
      </c>
      <c r="AP44" s="6">
        <v>-764.73062000000004</v>
      </c>
      <c r="AQ44" s="6">
        <v>0.10880825</v>
      </c>
      <c r="AR44" s="10">
        <v>0.16536614999999999</v>
      </c>
      <c r="AS44" s="6">
        <v>0.17897896999999999</v>
      </c>
      <c r="AT44" s="10">
        <v>0.18227268999999999</v>
      </c>
      <c r="AU44" s="6">
        <v>0.19936208</v>
      </c>
      <c r="AW44">
        <f>(AR44&lt;$AW$1)*1</f>
        <v>0</v>
      </c>
      <c r="AX44">
        <f t="shared" si="1"/>
        <v>0</v>
      </c>
      <c r="AY44">
        <f t="shared" si="2"/>
        <v>0</v>
      </c>
      <c r="AZ44">
        <f t="shared" si="3"/>
        <v>0</v>
      </c>
      <c r="BB44">
        <v>0</v>
      </c>
    </row>
    <row r="45" spans="1:54" s="3" customFormat="1" x14ac:dyDescent="0.2">
      <c r="A45" s="3" t="s">
        <v>43</v>
      </c>
      <c r="B45" s="3" t="s">
        <v>44</v>
      </c>
      <c r="C45" s="3">
        <f>AND(D45,averaged_runsVolcConst!AU45)*1</f>
        <v>1</v>
      </c>
      <c r="D45" s="3">
        <f>AW45</f>
        <v>1</v>
      </c>
      <c r="E45" s="3" t="s">
        <v>45</v>
      </c>
      <c r="F45" s="6">
        <v>0.54</v>
      </c>
      <c r="G45" s="6">
        <v>2.16</v>
      </c>
      <c r="H45" s="6">
        <v>-2.4476600000000001E-2</v>
      </c>
      <c r="I45" s="6">
        <v>113.59746199999999</v>
      </c>
      <c r="J45" s="6">
        <v>1.54666667</v>
      </c>
      <c r="K45" s="6">
        <v>2.9516666699999998</v>
      </c>
      <c r="L45" s="6">
        <v>2.0863987900000001</v>
      </c>
      <c r="M45" s="6">
        <v>1.42166667</v>
      </c>
      <c r="N45" s="6">
        <v>2.5249999999999999</v>
      </c>
      <c r="O45" s="6">
        <v>1.49666667</v>
      </c>
      <c r="P45" s="6">
        <v>2.9716666699999998</v>
      </c>
      <c r="Q45" s="6">
        <v>3.9399853</v>
      </c>
      <c r="R45" s="6">
        <v>7.8054250000000006E-2</v>
      </c>
      <c r="S45" s="6">
        <v>-3.1793200000000001E-2</v>
      </c>
      <c r="T45" s="6">
        <v>-3.56502E-2</v>
      </c>
      <c r="U45" s="6">
        <v>-2.3028300000000002E-2</v>
      </c>
      <c r="V45" s="6">
        <v>89.990933699999999</v>
      </c>
      <c r="W45" s="6">
        <v>1.7683333299999999</v>
      </c>
      <c r="X45" s="6">
        <v>2.8433333300000001</v>
      </c>
      <c r="Y45" s="6">
        <v>1.8757051300000001</v>
      </c>
      <c r="Z45" s="6">
        <v>1.6433333299999999</v>
      </c>
      <c r="AA45" s="6">
        <v>2.62</v>
      </c>
      <c r="AB45" s="6">
        <v>1.8933333299999999</v>
      </c>
      <c r="AC45" s="6">
        <v>3</v>
      </c>
      <c r="AD45" s="6">
        <v>3.20455128</v>
      </c>
      <c r="AE45" s="6">
        <v>-3.1703299999999997E-2</v>
      </c>
      <c r="AF45" s="6">
        <v>4.0815158399999998</v>
      </c>
      <c r="AG45" s="6">
        <v>3.68638691</v>
      </c>
      <c r="AH45" s="6">
        <v>4.2382947</v>
      </c>
      <c r="AI45" s="6">
        <v>3.6184801499999999</v>
      </c>
      <c r="AJ45" s="6">
        <v>1.3655667199999999</v>
      </c>
      <c r="AK45" s="6">
        <v>15.192</v>
      </c>
      <c r="AL45" s="6">
        <v>14.992000000000001</v>
      </c>
      <c r="AM45" s="6">
        <v>0.81738149000000004</v>
      </c>
      <c r="AN45" s="6">
        <v>0.85196327000000005</v>
      </c>
      <c r="AO45" s="6">
        <v>4.12784</v>
      </c>
      <c r="AP45" s="6">
        <v>314.08034600000002</v>
      </c>
      <c r="AQ45" s="6">
        <v>5.9816179999999997E-2</v>
      </c>
      <c r="AR45" s="10">
        <v>6.7351510000000003E-2</v>
      </c>
      <c r="AS45" s="6">
        <v>7.3893589999999995E-2</v>
      </c>
      <c r="AT45" s="10">
        <v>8.2760970000000003E-2</v>
      </c>
      <c r="AU45" s="6">
        <v>8.8039409999999999E-2</v>
      </c>
      <c r="AW45" s="3">
        <f>(AR45&lt;$AW$1)*1</f>
        <v>1</v>
      </c>
      <c r="AX45">
        <f t="shared" si="1"/>
        <v>0</v>
      </c>
      <c r="AY45">
        <f t="shared" si="2"/>
        <v>1</v>
      </c>
      <c r="AZ45">
        <f t="shared" si="3"/>
        <v>0</v>
      </c>
      <c r="BB45" s="3">
        <v>1</v>
      </c>
    </row>
    <row r="46" spans="1:54" x14ac:dyDescent="0.2">
      <c r="A46" t="s">
        <v>97</v>
      </c>
      <c r="B46" t="s">
        <v>80</v>
      </c>
      <c r="C46">
        <f>AND(D46,averaged_runsVolcConst!AU46)*1</f>
        <v>0</v>
      </c>
      <c r="D46">
        <f>AW46</f>
        <v>0</v>
      </c>
      <c r="E46" t="s">
        <v>45</v>
      </c>
      <c r="F46" s="6">
        <v>13.64</v>
      </c>
      <c r="G46" s="6">
        <v>47.64</v>
      </c>
      <c r="H46" s="6">
        <v>-1.15219E-2</v>
      </c>
      <c r="I46" s="6">
        <v>53.382893500000002</v>
      </c>
      <c r="J46" s="6">
        <v>0.52500000000000002</v>
      </c>
      <c r="K46" s="6">
        <v>-0.84</v>
      </c>
      <c r="L46" s="6">
        <v>0.20324120000000001</v>
      </c>
      <c r="M46" s="6">
        <v>0.52500000000000002</v>
      </c>
      <c r="N46" s="6">
        <v>-0.84</v>
      </c>
      <c r="O46" s="6">
        <v>0.52500000000000002</v>
      </c>
      <c r="P46" s="6">
        <v>-0.84</v>
      </c>
      <c r="Q46" s="6">
        <v>4.1613456199999996</v>
      </c>
      <c r="R46" s="6">
        <v>7.6747949999999995E-2</v>
      </c>
      <c r="S46" s="6">
        <v>1.131629E-2</v>
      </c>
      <c r="T46" s="6">
        <v>1.152078E-2</v>
      </c>
      <c r="U46" s="6">
        <v>-1.00736E-2</v>
      </c>
      <c r="V46" s="6">
        <v>135.37670399999999</v>
      </c>
      <c r="W46" s="6">
        <v>0.74666666999999998</v>
      </c>
      <c r="X46" s="6">
        <v>-0.745</v>
      </c>
      <c r="Y46" s="6">
        <v>-0.12115380000000001</v>
      </c>
      <c r="Z46" s="6">
        <v>0.74666666999999998</v>
      </c>
      <c r="AA46" s="6">
        <v>-0.745</v>
      </c>
      <c r="AB46" s="6">
        <v>0.74666666999999998</v>
      </c>
      <c r="AC46" s="6">
        <v>-0.745</v>
      </c>
      <c r="AD46" s="6">
        <v>1.33371795</v>
      </c>
      <c r="AE46" s="6">
        <v>1.5467689999999999E-2</v>
      </c>
      <c r="AF46" s="6">
        <v>5.5167971800000002</v>
      </c>
      <c r="AG46" s="6">
        <v>6.2422087900000003</v>
      </c>
      <c r="AH46" s="6">
        <v>4.3383338599999997</v>
      </c>
      <c r="AI46" s="6">
        <v>5.0443247600000003</v>
      </c>
      <c r="AJ46" s="6">
        <v>0.54140971000000004</v>
      </c>
      <c r="AK46" s="6">
        <v>13.1</v>
      </c>
      <c r="AL46" s="6">
        <v>13</v>
      </c>
      <c r="AM46" s="6">
        <v>0.26255884000000002</v>
      </c>
      <c r="AN46" s="6">
        <v>0.29208803</v>
      </c>
      <c r="AO46" s="6">
        <v>2.41432</v>
      </c>
      <c r="AP46" s="6">
        <v>75.797358900000006</v>
      </c>
      <c r="AQ46" s="6">
        <v>0.11680759</v>
      </c>
      <c r="AR46" s="10">
        <v>9.1783610000000002E-2</v>
      </c>
      <c r="AS46" s="6">
        <v>9.1031550000000003E-2</v>
      </c>
      <c r="AT46" s="11">
        <v>5.76061E-2</v>
      </c>
      <c r="AU46" s="8">
        <v>4.2719260000000002E-2</v>
      </c>
      <c r="AW46">
        <f>(AR46&lt;$AW$1)*1</f>
        <v>0</v>
      </c>
      <c r="AX46">
        <f t="shared" si="1"/>
        <v>1</v>
      </c>
      <c r="AY46">
        <f t="shared" si="2"/>
        <v>0</v>
      </c>
      <c r="AZ46">
        <f t="shared" si="3"/>
        <v>1</v>
      </c>
      <c r="BB46">
        <v>1</v>
      </c>
    </row>
    <row r="47" spans="1:54" x14ac:dyDescent="0.2">
      <c r="A47" t="s">
        <v>104</v>
      </c>
      <c r="B47" t="s">
        <v>80</v>
      </c>
      <c r="C47">
        <f>AND(D47,averaged_runsVolcConst!AU47)*1</f>
        <v>0</v>
      </c>
      <c r="D47">
        <f>AW47</f>
        <v>0</v>
      </c>
      <c r="E47" t="s">
        <v>45</v>
      </c>
      <c r="F47" s="6">
        <v>17.760000000000002</v>
      </c>
      <c r="G47" s="6">
        <v>65.22</v>
      </c>
      <c r="H47" s="6">
        <v>-1.6337500000000001E-2</v>
      </c>
      <c r="I47" s="6">
        <v>30.5482814</v>
      </c>
      <c r="J47" s="6">
        <v>1.2416666700000001</v>
      </c>
      <c r="K47" s="6">
        <v>-0.31833329999999999</v>
      </c>
      <c r="L47" s="6">
        <v>0.68528887999999999</v>
      </c>
      <c r="M47" s="6">
        <v>1.2416666700000001</v>
      </c>
      <c r="N47" s="6">
        <v>-0.31833329999999999</v>
      </c>
      <c r="O47" s="6">
        <v>1.2416666700000001</v>
      </c>
      <c r="P47" s="6">
        <v>-0.31833329999999999</v>
      </c>
      <c r="Q47" s="6">
        <v>4.2292961800000004</v>
      </c>
      <c r="R47" s="6">
        <v>6.9932519999999998E-2</v>
      </c>
      <c r="S47" s="6">
        <v>2.1733499999999999E-2</v>
      </c>
      <c r="T47" s="6">
        <v>1.633418E-2</v>
      </c>
      <c r="U47" s="6">
        <v>-1.48892E-2</v>
      </c>
      <c r="V47" s="6">
        <v>133.78888900000001</v>
      </c>
      <c r="W47" s="6">
        <v>1.46333333</v>
      </c>
      <c r="X47" s="6">
        <v>-0.22333330000000001</v>
      </c>
      <c r="Y47" s="6">
        <v>0.38692307999999997</v>
      </c>
      <c r="Z47" s="6">
        <v>1.46333333</v>
      </c>
      <c r="AA47" s="6">
        <v>-0.22333330000000001</v>
      </c>
      <c r="AB47" s="6">
        <v>1.46333333</v>
      </c>
      <c r="AC47" s="6">
        <v>-0.22333330000000001</v>
      </c>
      <c r="AD47" s="6">
        <v>1.1941025599999999</v>
      </c>
      <c r="AE47" s="6">
        <v>2.0281090000000002E-2</v>
      </c>
      <c r="AF47" s="6">
        <v>5.5175653100000002</v>
      </c>
      <c r="AG47" s="6">
        <v>6.6263095500000002</v>
      </c>
      <c r="AH47" s="6">
        <v>3.7720667200000002</v>
      </c>
      <c r="AI47" s="6">
        <v>4.7024437499999996</v>
      </c>
      <c r="AJ47" s="6">
        <v>0.40309507</v>
      </c>
      <c r="AK47" s="6">
        <v>13.1</v>
      </c>
      <c r="AL47" s="6">
        <v>13</v>
      </c>
      <c r="AM47" s="6">
        <v>0.16228105000000001</v>
      </c>
      <c r="AN47" s="6">
        <v>0.19787809000000001</v>
      </c>
      <c r="AO47" s="6">
        <v>2.0566599999999999</v>
      </c>
      <c r="AP47" s="6">
        <v>56.4333101</v>
      </c>
      <c r="AQ47" s="6">
        <v>0.12269305</v>
      </c>
      <c r="AR47" s="10">
        <v>9.2436489999999996E-2</v>
      </c>
      <c r="AS47" s="6">
        <v>9.2983949999999996E-2</v>
      </c>
      <c r="AT47" s="12">
        <v>5.6749019999999997E-2</v>
      </c>
      <c r="AU47" s="9">
        <v>4.5894289999999997E-2</v>
      </c>
      <c r="AW47">
        <f>(AR47&lt;$AW$1)*1</f>
        <v>0</v>
      </c>
      <c r="AX47">
        <f t="shared" si="1"/>
        <v>1</v>
      </c>
      <c r="AY47">
        <f t="shared" si="2"/>
        <v>0</v>
      </c>
      <c r="AZ47">
        <f t="shared" si="3"/>
        <v>1</v>
      </c>
      <c r="BB47">
        <v>0</v>
      </c>
    </row>
    <row r="48" spans="1:54" x14ac:dyDescent="0.2">
      <c r="A48" t="s">
        <v>96</v>
      </c>
      <c r="B48" t="s">
        <v>80</v>
      </c>
      <c r="C48">
        <f>AND(D48,averaged_runsVolcConst!AU48)*1</f>
        <v>0</v>
      </c>
      <c r="D48">
        <f>AW48</f>
        <v>0</v>
      </c>
      <c r="E48" t="s">
        <v>45</v>
      </c>
      <c r="F48" s="6">
        <v>12.78</v>
      </c>
      <c r="G48" s="6">
        <v>47.02</v>
      </c>
      <c r="H48" s="6">
        <v>-9.8005000000000002E-3</v>
      </c>
      <c r="I48" s="6">
        <v>56.024909000000001</v>
      </c>
      <c r="J48" s="6">
        <v>0.26666666999999999</v>
      </c>
      <c r="K48" s="6">
        <v>-0.75166670000000002</v>
      </c>
      <c r="L48" s="6">
        <v>0.13378233</v>
      </c>
      <c r="M48" s="6">
        <v>0.26666666999999999</v>
      </c>
      <c r="N48" s="6">
        <v>-0.75166670000000002</v>
      </c>
      <c r="O48" s="6">
        <v>0.26666666999999999</v>
      </c>
      <c r="P48" s="6">
        <v>-0.75166670000000002</v>
      </c>
      <c r="Q48" s="6">
        <v>4.1151143699999997</v>
      </c>
      <c r="R48" s="6">
        <v>8.0338859999999998E-2</v>
      </c>
      <c r="S48" s="6">
        <v>1.258336E-2</v>
      </c>
      <c r="T48" s="6">
        <v>9.7956599999999994E-3</v>
      </c>
      <c r="U48" s="6">
        <v>-8.3522000000000006E-3</v>
      </c>
      <c r="V48" s="6">
        <v>136.537498</v>
      </c>
      <c r="W48" s="6">
        <v>0.48833333000000001</v>
      </c>
      <c r="X48" s="6">
        <v>-0.65666670000000005</v>
      </c>
      <c r="Y48" s="6">
        <v>-0.16038459999999999</v>
      </c>
      <c r="Z48" s="6">
        <v>0.48833333000000001</v>
      </c>
      <c r="AA48" s="6">
        <v>-0.65666670000000005</v>
      </c>
      <c r="AB48" s="6">
        <v>0.48833333000000001</v>
      </c>
      <c r="AC48" s="6">
        <v>-0.65666670000000005</v>
      </c>
      <c r="AD48" s="6">
        <v>1.33730769</v>
      </c>
      <c r="AE48" s="6">
        <v>1.3742580000000001E-2</v>
      </c>
      <c r="AF48" s="6">
        <v>5.4833500500000003</v>
      </c>
      <c r="AG48" s="6">
        <v>6.2539271400000001</v>
      </c>
      <c r="AH48" s="6">
        <v>4.5182532999999996</v>
      </c>
      <c r="AI48" s="6">
        <v>5.0368450500000002</v>
      </c>
      <c r="AJ48" s="6">
        <v>0.54077476999999996</v>
      </c>
      <c r="AK48" s="6">
        <v>13.1</v>
      </c>
      <c r="AL48" s="6">
        <v>13</v>
      </c>
      <c r="AM48" s="6">
        <v>0.26311628999999997</v>
      </c>
      <c r="AN48" s="6">
        <v>0.29097436999999998</v>
      </c>
      <c r="AO48" s="6">
        <v>2.6599599999999999</v>
      </c>
      <c r="AP48" s="6">
        <v>75.708468300000007</v>
      </c>
      <c r="AQ48" s="6">
        <v>0.1182634</v>
      </c>
      <c r="AR48" s="10">
        <v>9.0863570000000005E-2</v>
      </c>
      <c r="AS48" s="6">
        <v>9.087924E-2</v>
      </c>
      <c r="AT48" s="11">
        <v>5.6330129999999999E-2</v>
      </c>
      <c r="AU48" s="8">
        <v>4.2379180000000002E-2</v>
      </c>
      <c r="AW48">
        <f>(AR48&lt;$AW$1)*1</f>
        <v>0</v>
      </c>
      <c r="AX48">
        <f t="shared" si="1"/>
        <v>1</v>
      </c>
      <c r="AY48">
        <f t="shared" si="2"/>
        <v>0</v>
      </c>
      <c r="AZ48">
        <f t="shared" si="3"/>
        <v>1</v>
      </c>
      <c r="BB48">
        <v>1</v>
      </c>
    </row>
    <row r="49" spans="1:54" s="3" customFormat="1" x14ac:dyDescent="0.2">
      <c r="A49" s="3" t="s">
        <v>79</v>
      </c>
      <c r="B49" s="3" t="s">
        <v>80</v>
      </c>
      <c r="C49" s="3">
        <f>AND(D49,averaged_runsVolcConst!AU49)*1</f>
        <v>0</v>
      </c>
      <c r="D49" s="3">
        <f>AW49</f>
        <v>0</v>
      </c>
      <c r="E49" s="3" t="s">
        <v>45</v>
      </c>
      <c r="F49" s="6">
        <v>12.04</v>
      </c>
      <c r="G49" s="6">
        <v>44.16</v>
      </c>
      <c r="H49" s="6">
        <v>-6.6629999999999997E-3</v>
      </c>
      <c r="I49" s="6">
        <v>53.760478200000001</v>
      </c>
      <c r="J49" s="6">
        <v>0.32</v>
      </c>
      <c r="K49" s="6">
        <v>-1.3033333</v>
      </c>
      <c r="L49" s="6">
        <v>-9.4171000000000005E-2</v>
      </c>
      <c r="M49" s="6">
        <v>0.32</v>
      </c>
      <c r="N49" s="6">
        <v>-1.3033333</v>
      </c>
      <c r="O49" s="6">
        <v>0.32</v>
      </c>
      <c r="P49" s="6">
        <v>-1.3033333</v>
      </c>
      <c r="Q49" s="6">
        <v>4.1295999600000002</v>
      </c>
      <c r="R49" s="6">
        <v>7.6099529999999999E-2</v>
      </c>
      <c r="S49" s="6">
        <v>1.498758E-2</v>
      </c>
      <c r="T49" s="6">
        <v>1.8786770000000001E-2</v>
      </c>
      <c r="U49" s="6">
        <v>-5.2147000000000001E-3</v>
      </c>
      <c r="V49" s="6">
        <v>134.04479499999999</v>
      </c>
      <c r="W49" s="6">
        <v>0.54166667000000002</v>
      </c>
      <c r="X49" s="6">
        <v>-1.2083333000000001</v>
      </c>
      <c r="Y49" s="6">
        <v>-0.42153849999999998</v>
      </c>
      <c r="Z49" s="6">
        <v>0.54166667000000002</v>
      </c>
      <c r="AA49" s="6">
        <v>-1.2083333000000001</v>
      </c>
      <c r="AB49" s="6">
        <v>0.54166667000000002</v>
      </c>
      <c r="AC49" s="6">
        <v>-1.2083333000000001</v>
      </c>
      <c r="AD49" s="6">
        <v>1.3633333299999999</v>
      </c>
      <c r="AE49" s="6">
        <v>2.2733679999999999E-2</v>
      </c>
      <c r="AF49" s="6">
        <v>5.5432098700000001</v>
      </c>
      <c r="AG49" s="6">
        <v>6.0504485399999997</v>
      </c>
      <c r="AH49" s="6">
        <v>4.6456625599999999</v>
      </c>
      <c r="AI49" s="6">
        <v>5.1586769200000004</v>
      </c>
      <c r="AJ49" s="6">
        <v>0.56771981999999999</v>
      </c>
      <c r="AK49" s="6">
        <v>13.1</v>
      </c>
      <c r="AL49" s="6">
        <v>13</v>
      </c>
      <c r="AM49" s="6">
        <v>0.28570899999999999</v>
      </c>
      <c r="AN49" s="6">
        <v>0.31778309999999999</v>
      </c>
      <c r="AO49" s="6">
        <v>2.3309799999999998</v>
      </c>
      <c r="AP49" s="6">
        <v>79.480774699999998</v>
      </c>
      <c r="AQ49" s="6">
        <v>0.11564597</v>
      </c>
      <c r="AR49" s="10">
        <v>9.1763999999999998E-2</v>
      </c>
      <c r="AS49" s="6">
        <v>9.1544349999999997E-2</v>
      </c>
      <c r="AT49" s="11">
        <v>5.7880969999999997E-2</v>
      </c>
      <c r="AU49" s="8">
        <v>4.4471589999999998E-2</v>
      </c>
      <c r="AW49" s="3">
        <f>(AR49&lt;$AW$1)*1</f>
        <v>0</v>
      </c>
      <c r="AX49">
        <f t="shared" si="1"/>
        <v>1</v>
      </c>
      <c r="AY49">
        <f t="shared" si="2"/>
        <v>0</v>
      </c>
      <c r="AZ49">
        <f t="shared" si="3"/>
        <v>1</v>
      </c>
      <c r="BB49" s="3">
        <v>1</v>
      </c>
    </row>
    <row r="50" spans="1:54" x14ac:dyDescent="0.2">
      <c r="A50" t="s">
        <v>100</v>
      </c>
      <c r="B50" t="s">
        <v>80</v>
      </c>
      <c r="C50">
        <f>AND(D50,averaged_runsVolcConst!AU50)*1</f>
        <v>0</v>
      </c>
      <c r="D50">
        <f>AW50</f>
        <v>0</v>
      </c>
      <c r="E50" t="s">
        <v>45</v>
      </c>
      <c r="F50" s="6">
        <v>12.56</v>
      </c>
      <c r="G50" s="6">
        <v>43.04</v>
      </c>
      <c r="H50" s="6">
        <v>-3.0574999999999999E-3</v>
      </c>
      <c r="I50" s="6">
        <v>99.837350000000001</v>
      </c>
      <c r="J50" s="6">
        <v>1.1430555600000001</v>
      </c>
      <c r="K50" s="6">
        <v>-0.50777779999999995</v>
      </c>
      <c r="L50" s="6">
        <v>0.48343059999999999</v>
      </c>
      <c r="M50" s="6">
        <v>-0.81166669999999996</v>
      </c>
      <c r="N50" s="6">
        <v>-1.5433333</v>
      </c>
      <c r="O50" s="6">
        <v>2.0550000000000002</v>
      </c>
      <c r="P50" s="6">
        <v>-0.53</v>
      </c>
      <c r="Q50" s="6">
        <v>3.7146380400000001</v>
      </c>
      <c r="R50" s="6">
        <v>5.7133320000000001E-2</v>
      </c>
      <c r="S50" s="6">
        <v>1.431908E-2</v>
      </c>
      <c r="T50" s="6">
        <v>3.0515500000000001E-3</v>
      </c>
      <c r="U50" s="6">
        <v>-1.6092000000000001E-3</v>
      </c>
      <c r="V50" s="6">
        <v>56.525869700000001</v>
      </c>
      <c r="W50" s="6">
        <v>1.24027778</v>
      </c>
      <c r="X50" s="6">
        <v>-0.82333330000000005</v>
      </c>
      <c r="Y50" s="6">
        <v>6.59188E-2</v>
      </c>
      <c r="Z50" s="6">
        <v>-0.59</v>
      </c>
      <c r="AA50" s="6">
        <v>-1.4483333</v>
      </c>
      <c r="AB50" s="6">
        <v>3.00666667</v>
      </c>
      <c r="AC50" s="6">
        <v>-0.23</v>
      </c>
      <c r="AD50" s="6">
        <v>2.9917734999999999</v>
      </c>
      <c r="AE50" s="6">
        <v>6.9984599999999998E-3</v>
      </c>
      <c r="AF50" s="6">
        <v>4.3704479699999998</v>
      </c>
      <c r="AG50" s="6">
        <v>4.0789599499999998</v>
      </c>
      <c r="AH50" s="6">
        <v>5.0779765699999997</v>
      </c>
      <c r="AI50" s="6">
        <v>6.0256824800000004</v>
      </c>
      <c r="AJ50" s="6">
        <v>0.90183802000000002</v>
      </c>
      <c r="AK50" s="6">
        <v>15.688000000000001</v>
      </c>
      <c r="AL50" s="6">
        <v>15.346</v>
      </c>
      <c r="AM50" s="6">
        <v>0.11458553</v>
      </c>
      <c r="AN50" s="6">
        <v>0.18605215</v>
      </c>
      <c r="AO50" s="6">
        <v>3.5390799999999998</v>
      </c>
      <c r="AP50" s="6">
        <v>126.257323</v>
      </c>
      <c r="AQ50" s="6">
        <v>8.3086800000000002E-2</v>
      </c>
      <c r="AR50" s="10">
        <v>7.8061820000000004E-2</v>
      </c>
      <c r="AS50" s="6">
        <v>7.8607220000000005E-2</v>
      </c>
      <c r="AT50" s="10">
        <v>0.10424646</v>
      </c>
      <c r="AU50" s="6">
        <v>0.11010461000000001</v>
      </c>
      <c r="AW50">
        <f>(AR50&lt;$AW$1)*1</f>
        <v>0</v>
      </c>
      <c r="AX50">
        <f t="shared" si="1"/>
        <v>0</v>
      </c>
      <c r="AY50">
        <f t="shared" si="2"/>
        <v>0</v>
      </c>
      <c r="AZ50">
        <f t="shared" si="3"/>
        <v>0</v>
      </c>
      <c r="BB50">
        <v>0</v>
      </c>
    </row>
    <row r="51" spans="1:54" x14ac:dyDescent="0.2">
      <c r="A51" t="s">
        <v>106</v>
      </c>
      <c r="B51" t="s">
        <v>80</v>
      </c>
      <c r="C51">
        <f>AND(D51,averaged_runsVolcConst!AU51)*1</f>
        <v>1</v>
      </c>
      <c r="D51">
        <f>AW51</f>
        <v>1</v>
      </c>
      <c r="E51" t="s">
        <v>45</v>
      </c>
      <c r="F51" s="6">
        <v>30.14</v>
      </c>
      <c r="G51" s="6">
        <v>71.22</v>
      </c>
      <c r="H51" s="6">
        <v>-6.6826000000000003E-3</v>
      </c>
      <c r="I51" s="6">
        <v>93.417544699999993</v>
      </c>
      <c r="J51" s="6">
        <v>0.94499999999999995</v>
      </c>
      <c r="K51" s="6">
        <v>6.0833329999999998E-2</v>
      </c>
      <c r="L51" s="6">
        <v>0.39827415999999999</v>
      </c>
      <c r="M51" s="6">
        <v>0.44666666999999999</v>
      </c>
      <c r="N51" s="6">
        <v>-0.15333330000000001</v>
      </c>
      <c r="O51" s="6">
        <v>0.80666667000000003</v>
      </c>
      <c r="P51" s="6">
        <v>-0.15333330000000001</v>
      </c>
      <c r="Q51" s="6">
        <v>3.1319274699999999</v>
      </c>
      <c r="R51" s="6">
        <v>4.6347800000000001E-2</v>
      </c>
      <c r="S51" s="6">
        <v>2.3686519999999999E-2</v>
      </c>
      <c r="T51" s="6">
        <v>6.6758499999999997E-3</v>
      </c>
      <c r="U51" s="6">
        <v>-5.2342999999999999E-3</v>
      </c>
      <c r="V51" s="6">
        <v>16.443043100000001</v>
      </c>
      <c r="W51" s="6">
        <v>1.1666666699999999</v>
      </c>
      <c r="X51" s="6">
        <v>-5.8333299999999998E-2</v>
      </c>
      <c r="Y51" s="6">
        <v>0.20384615</v>
      </c>
      <c r="Z51" s="6">
        <v>0.66833332999999995</v>
      </c>
      <c r="AA51" s="6">
        <v>-5.8333299999999998E-2</v>
      </c>
      <c r="AB51" s="6">
        <v>1.665</v>
      </c>
      <c r="AC51" s="6">
        <v>-5.8333299999999998E-2</v>
      </c>
      <c r="AD51" s="6">
        <v>2.59089744</v>
      </c>
      <c r="AE51" s="6">
        <v>1.062276E-2</v>
      </c>
      <c r="AF51" s="6">
        <v>4.9720170799999996</v>
      </c>
      <c r="AG51" s="6">
        <v>4.4770432900000001</v>
      </c>
      <c r="AH51" s="6">
        <v>5.0601208199999999</v>
      </c>
      <c r="AI51" s="6">
        <v>5.6919629699999996</v>
      </c>
      <c r="AJ51" s="6">
        <v>0.22182320999999999</v>
      </c>
      <c r="AK51" s="6">
        <v>13.552</v>
      </c>
      <c r="AL51" s="6">
        <v>13.492000000000001</v>
      </c>
      <c r="AM51" s="6">
        <v>1.5209100000000001E-3</v>
      </c>
      <c r="AN51" s="6">
        <v>1.6049750000000002E-2</v>
      </c>
      <c r="AO51" s="6">
        <v>1.61368</v>
      </c>
      <c r="AP51" s="6">
        <v>31.055249</v>
      </c>
      <c r="AQ51" s="6">
        <v>8.1154989999999996E-2</v>
      </c>
      <c r="AR51" s="10">
        <v>6.489193E-2</v>
      </c>
      <c r="AS51" s="6">
        <v>6.503631E-2</v>
      </c>
      <c r="AT51" s="10">
        <v>9.0250200000000003E-2</v>
      </c>
      <c r="AU51" s="6">
        <v>9.7236749999999997E-2</v>
      </c>
      <c r="AW51">
        <f>(AR51&lt;$AW$1)*1</f>
        <v>1</v>
      </c>
      <c r="AX51">
        <f t="shared" si="1"/>
        <v>0</v>
      </c>
      <c r="AY51">
        <f t="shared" si="2"/>
        <v>1</v>
      </c>
      <c r="AZ51">
        <f t="shared" si="3"/>
        <v>0</v>
      </c>
      <c r="BB51">
        <v>0</v>
      </c>
    </row>
    <row r="52" spans="1:54" x14ac:dyDescent="0.2">
      <c r="A52" t="s">
        <v>98</v>
      </c>
      <c r="B52" t="s">
        <v>80</v>
      </c>
      <c r="C52">
        <f>AND(D52,averaged_runsVolcConst!AU52)*1</f>
        <v>1</v>
      </c>
      <c r="D52">
        <f>AW52</f>
        <v>1</v>
      </c>
      <c r="E52" t="s">
        <v>45</v>
      </c>
      <c r="F52" s="6">
        <v>8.6999999999999993</v>
      </c>
      <c r="G52" s="6">
        <v>32.96</v>
      </c>
      <c r="H52" s="6">
        <v>-1.716E-4</v>
      </c>
      <c r="I52" s="6">
        <v>128.79970299999999</v>
      </c>
      <c r="J52" s="6">
        <v>-0.42583330000000003</v>
      </c>
      <c r="K52" s="6">
        <v>-0.1733333</v>
      </c>
      <c r="L52" s="6">
        <v>-0.1242163</v>
      </c>
      <c r="M52" s="6">
        <v>-0.75166670000000002</v>
      </c>
      <c r="N52" s="6">
        <v>-0.1733333</v>
      </c>
      <c r="O52" s="6">
        <v>-0.54666669999999995</v>
      </c>
      <c r="P52" s="6">
        <v>-0.1733333</v>
      </c>
      <c r="Q52" s="6">
        <v>3.2468655100000001</v>
      </c>
      <c r="R52" s="6">
        <v>6.0503710000000002E-2</v>
      </c>
      <c r="S52" s="6">
        <v>1.7855940000000001E-2</v>
      </c>
      <c r="T52" s="6">
        <v>1.5474E-4</v>
      </c>
      <c r="U52" s="6">
        <v>1.27677E-3</v>
      </c>
      <c r="V52" s="6">
        <v>49.388891000000001</v>
      </c>
      <c r="W52" s="6">
        <v>-0.20416670000000001</v>
      </c>
      <c r="X52" s="6">
        <v>-0.12333330000000001</v>
      </c>
      <c r="Y52" s="6">
        <v>-0.36403849999999999</v>
      </c>
      <c r="Z52" s="6">
        <v>-0.53</v>
      </c>
      <c r="AA52" s="6">
        <v>-0.32333329999999999</v>
      </c>
      <c r="AB52" s="6">
        <v>0.12166667</v>
      </c>
      <c r="AC52" s="6">
        <v>-0.32333329999999999</v>
      </c>
      <c r="AD52" s="6">
        <v>2.7607051299999998</v>
      </c>
      <c r="AE52" s="6">
        <v>4.1016500000000001E-3</v>
      </c>
      <c r="AF52" s="6">
        <v>4.4696493100000003</v>
      </c>
      <c r="AG52" s="6">
        <v>4.1161927499999997</v>
      </c>
      <c r="AH52" s="6">
        <v>5.2592096699999997</v>
      </c>
      <c r="AI52" s="6">
        <v>6.4483773299999996</v>
      </c>
      <c r="AJ52" s="6">
        <v>1.06413453</v>
      </c>
      <c r="AK52" s="6">
        <v>13.452</v>
      </c>
      <c r="AL52" s="6">
        <v>13.292</v>
      </c>
      <c r="AM52" s="6">
        <v>0.13911570000000001</v>
      </c>
      <c r="AN52" s="6">
        <v>0.17866191000000001</v>
      </c>
      <c r="AO52" s="6">
        <v>2.5400200000000002</v>
      </c>
      <c r="AP52" s="6">
        <v>148.978835</v>
      </c>
      <c r="AQ52" s="6">
        <v>7.7630179999999993E-2</v>
      </c>
      <c r="AR52" s="11">
        <v>5.9429679999999999E-2</v>
      </c>
      <c r="AS52" s="8">
        <v>5.465424E-2</v>
      </c>
      <c r="AT52" s="10">
        <v>8.2656850000000004E-2</v>
      </c>
      <c r="AU52" s="6">
        <v>8.6163249999999997E-2</v>
      </c>
      <c r="AW52">
        <f>(AR52&lt;$AW$1)*1</f>
        <v>1</v>
      </c>
      <c r="AX52">
        <f t="shared" si="1"/>
        <v>0</v>
      </c>
      <c r="AY52">
        <f t="shared" si="2"/>
        <v>1</v>
      </c>
      <c r="AZ52">
        <f t="shared" si="3"/>
        <v>0</v>
      </c>
      <c r="BB52">
        <v>1</v>
      </c>
    </row>
    <row r="53" spans="1:54" x14ac:dyDescent="0.2">
      <c r="A53" t="s">
        <v>99</v>
      </c>
      <c r="B53" t="s">
        <v>80</v>
      </c>
      <c r="C53">
        <f>AND(D53,averaged_runsVolcConst!AU53)*1</f>
        <v>1</v>
      </c>
      <c r="D53">
        <f>AW53</f>
        <v>1</v>
      </c>
      <c r="E53" t="s">
        <v>45</v>
      </c>
      <c r="F53" s="6">
        <v>13.62</v>
      </c>
      <c r="G53" s="6">
        <v>45.6</v>
      </c>
      <c r="H53" s="6">
        <v>-4.0046999999999999E-3</v>
      </c>
      <c r="I53" s="6">
        <v>94.169210300000003</v>
      </c>
      <c r="J53" s="6">
        <v>0.80666667000000003</v>
      </c>
      <c r="K53" s="6">
        <v>-0.82833330000000005</v>
      </c>
      <c r="L53" s="6">
        <v>-1.9448E-2</v>
      </c>
      <c r="M53" s="6">
        <v>-0.84499999999999997</v>
      </c>
      <c r="N53" s="6">
        <v>-1.5683332999999999</v>
      </c>
      <c r="O53" s="6">
        <v>1.1266666700000001</v>
      </c>
      <c r="P53" s="6">
        <v>-1.1833332999999999</v>
      </c>
      <c r="Q53" s="6">
        <v>3.2652589600000002</v>
      </c>
      <c r="R53" s="6">
        <v>5.4744500000000001E-2</v>
      </c>
      <c r="S53" s="6">
        <v>1.2086039999999999E-2</v>
      </c>
      <c r="T53" s="6">
        <v>3.9925999999999998E-3</v>
      </c>
      <c r="U53" s="6">
        <v>-2.5563000000000001E-3</v>
      </c>
      <c r="V53" s="6">
        <v>15.3404478</v>
      </c>
      <c r="W53" s="6">
        <v>0.85666666999999996</v>
      </c>
      <c r="X53" s="6">
        <v>-1.1591667000000001</v>
      </c>
      <c r="Y53" s="6">
        <v>-0.32147439999999999</v>
      </c>
      <c r="Z53" s="6">
        <v>-0.62333329999999998</v>
      </c>
      <c r="AA53" s="6">
        <v>-1.4733333</v>
      </c>
      <c r="AB53" s="6">
        <v>2.3366666700000001</v>
      </c>
      <c r="AC53" s="6">
        <v>-0.84499999999999997</v>
      </c>
      <c r="AD53" s="6">
        <v>2.6683974400000001</v>
      </c>
      <c r="AE53" s="6">
        <v>7.9395100000000003E-3</v>
      </c>
      <c r="AF53" s="6">
        <v>4.2786117700000004</v>
      </c>
      <c r="AG53" s="6">
        <v>3.5337059100000001</v>
      </c>
      <c r="AH53" s="6">
        <v>5.4033673799999997</v>
      </c>
      <c r="AI53" s="6">
        <v>5.8050580900000002</v>
      </c>
      <c r="AJ53" s="6">
        <v>0.89269414000000002</v>
      </c>
      <c r="AK53" s="6">
        <v>14.436</v>
      </c>
      <c r="AL53" s="6">
        <v>14.311999999999999</v>
      </c>
      <c r="AM53" s="6">
        <v>0.11549545999999999</v>
      </c>
      <c r="AN53" s="6">
        <v>0.16308001</v>
      </c>
      <c r="AO53" s="6">
        <v>2.2549600000000001</v>
      </c>
      <c r="AP53" s="6">
        <v>124.97718</v>
      </c>
      <c r="AQ53" s="6">
        <v>7.6596289999999997E-2</v>
      </c>
      <c r="AR53" s="11">
        <v>7.2798829999999995E-2</v>
      </c>
      <c r="AS53" s="8">
        <v>7.2052110000000003E-2</v>
      </c>
      <c r="AT53" s="10">
        <v>0.10584089000000001</v>
      </c>
      <c r="AU53" s="6">
        <v>0.11176756</v>
      </c>
      <c r="AW53">
        <f>(AR53&lt;$AW$1)*1</f>
        <v>1</v>
      </c>
      <c r="AX53">
        <f t="shared" si="1"/>
        <v>0</v>
      </c>
      <c r="AY53">
        <f t="shared" si="2"/>
        <v>1</v>
      </c>
      <c r="AZ53">
        <f t="shared" si="3"/>
        <v>0</v>
      </c>
      <c r="BB53">
        <v>1</v>
      </c>
    </row>
    <row r="54" spans="1:54" x14ac:dyDescent="0.2">
      <c r="A54" t="s">
        <v>78</v>
      </c>
      <c r="B54" t="s">
        <v>57</v>
      </c>
      <c r="C54">
        <f>AND(D54,averaged_runsVolcConst!AU54)*1</f>
        <v>0</v>
      </c>
      <c r="D54">
        <f>AW54</f>
        <v>0</v>
      </c>
      <c r="E54" t="s">
        <v>45</v>
      </c>
      <c r="F54" s="6">
        <v>0.5</v>
      </c>
      <c r="G54" s="6">
        <v>23.44</v>
      </c>
      <c r="H54" s="6">
        <v>8.9762900000000007E-2</v>
      </c>
      <c r="I54" s="6">
        <v>41.230317399999997</v>
      </c>
      <c r="J54" s="6">
        <v>-0.51249999999999996</v>
      </c>
      <c r="K54" s="6">
        <v>-4.3033333000000002</v>
      </c>
      <c r="L54" s="6">
        <v>-3.1716381999999999</v>
      </c>
      <c r="M54" s="6">
        <v>-0.57333330000000005</v>
      </c>
      <c r="N54" s="6">
        <v>-4.3033333000000002</v>
      </c>
      <c r="O54" s="6">
        <v>-0.57333330000000005</v>
      </c>
      <c r="P54" s="6">
        <v>-4.3033333000000002</v>
      </c>
      <c r="Q54" s="6">
        <v>5.6633441299999996</v>
      </c>
      <c r="R54" s="6">
        <v>0.13723734000000001</v>
      </c>
      <c r="S54" s="6">
        <v>-3.6029E-3</v>
      </c>
      <c r="T54" s="6">
        <v>0.1780987</v>
      </c>
      <c r="U54" s="6">
        <v>9.1219519999999998E-2</v>
      </c>
      <c r="V54" s="6">
        <v>41.648256000000003</v>
      </c>
      <c r="W54" s="6">
        <v>-0.29083330000000002</v>
      </c>
      <c r="X54" s="6">
        <v>-4.2083332999999996</v>
      </c>
      <c r="Y54" s="6">
        <v>-3.3277564000000002</v>
      </c>
      <c r="Z54" s="6">
        <v>-0.3516667</v>
      </c>
      <c r="AA54" s="6">
        <v>-4.2083332999999996</v>
      </c>
      <c r="AB54" s="6">
        <v>-0.23</v>
      </c>
      <c r="AC54" s="6">
        <v>-4.2083332999999996</v>
      </c>
      <c r="AD54" s="6">
        <v>3.3607051299999999</v>
      </c>
      <c r="AE54" s="6">
        <v>0.18212837000000001</v>
      </c>
      <c r="AF54" s="6">
        <v>1.9370672</v>
      </c>
      <c r="AG54" s="6">
        <v>1.31209204</v>
      </c>
      <c r="AH54" s="6">
        <v>1.9145279100000001</v>
      </c>
      <c r="AI54" s="6">
        <v>1.3683653099999999</v>
      </c>
      <c r="AJ54" s="6">
        <v>0.51149999999999995</v>
      </c>
      <c r="AK54" s="6">
        <v>13.224</v>
      </c>
      <c r="AL54" s="6">
        <v>13.144</v>
      </c>
      <c r="AM54" s="6">
        <v>0.26199683000000001</v>
      </c>
      <c r="AN54" s="6">
        <v>0.29145905</v>
      </c>
      <c r="AO54" s="6">
        <v>1.5689599999999999</v>
      </c>
      <c r="AP54" s="6">
        <v>117.133499</v>
      </c>
      <c r="AQ54" s="6">
        <v>0.10556486</v>
      </c>
      <c r="AR54" s="10">
        <v>0.14150718000000001</v>
      </c>
      <c r="AS54" s="6">
        <v>0.16460495</v>
      </c>
      <c r="AT54" s="10">
        <v>0.14469253000000001</v>
      </c>
      <c r="AU54" s="6">
        <v>0.16897748000000001</v>
      </c>
      <c r="AW54">
        <f>(AR54&lt;$AW$1)*1</f>
        <v>0</v>
      </c>
      <c r="AX54">
        <f t="shared" si="1"/>
        <v>0</v>
      </c>
      <c r="AY54">
        <f t="shared" si="2"/>
        <v>0</v>
      </c>
      <c r="AZ54">
        <f t="shared" si="3"/>
        <v>0</v>
      </c>
      <c r="BB54">
        <v>0</v>
      </c>
    </row>
    <row r="55" spans="1:54" s="3" customFormat="1" x14ac:dyDescent="0.2">
      <c r="A55" s="3" t="s">
        <v>56</v>
      </c>
      <c r="B55" s="3" t="s">
        <v>57</v>
      </c>
      <c r="C55" s="3">
        <f>AND(D55,averaged_runsVolcConst!AU55)*1</f>
        <v>1</v>
      </c>
      <c r="D55" s="3">
        <f>AW55</f>
        <v>1</v>
      </c>
      <c r="E55" s="3" t="s">
        <v>45</v>
      </c>
      <c r="F55" s="6">
        <v>5.7</v>
      </c>
      <c r="G55" s="6">
        <v>16</v>
      </c>
      <c r="H55" s="6">
        <v>3.7633489999999999E-2</v>
      </c>
      <c r="I55" s="6">
        <v>92.616288400000002</v>
      </c>
      <c r="J55" s="6">
        <v>-0.7838889</v>
      </c>
      <c r="K55" s="6">
        <v>-2.4841666999999998</v>
      </c>
      <c r="L55" s="6">
        <v>-1.84493</v>
      </c>
      <c r="M55" s="6">
        <v>-1.6833332999999999</v>
      </c>
      <c r="N55" s="6">
        <v>-3.42</v>
      </c>
      <c r="O55" s="6">
        <v>-1.2549999999999999</v>
      </c>
      <c r="P55" s="6">
        <v>-3.05</v>
      </c>
      <c r="Q55" s="6">
        <v>3.4722377899999999</v>
      </c>
      <c r="R55" s="6">
        <v>5.3560530000000002E-2</v>
      </c>
      <c r="S55" s="6">
        <v>7.7402999999999999E-4</v>
      </c>
      <c r="T55" s="6">
        <v>5.7413529999999997E-2</v>
      </c>
      <c r="U55" s="6">
        <v>3.9090109999999997E-2</v>
      </c>
      <c r="V55" s="6">
        <v>-58.413057999999999</v>
      </c>
      <c r="W55" s="6">
        <v>-0.56222220000000001</v>
      </c>
      <c r="X55" s="6">
        <v>-2.6719444000000001</v>
      </c>
      <c r="Y55" s="6">
        <v>-1.9864103</v>
      </c>
      <c r="Z55" s="6">
        <v>-1.4616667000000001</v>
      </c>
      <c r="AA55" s="6">
        <v>-3.3233332999999998</v>
      </c>
      <c r="AB55" s="6">
        <v>0.11833333</v>
      </c>
      <c r="AC55" s="6">
        <v>-2.4633332999999999</v>
      </c>
      <c r="AD55" s="6">
        <v>3.4919230799999998</v>
      </c>
      <c r="AE55" s="6">
        <v>6.1443209999999998E-2</v>
      </c>
      <c r="AF55" s="6">
        <v>3.9296690500000002</v>
      </c>
      <c r="AG55" s="6">
        <v>1.9473014099999999</v>
      </c>
      <c r="AH55" s="6">
        <v>5.7475461799999996</v>
      </c>
      <c r="AI55" s="6">
        <v>4.3770393600000004</v>
      </c>
      <c r="AJ55" s="6">
        <v>0.80594208000000001</v>
      </c>
      <c r="AK55" s="6">
        <v>16.437999999999999</v>
      </c>
      <c r="AL55" s="6">
        <v>16.318000000000001</v>
      </c>
      <c r="AM55" s="6">
        <v>0.13974811000000001</v>
      </c>
      <c r="AN55" s="6">
        <v>0.25579235</v>
      </c>
      <c r="AO55" s="6">
        <v>6.6223799999999997</v>
      </c>
      <c r="AP55" s="6">
        <v>177.30725799999999</v>
      </c>
      <c r="AQ55" s="6">
        <v>6.6906069999999998E-2</v>
      </c>
      <c r="AR55" s="10">
        <v>7.2198789999999999E-2</v>
      </c>
      <c r="AS55" s="6">
        <v>7.6858670000000004E-2</v>
      </c>
      <c r="AT55" s="10">
        <v>0.11852492000000001</v>
      </c>
      <c r="AU55" s="6">
        <v>0.12841538999999999</v>
      </c>
      <c r="AW55" s="3">
        <f>(AR55&lt;$AW$1)*1</f>
        <v>1</v>
      </c>
      <c r="AX55">
        <f t="shared" si="1"/>
        <v>0</v>
      </c>
      <c r="AY55">
        <f t="shared" si="2"/>
        <v>1</v>
      </c>
      <c r="AZ55">
        <f t="shared" si="3"/>
        <v>0</v>
      </c>
      <c r="BB55" s="3">
        <v>1</v>
      </c>
    </row>
    <row r="56" spans="1:54" x14ac:dyDescent="0.2">
      <c r="A56" t="s">
        <v>65</v>
      </c>
      <c r="B56" t="s">
        <v>57</v>
      </c>
      <c r="C56">
        <f>AND(D56,averaged_runsVolcConst!AU56)*1</f>
        <v>0</v>
      </c>
      <c r="D56">
        <f>AW56</f>
        <v>0</v>
      </c>
      <c r="E56" t="s">
        <v>45</v>
      </c>
      <c r="F56" s="6">
        <v>6.02</v>
      </c>
      <c r="G56" s="6">
        <v>20.079999999999998</v>
      </c>
      <c r="H56" s="6">
        <v>4.191015E-2</v>
      </c>
      <c r="I56" s="6">
        <v>81.698276800000002</v>
      </c>
      <c r="J56" s="6">
        <v>-0.77166670000000004</v>
      </c>
      <c r="K56" s="6">
        <v>-2.7044443999999999</v>
      </c>
      <c r="L56" s="6">
        <v>-1.9932531</v>
      </c>
      <c r="M56" s="6">
        <v>-1.4916666999999999</v>
      </c>
      <c r="N56" s="6">
        <v>-3.4183333</v>
      </c>
      <c r="O56" s="6">
        <v>-1.0666667000000001</v>
      </c>
      <c r="P56" s="6">
        <v>-3.0683332999999999</v>
      </c>
      <c r="Q56" s="6">
        <v>3.76658749</v>
      </c>
      <c r="R56" s="6">
        <v>5.5129520000000001E-2</v>
      </c>
      <c r="S56" s="6">
        <v>2.02798E-3</v>
      </c>
      <c r="T56" s="6">
        <v>6.5371200000000004E-2</v>
      </c>
      <c r="U56" s="6">
        <v>4.3366769999999999E-2</v>
      </c>
      <c r="V56" s="6">
        <v>-101.60966999999999</v>
      </c>
      <c r="W56" s="6">
        <v>-0.55000000000000004</v>
      </c>
      <c r="X56" s="6">
        <v>-2.9116667000000001</v>
      </c>
      <c r="Y56" s="6">
        <v>-2.1636538000000001</v>
      </c>
      <c r="Z56" s="6">
        <v>-1.27</v>
      </c>
      <c r="AA56" s="6">
        <v>-3.3233332999999998</v>
      </c>
      <c r="AB56" s="6">
        <v>0.17</v>
      </c>
      <c r="AC56" s="6">
        <v>-2.7283333000000001</v>
      </c>
      <c r="AD56" s="6">
        <v>3.6018162399999998</v>
      </c>
      <c r="AE56" s="6">
        <v>6.9400870000000003E-2</v>
      </c>
      <c r="AF56" s="6">
        <v>3.9704871900000001</v>
      </c>
      <c r="AG56" s="6">
        <v>1.7684313599999999</v>
      </c>
      <c r="AH56" s="6">
        <v>5.5896508599999999</v>
      </c>
      <c r="AI56" s="6">
        <v>3.9083653200000001</v>
      </c>
      <c r="AJ56" s="6">
        <v>0.62885221999999996</v>
      </c>
      <c r="AK56" s="6">
        <v>14.715999999999999</v>
      </c>
      <c r="AL56" s="6">
        <v>14.596</v>
      </c>
      <c r="AM56" s="6">
        <v>0.11452031</v>
      </c>
      <c r="AN56" s="6">
        <v>0.19858108999999999</v>
      </c>
      <c r="AO56" s="6">
        <v>3.5248400000000002</v>
      </c>
      <c r="AP56" s="6">
        <v>138.347489</v>
      </c>
      <c r="AQ56" s="6">
        <v>7.2053549999999994E-2</v>
      </c>
      <c r="AR56" s="10">
        <v>7.8013589999999994E-2</v>
      </c>
      <c r="AS56" s="6">
        <v>8.3865839999999997E-2</v>
      </c>
      <c r="AT56" s="10">
        <v>0.12188274</v>
      </c>
      <c r="AU56" s="6">
        <v>0.13284035999999999</v>
      </c>
      <c r="AW56">
        <f>(AR56&lt;$AW$1)*1</f>
        <v>0</v>
      </c>
      <c r="AX56">
        <f t="shared" si="1"/>
        <v>0</v>
      </c>
      <c r="AY56">
        <f t="shared" si="2"/>
        <v>0</v>
      </c>
      <c r="AZ56">
        <f t="shared" si="3"/>
        <v>0</v>
      </c>
      <c r="BB56">
        <v>1</v>
      </c>
    </row>
    <row r="61" spans="1:54" x14ac:dyDescent="0.2">
      <c r="D61">
        <f>SUM(D2:D56)</f>
        <v>10</v>
      </c>
    </row>
  </sheetData>
  <sortState xmlns:xlrd2="http://schemas.microsoft.com/office/spreadsheetml/2017/richdata2" ref="A2:AS57">
    <sortCondition ref="B2:B57"/>
    <sortCondition ref="A2:A57"/>
  </sortState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8E638-908B-3448-844E-1C213202735A}">
  <dimension ref="A1:AU56"/>
  <sheetViews>
    <sheetView workbookViewId="0">
      <pane xSplit="1" ySplit="1" topLeftCell="AK2" activePane="bottomRight" state="frozen"/>
      <selection pane="topRight" activeCell="B1" sqref="B1"/>
      <selection pane="bottomLeft" activeCell="A2" sqref="A2"/>
      <selection pane="bottomRight" activeCell="AX12" sqref="AX12"/>
    </sheetView>
  </sheetViews>
  <sheetFormatPr baseColWidth="10" defaultRowHeight="16" x14ac:dyDescent="0.2"/>
  <sheetData>
    <row r="1" spans="1:47" x14ac:dyDescent="0.2">
      <c r="A1" t="s">
        <v>0</v>
      </c>
      <c r="B1" t="s">
        <v>1</v>
      </c>
      <c r="C1" t="s">
        <v>2</v>
      </c>
      <c r="D1" t="s">
        <v>6</v>
      </c>
      <c r="E1" t="s">
        <v>5</v>
      </c>
      <c r="F1" t="s">
        <v>15</v>
      </c>
      <c r="G1" t="s">
        <v>13</v>
      </c>
      <c r="H1" t="s">
        <v>19</v>
      </c>
      <c r="I1" t="s">
        <v>20</v>
      </c>
      <c r="J1" t="s">
        <v>25</v>
      </c>
      <c r="K1" t="s">
        <v>23</v>
      </c>
      <c r="L1" t="s">
        <v>24</v>
      </c>
      <c r="M1" t="s">
        <v>21</v>
      </c>
      <c r="N1" t="s">
        <v>22</v>
      </c>
      <c r="O1" t="s">
        <v>26</v>
      </c>
      <c r="P1" t="s">
        <v>4</v>
      </c>
      <c r="Q1" t="s">
        <v>11</v>
      </c>
      <c r="R1" t="s">
        <v>18</v>
      </c>
      <c r="S1" t="s">
        <v>30</v>
      </c>
      <c r="T1" t="s">
        <v>28</v>
      </c>
      <c r="U1" t="s">
        <v>34</v>
      </c>
      <c r="V1" t="s">
        <v>35</v>
      </c>
      <c r="W1" t="s">
        <v>40</v>
      </c>
      <c r="X1" t="s">
        <v>38</v>
      </c>
      <c r="Y1" t="s">
        <v>39</v>
      </c>
      <c r="Z1" t="s">
        <v>36</v>
      </c>
      <c r="AA1" t="s">
        <v>37</v>
      </c>
      <c r="AB1" t="s">
        <v>41</v>
      </c>
      <c r="AC1" t="s">
        <v>33</v>
      </c>
      <c r="AD1" t="s">
        <v>31</v>
      </c>
      <c r="AE1" t="s">
        <v>32</v>
      </c>
      <c r="AF1" t="s">
        <v>16</v>
      </c>
      <c r="AG1" t="s">
        <v>17</v>
      </c>
      <c r="AH1" t="s">
        <v>9</v>
      </c>
      <c r="AI1" t="s">
        <v>27</v>
      </c>
      <c r="AJ1" t="s">
        <v>42</v>
      </c>
      <c r="AK1" t="s">
        <v>7</v>
      </c>
      <c r="AL1" t="s">
        <v>8</v>
      </c>
      <c r="AM1" t="s">
        <v>3</v>
      </c>
      <c r="AN1" t="s">
        <v>12</v>
      </c>
      <c r="AO1" t="s">
        <v>10</v>
      </c>
      <c r="AP1" t="s">
        <v>14</v>
      </c>
      <c r="AQ1" t="s">
        <v>110</v>
      </c>
      <c r="AR1" t="s">
        <v>29</v>
      </c>
      <c r="AS1" t="s">
        <v>111</v>
      </c>
      <c r="AU1">
        <v>6.2E-2</v>
      </c>
    </row>
    <row r="2" spans="1:47" x14ac:dyDescent="0.2">
      <c r="A2" t="s">
        <v>93</v>
      </c>
      <c r="B2" t="s">
        <v>64</v>
      </c>
      <c r="C2" t="s">
        <v>45</v>
      </c>
      <c r="D2">
        <v>74.459999999999994</v>
      </c>
      <c r="E2">
        <v>138.97999999999999</v>
      </c>
      <c r="F2">
        <v>-7.6131495957963799E-2</v>
      </c>
      <c r="G2">
        <v>-174.70697411956701</v>
      </c>
      <c r="H2">
        <v>4.6533333334731397</v>
      </c>
      <c r="I2">
        <v>4.2833333334964498</v>
      </c>
      <c r="J2">
        <v>4.4350976802566899</v>
      </c>
      <c r="K2">
        <v>4.6533333334731397</v>
      </c>
      <c r="L2">
        <v>4.2150000001631804</v>
      </c>
      <c r="M2">
        <v>4.6533333334731397</v>
      </c>
      <c r="N2">
        <v>4.3516666668297201</v>
      </c>
      <c r="O2">
        <v>4.6253182277923202</v>
      </c>
      <c r="P2">
        <v>3.3120982936272497E-2</v>
      </c>
      <c r="Q2">
        <v>-4.12577823141346E-2</v>
      </c>
      <c r="R2">
        <v>-5.8297034072875897E-2</v>
      </c>
      <c r="S2">
        <v>-7.7139255823713795E-2</v>
      </c>
      <c r="T2">
        <v>-282.93633550384601</v>
      </c>
      <c r="U2">
        <v>4.6900000001395403</v>
      </c>
      <c r="V2">
        <v>4.3216666668299704</v>
      </c>
      <c r="W2">
        <v>4.5570833334898104</v>
      </c>
      <c r="X2">
        <v>4.6900000001395403</v>
      </c>
      <c r="Y2">
        <v>4.2533333334967001</v>
      </c>
      <c r="Z2">
        <v>4.6900000001395403</v>
      </c>
      <c r="AA2">
        <v>4.3900000001632398</v>
      </c>
      <c r="AB2">
        <v>4.5570833334898104</v>
      </c>
      <c r="AC2">
        <v>-5.9515835762023801E-2</v>
      </c>
      <c r="AD2">
        <v>1.0071919719684701</v>
      </c>
      <c r="AE2">
        <v>2.9850937791711099</v>
      </c>
      <c r="AF2">
        <v>0.801728003797884</v>
      </c>
      <c r="AG2">
        <v>1.5141408960863001</v>
      </c>
      <c r="AH2">
        <v>-2.18157224385109E-3</v>
      </c>
      <c r="AI2">
        <v>13.56</v>
      </c>
      <c r="AJ2">
        <v>13.54</v>
      </c>
      <c r="AK2" s="1">
        <v>1.34970946967231E-5</v>
      </c>
      <c r="AL2">
        <v>1.1608096563293401E-4</v>
      </c>
      <c r="AM2">
        <v>3.1414599999999999</v>
      </c>
      <c r="AN2">
        <v>-0.50176161608574998</v>
      </c>
      <c r="AO2">
        <v>6.5303538662913996E-2</v>
      </c>
      <c r="AP2">
        <v>8.3994925166261794E-2</v>
      </c>
      <c r="AQ2">
        <v>8.0691454734367299E-2</v>
      </c>
      <c r="AR2">
        <v>9.2958253250565601E-2</v>
      </c>
      <c r="AS2">
        <v>8.9961075424648804E-2</v>
      </c>
      <c r="AU2">
        <f>(AP2&lt;$AU$1)*1</f>
        <v>0</v>
      </c>
    </row>
    <row r="3" spans="1:47" x14ac:dyDescent="0.2">
      <c r="A3" t="s">
        <v>87</v>
      </c>
      <c r="B3" t="s">
        <v>64</v>
      </c>
      <c r="C3" t="s">
        <v>45</v>
      </c>
      <c r="D3">
        <v>36.06</v>
      </c>
      <c r="E3">
        <v>104.78</v>
      </c>
      <c r="F3">
        <v>-3.0464075838581801E-2</v>
      </c>
      <c r="G3">
        <v>17.859549392148899</v>
      </c>
      <c r="H3">
        <v>2.3008333334752802</v>
      </c>
      <c r="I3">
        <v>1.48361111127676</v>
      </c>
      <c r="J3">
        <v>1.9497786936893799</v>
      </c>
      <c r="K3">
        <v>2.0233333334755299</v>
      </c>
      <c r="L3">
        <v>1.0000000001661</v>
      </c>
      <c r="M3">
        <v>2.5783333334750198</v>
      </c>
      <c r="N3">
        <v>1.9933333334985199</v>
      </c>
      <c r="O3">
        <v>2.5996461249809699</v>
      </c>
      <c r="P3">
        <v>3.9587327241374801E-2</v>
      </c>
      <c r="Q3">
        <v>-1.8353618124256899E-2</v>
      </c>
      <c r="R3">
        <v>-2.2932313919067301E-2</v>
      </c>
      <c r="S3">
        <v>-3.1471835704331798E-2</v>
      </c>
      <c r="T3">
        <v>-92.459991402352898</v>
      </c>
      <c r="U3">
        <v>2.3375000001416799</v>
      </c>
      <c r="V3">
        <v>1.5219444446102799</v>
      </c>
      <c r="W3">
        <v>2.0504166668249399</v>
      </c>
      <c r="X3">
        <v>2.0600000001419301</v>
      </c>
      <c r="Y3">
        <v>1.0383333334996201</v>
      </c>
      <c r="Z3">
        <v>2.61500000014142</v>
      </c>
      <c r="AA3">
        <v>1.7900000001656</v>
      </c>
      <c r="AB3">
        <v>2.1247329061028002</v>
      </c>
      <c r="AC3">
        <v>-2.4151115608215201E-2</v>
      </c>
      <c r="AD3">
        <v>3.8725967590869601</v>
      </c>
      <c r="AE3">
        <v>4.5485825449636499</v>
      </c>
      <c r="AF3">
        <v>3.9585398686579798</v>
      </c>
      <c r="AG3">
        <v>4.6206442568907597</v>
      </c>
      <c r="AH3">
        <v>0.57977297077506695</v>
      </c>
      <c r="AI3">
        <v>16.204000000000001</v>
      </c>
      <c r="AJ3">
        <v>16.263999999999999</v>
      </c>
      <c r="AK3" s="1">
        <v>4.9347382908912397E-6</v>
      </c>
      <c r="AL3">
        <v>4.3291672491354899E-4</v>
      </c>
      <c r="AM3">
        <v>6.4584799999999998</v>
      </c>
      <c r="AN3">
        <v>133.34778327826501</v>
      </c>
      <c r="AO3">
        <v>5.9225245609336397E-2</v>
      </c>
      <c r="AP3">
        <v>5.6641846335429701E-2</v>
      </c>
      <c r="AQ3">
        <v>5.3999158754955E-2</v>
      </c>
      <c r="AR3">
        <v>6.9115935757922894E-2</v>
      </c>
      <c r="AS3">
        <v>6.6842310568997199E-2</v>
      </c>
      <c r="AU3">
        <f>(AP3&lt;$AU$1)*1</f>
        <v>1</v>
      </c>
    </row>
    <row r="4" spans="1:47" x14ac:dyDescent="0.2">
      <c r="A4" t="s">
        <v>63</v>
      </c>
      <c r="B4" t="s">
        <v>64</v>
      </c>
      <c r="C4" t="s">
        <v>45</v>
      </c>
      <c r="D4">
        <v>0</v>
      </c>
      <c r="E4">
        <v>0.36</v>
      </c>
      <c r="F4">
        <v>3.95617932951848E-3</v>
      </c>
      <c r="G4">
        <v>89.218607961836298</v>
      </c>
      <c r="H4">
        <v>-5.6249999855894302E-2</v>
      </c>
      <c r="I4">
        <v>0.28622222238897299</v>
      </c>
      <c r="J4">
        <v>2.55414378908367E-2</v>
      </c>
      <c r="K4">
        <v>-2.9233333331866098</v>
      </c>
      <c r="L4">
        <v>-3.9716666664960099</v>
      </c>
      <c r="M4">
        <v>-0.37333333318893802</v>
      </c>
      <c r="N4">
        <v>1.0516666668327399</v>
      </c>
      <c r="O4">
        <v>2.1042881361863799</v>
      </c>
      <c r="P4">
        <v>0.106654282396211</v>
      </c>
      <c r="Q4" s="1">
        <v>-4.1398421577803597E-6</v>
      </c>
      <c r="R4">
        <v>4.3229381561278998E-3</v>
      </c>
      <c r="S4">
        <v>2.9484194637684901E-3</v>
      </c>
      <c r="T4">
        <v>82.324407532247406</v>
      </c>
      <c r="U4">
        <v>-1.9583333189497499E-2</v>
      </c>
      <c r="V4">
        <v>0.324555555722495</v>
      </c>
      <c r="W4">
        <v>0.13923473764435099</v>
      </c>
      <c r="X4">
        <v>-2.8866666665202199</v>
      </c>
      <c r="Y4">
        <v>-3.9333333331624898</v>
      </c>
      <c r="Z4">
        <v>0.12666666681035099</v>
      </c>
      <c r="AA4">
        <v>1.2050000001661501</v>
      </c>
      <c r="AB4">
        <v>1.34580006105558</v>
      </c>
      <c r="AC4">
        <v>3.1041364669799898E-3</v>
      </c>
      <c r="AD4">
        <v>2.9939430710892299</v>
      </c>
      <c r="AE4">
        <v>2.97505468496714</v>
      </c>
      <c r="AF4">
        <v>3.1883800796494901</v>
      </c>
      <c r="AG4">
        <v>2.8390296811532099</v>
      </c>
      <c r="AH4">
        <v>0.90651877309866902</v>
      </c>
      <c r="AI4">
        <v>36.457999999999998</v>
      </c>
      <c r="AJ4">
        <v>36.677999999999997</v>
      </c>
      <c r="AK4">
        <v>0.76931950334482901</v>
      </c>
      <c r="AL4">
        <v>0.947044158465849</v>
      </c>
      <c r="AM4">
        <v>34.805979999999998</v>
      </c>
      <c r="AN4">
        <v>208.49931781269299</v>
      </c>
      <c r="AO4">
        <v>9.6705486600214899E-2</v>
      </c>
      <c r="AP4">
        <v>8.8119042975293105E-2</v>
      </c>
      <c r="AQ4">
        <v>8.5492960329837095E-2</v>
      </c>
      <c r="AR4">
        <v>9.6092102703874305E-2</v>
      </c>
      <c r="AS4">
        <v>9.3703234660436993E-2</v>
      </c>
      <c r="AU4">
        <f>(AP4&lt;$AU$1)*1</f>
        <v>0</v>
      </c>
    </row>
    <row r="5" spans="1:47" x14ac:dyDescent="0.2">
      <c r="A5" t="s">
        <v>94</v>
      </c>
      <c r="B5" t="s">
        <v>72</v>
      </c>
      <c r="C5" t="s">
        <v>45</v>
      </c>
      <c r="D5">
        <v>104.24</v>
      </c>
      <c r="E5">
        <v>144</v>
      </c>
      <c r="F5">
        <v>5.00743472135787E-3</v>
      </c>
      <c r="G5">
        <v>-23.079946998027101</v>
      </c>
      <c r="H5">
        <v>1.5700000001426</v>
      </c>
      <c r="I5">
        <v>-0.13166666649954001</v>
      </c>
      <c r="J5">
        <v>-5.2996031585841701E-2</v>
      </c>
      <c r="K5">
        <v>1.5700000001426</v>
      </c>
      <c r="L5">
        <v>-0.13166666649954001</v>
      </c>
      <c r="M5">
        <v>1.5700000001426</v>
      </c>
      <c r="N5">
        <v>-0.13166666649954001</v>
      </c>
      <c r="O5">
        <v>2.6321489784211498</v>
      </c>
      <c r="P5">
        <v>2.9159392238805901E-2</v>
      </c>
      <c r="Q5">
        <v>-8.2636421824945697E-2</v>
      </c>
      <c r="R5">
        <v>3.8803658074883E-2</v>
      </c>
      <c r="S5">
        <v>3.9996748556078597E-3</v>
      </c>
      <c r="T5">
        <v>-110.969609796599</v>
      </c>
      <c r="U5">
        <v>1.6066666668089999</v>
      </c>
      <c r="V5">
        <v>-9.3333333166019605E-2</v>
      </c>
      <c r="W5">
        <v>3.31196582780394E-2</v>
      </c>
      <c r="X5">
        <v>1.6066666668089999</v>
      </c>
      <c r="Y5">
        <v>-9.3333333166019605E-2</v>
      </c>
      <c r="Z5">
        <v>1.6066666668089999</v>
      </c>
      <c r="AA5">
        <v>-9.3333333166019605E-2</v>
      </c>
      <c r="AB5">
        <v>1.4748290598407501</v>
      </c>
      <c r="AC5">
        <v>3.7584856385735103E-2</v>
      </c>
      <c r="AD5">
        <v>6.3590391375103197</v>
      </c>
      <c r="AE5">
        <v>9.6584812434638998</v>
      </c>
      <c r="AF5">
        <v>7.0053115000903503</v>
      </c>
      <c r="AG5">
        <v>11.227835022383299</v>
      </c>
      <c r="AH5">
        <v>-12.466544632259</v>
      </c>
      <c r="AI5">
        <v>13.32</v>
      </c>
      <c r="AJ5">
        <v>13.34</v>
      </c>
      <c r="AK5" s="1">
        <v>2.7214112825234E-37</v>
      </c>
      <c r="AL5" s="1">
        <v>1.9927970088457301E-32</v>
      </c>
      <c r="AM5">
        <v>3.4410599999999998</v>
      </c>
      <c r="AN5">
        <v>-2381.11002476147</v>
      </c>
      <c r="AO5">
        <v>0.150756266086334</v>
      </c>
      <c r="AP5">
        <v>5.1630822461713098E-2</v>
      </c>
      <c r="AQ5">
        <v>5.7346462360034503E-2</v>
      </c>
      <c r="AR5">
        <v>6.0536017539038603E-2</v>
      </c>
      <c r="AS5">
        <v>6.4602901295675294E-2</v>
      </c>
      <c r="AU5">
        <f>(AP5&lt;$AU$1)*1</f>
        <v>1</v>
      </c>
    </row>
    <row r="6" spans="1:47" x14ac:dyDescent="0.2">
      <c r="A6" t="s">
        <v>71</v>
      </c>
      <c r="B6" t="s">
        <v>72</v>
      </c>
      <c r="C6" t="s">
        <v>45</v>
      </c>
      <c r="D6">
        <v>0.52</v>
      </c>
      <c r="E6">
        <v>0.7</v>
      </c>
      <c r="F6">
        <v>-2.0870302005533501E-2</v>
      </c>
      <c r="G6">
        <v>81.530659944515804</v>
      </c>
      <c r="H6">
        <v>1.63555555569814</v>
      </c>
      <c r="I6">
        <v>1.0719444446105</v>
      </c>
      <c r="J6">
        <v>1.25864138192749</v>
      </c>
      <c r="K6">
        <v>0.91166666680992403</v>
      </c>
      <c r="L6">
        <v>7.0000000166974094E-2</v>
      </c>
      <c r="M6">
        <v>2.3766666668085699</v>
      </c>
      <c r="N6">
        <v>1.6983333334988</v>
      </c>
      <c r="O6">
        <v>2.0885959902375499</v>
      </c>
      <c r="P6">
        <v>0.13093394565011099</v>
      </c>
      <c r="Q6">
        <v>-2.50127090567791E-2</v>
      </c>
      <c r="R6">
        <v>-1.5816169717045501E-2</v>
      </c>
      <c r="S6">
        <v>-2.1878061871283602E-2</v>
      </c>
      <c r="T6">
        <v>73.750480548429394</v>
      </c>
      <c r="U6">
        <v>1.67222222236454</v>
      </c>
      <c r="V6">
        <v>1.1102777779440201</v>
      </c>
      <c r="W6">
        <v>1.3261004275091299</v>
      </c>
      <c r="X6">
        <v>0.94833333347632098</v>
      </c>
      <c r="Y6">
        <v>0.108333333500495</v>
      </c>
      <c r="Z6">
        <v>2.2300000001417999</v>
      </c>
      <c r="AA6">
        <v>1.1516666668328699</v>
      </c>
      <c r="AB6">
        <v>1.6733440171757401</v>
      </c>
      <c r="AC6">
        <v>-1.7034971406193401E-2</v>
      </c>
      <c r="AD6">
        <v>2.1110197581014098</v>
      </c>
      <c r="AE6">
        <v>2.4618497126242098</v>
      </c>
      <c r="AF6">
        <v>2.2306950748449599</v>
      </c>
      <c r="AG6">
        <v>2.5648760019746799</v>
      </c>
      <c r="AH6">
        <v>0.95725433111568403</v>
      </c>
      <c r="AI6">
        <v>21.19</v>
      </c>
      <c r="AJ6">
        <v>21.27</v>
      </c>
      <c r="AK6">
        <v>0.63600233559750996</v>
      </c>
      <c r="AL6">
        <v>0.98053422441192095</v>
      </c>
      <c r="AM6">
        <v>14.82718</v>
      </c>
      <c r="AN6">
        <v>134.972860687311</v>
      </c>
      <c r="AO6">
        <v>5.9718466111489198E-2</v>
      </c>
      <c r="AP6">
        <v>5.3356147363888898E-2</v>
      </c>
      <c r="AQ6">
        <v>5.1929823643940297E-2</v>
      </c>
      <c r="AR6">
        <v>6.7757793877857894E-2</v>
      </c>
      <c r="AS6">
        <v>6.6528375827292499E-2</v>
      </c>
      <c r="AU6">
        <f>(AP6&lt;$AU$1)*1</f>
        <v>1</v>
      </c>
    </row>
    <row r="7" spans="1:47" x14ac:dyDescent="0.2">
      <c r="A7" t="s">
        <v>91</v>
      </c>
      <c r="B7" t="s">
        <v>72</v>
      </c>
      <c r="C7" t="s">
        <v>45</v>
      </c>
      <c r="D7">
        <v>10.4</v>
      </c>
      <c r="E7">
        <v>42.86</v>
      </c>
      <c r="F7">
        <v>-1.3405334116379499E-2</v>
      </c>
      <c r="G7">
        <v>85.528147172427595</v>
      </c>
      <c r="H7">
        <v>2.8950000001414198</v>
      </c>
      <c r="I7">
        <v>1.6083333334988901</v>
      </c>
      <c r="J7">
        <v>1.28436507952429</v>
      </c>
      <c r="K7">
        <v>2.8950000001414198</v>
      </c>
      <c r="L7">
        <v>1.6083333334988901</v>
      </c>
      <c r="M7">
        <v>2.8950000001414198</v>
      </c>
      <c r="N7">
        <v>1.6083333334988901</v>
      </c>
      <c r="O7">
        <v>3.0372619595548498</v>
      </c>
      <c r="P7">
        <v>5.5013944552860503E-2</v>
      </c>
      <c r="Q7">
        <v>-7.3468287040066799E-3</v>
      </c>
      <c r="R7">
        <v>2.2416494085901899E-2</v>
      </c>
      <c r="S7">
        <v>-1.4413093982129499E-2</v>
      </c>
      <c r="T7">
        <v>81.127904993843501</v>
      </c>
      <c r="U7">
        <v>2.93166666680782</v>
      </c>
      <c r="V7">
        <v>1.6466666668324099</v>
      </c>
      <c r="W7">
        <v>1.3643589745162501</v>
      </c>
      <c r="X7">
        <v>2.93166666680782</v>
      </c>
      <c r="Y7">
        <v>1.6466666668324099</v>
      </c>
      <c r="Z7">
        <v>2.93166666680782</v>
      </c>
      <c r="AA7">
        <v>1.6466666668324099</v>
      </c>
      <c r="AB7">
        <v>1.6646153847154801</v>
      </c>
      <c r="AC7">
        <v>2.1197692396753998E-2</v>
      </c>
      <c r="AD7">
        <v>3.7679370857177301</v>
      </c>
      <c r="AE7">
        <v>6.11012257876137</v>
      </c>
      <c r="AF7">
        <v>4.0907359760169602</v>
      </c>
      <c r="AG7">
        <v>6.3895449818926302</v>
      </c>
      <c r="AH7">
        <v>1.1909398209770099</v>
      </c>
      <c r="AI7">
        <v>12.98</v>
      </c>
      <c r="AJ7">
        <v>13</v>
      </c>
      <c r="AK7">
        <v>3.2846729518020902E-2</v>
      </c>
      <c r="AL7">
        <v>5.2380451564969503E-2</v>
      </c>
      <c r="AM7">
        <v>2.2079800000000001</v>
      </c>
      <c r="AN7">
        <v>184.59567225143701</v>
      </c>
      <c r="AO7">
        <v>5.89789999517214E-2</v>
      </c>
      <c r="AP7">
        <v>6.3920238168065802E-2</v>
      </c>
      <c r="AQ7">
        <v>7.0776959642023796E-2</v>
      </c>
      <c r="AR7">
        <v>6.4117486059565104E-2</v>
      </c>
      <c r="AS7">
        <v>7.0312577094476594E-2</v>
      </c>
      <c r="AU7">
        <f>(AP7&lt;$AU$1)*1</f>
        <v>0</v>
      </c>
    </row>
    <row r="8" spans="1:47" x14ac:dyDescent="0.2">
      <c r="A8" t="s">
        <v>101</v>
      </c>
      <c r="B8" t="s">
        <v>72</v>
      </c>
      <c r="C8" t="s">
        <v>45</v>
      </c>
      <c r="D8">
        <v>37.799999999999997</v>
      </c>
      <c r="E8">
        <v>86.54</v>
      </c>
      <c r="F8">
        <v>2.1690914702561799E-4</v>
      </c>
      <c r="G8">
        <v>-103.287532515698</v>
      </c>
      <c r="H8">
        <v>2.19500000014206</v>
      </c>
      <c r="I8">
        <v>0.36000000016670097</v>
      </c>
      <c r="J8">
        <v>0.42460470101431602</v>
      </c>
      <c r="K8">
        <v>2.19500000014206</v>
      </c>
      <c r="L8">
        <v>0.36000000016670097</v>
      </c>
      <c r="M8">
        <v>2.19500000014206</v>
      </c>
      <c r="N8">
        <v>0.36000000016670097</v>
      </c>
      <c r="O8">
        <v>2.9054942007650602</v>
      </c>
      <c r="P8">
        <v>3.1157656036272002E-2</v>
      </c>
      <c r="Q8">
        <v>-3.2535884817851001E-3</v>
      </c>
      <c r="R8">
        <v>4.4380180642927501E-2</v>
      </c>
      <c r="S8">
        <v>-7.9085071872439701E-4</v>
      </c>
      <c r="T8">
        <v>-158.40199287405599</v>
      </c>
      <c r="U8">
        <v>2.2316666668084499</v>
      </c>
      <c r="V8">
        <v>0.39833333350022199</v>
      </c>
      <c r="W8">
        <v>0.505384615542394</v>
      </c>
      <c r="X8">
        <v>2.2316666668084499</v>
      </c>
      <c r="Y8">
        <v>0.39833333350022199</v>
      </c>
      <c r="Z8">
        <v>2.2316666668084499</v>
      </c>
      <c r="AA8">
        <v>0.39833333350022199</v>
      </c>
      <c r="AB8">
        <v>1.3892307692677499</v>
      </c>
      <c r="AC8">
        <v>4.3161378953779597E-2</v>
      </c>
      <c r="AD8">
        <v>4.5689832666224897</v>
      </c>
      <c r="AE8">
        <v>8.8959571346997599</v>
      </c>
      <c r="AF8">
        <v>4.7433890142373301</v>
      </c>
      <c r="AG8">
        <v>10.471505091391499</v>
      </c>
      <c r="AH8">
        <v>-9.6529771724060395E-2</v>
      </c>
      <c r="AI8">
        <v>12.98</v>
      </c>
      <c r="AJ8">
        <v>13</v>
      </c>
      <c r="AK8" s="1">
        <v>1.0430595850542199E-6</v>
      </c>
      <c r="AL8" s="1">
        <v>1.6324112563749701E-5</v>
      </c>
      <c r="AM8">
        <v>2.6027999999999998</v>
      </c>
      <c r="AN8">
        <v>-14.9621146172293</v>
      </c>
      <c r="AO8">
        <v>6.20564685340175E-2</v>
      </c>
      <c r="AP8">
        <v>6.3119886251038995E-2</v>
      </c>
      <c r="AQ8">
        <v>6.9120430342701294E-2</v>
      </c>
      <c r="AR8">
        <v>6.8452003784055804E-2</v>
      </c>
      <c r="AS8">
        <v>7.36279141640893E-2</v>
      </c>
      <c r="AU8">
        <f>(AP8&lt;$AU$1)*1</f>
        <v>0</v>
      </c>
    </row>
    <row r="9" spans="1:47" x14ac:dyDescent="0.2">
      <c r="A9" t="s">
        <v>108</v>
      </c>
      <c r="B9" t="s">
        <v>72</v>
      </c>
      <c r="C9" t="s">
        <v>45</v>
      </c>
      <c r="D9">
        <v>122.14</v>
      </c>
      <c r="E9">
        <v>133.72</v>
      </c>
      <c r="F9">
        <v>-0.28040291891341701</v>
      </c>
      <c r="G9">
        <v>-3522.3835739484002</v>
      </c>
      <c r="H9">
        <v>16.850000000128698</v>
      </c>
      <c r="I9">
        <v>17.3050000001512</v>
      </c>
      <c r="J9">
        <v>16.290059523957801</v>
      </c>
      <c r="K9">
        <v>16.850000000128698</v>
      </c>
      <c r="L9">
        <v>17.3050000001512</v>
      </c>
      <c r="M9">
        <v>16.850000000128698</v>
      </c>
      <c r="N9">
        <v>17.3050000001512</v>
      </c>
      <c r="O9">
        <v>16.412697448677999</v>
      </c>
      <c r="P9">
        <v>2.9380649208957201E-2</v>
      </c>
      <c r="Q9">
        <v>-0.18256505004423301</v>
      </c>
      <c r="R9">
        <v>-0.27099961204765199</v>
      </c>
      <c r="S9">
        <v>-0.28141067877916698</v>
      </c>
      <c r="T9">
        <v>-3576.7370580126799</v>
      </c>
      <c r="U9">
        <v>16.886666666795101</v>
      </c>
      <c r="V9">
        <v>17.343333333484701</v>
      </c>
      <c r="W9">
        <v>16.345384615529401</v>
      </c>
      <c r="X9">
        <v>16.886666666795101</v>
      </c>
      <c r="Y9">
        <v>17.343333333484701</v>
      </c>
      <c r="Z9">
        <v>16.886666666795101</v>
      </c>
      <c r="AA9">
        <v>17.343333333484701</v>
      </c>
      <c r="AB9">
        <v>16.345384615529401</v>
      </c>
      <c r="AC9">
        <v>-0.272218413736799</v>
      </c>
      <c r="AD9" s="1">
        <v>4.7553098007381502E-15</v>
      </c>
      <c r="AE9" s="1">
        <v>9.8581048551577395E-13</v>
      </c>
      <c r="AF9" s="1">
        <v>9.6508880086675304E-20</v>
      </c>
      <c r="AG9" s="1">
        <v>1.06338647871868E-14</v>
      </c>
      <c r="AH9">
        <v>-26.620959302770899</v>
      </c>
      <c r="AI9">
        <v>12.86</v>
      </c>
      <c r="AJ9">
        <v>12.88</v>
      </c>
      <c r="AK9" s="1">
        <v>1.7977955722230199E-25</v>
      </c>
      <c r="AL9" s="1">
        <v>5.5732533541092203E-25</v>
      </c>
      <c r="AM9">
        <v>0.84129999999999905</v>
      </c>
      <c r="AN9">
        <v>-3726.9343023879301</v>
      </c>
      <c r="AO9">
        <v>0.23587527381162501</v>
      </c>
      <c r="AP9">
        <v>0.28813220133326001</v>
      </c>
      <c r="AQ9">
        <v>0.30305220803139199</v>
      </c>
      <c r="AR9">
        <v>0.28945973652145701</v>
      </c>
      <c r="AS9">
        <v>0.30433116606129301</v>
      </c>
      <c r="AU9">
        <f>(AP9&lt;$AU$1)*1</f>
        <v>0</v>
      </c>
    </row>
    <row r="10" spans="1:47" x14ac:dyDescent="0.2">
      <c r="A10" t="s">
        <v>92</v>
      </c>
      <c r="B10" t="s">
        <v>72</v>
      </c>
      <c r="C10" t="s">
        <v>45</v>
      </c>
      <c r="D10">
        <v>59.48</v>
      </c>
      <c r="E10">
        <v>107.82</v>
      </c>
      <c r="F10">
        <v>7.5170177825570395E-2</v>
      </c>
      <c r="G10">
        <v>-54.437606612713999</v>
      </c>
      <c r="H10">
        <v>-3.42666666651952</v>
      </c>
      <c r="I10">
        <v>-5.6566666664944796</v>
      </c>
      <c r="J10">
        <v>-4.6414545175411401</v>
      </c>
      <c r="K10">
        <v>-3.42666666651952</v>
      </c>
      <c r="L10">
        <v>-5.6566666664944796</v>
      </c>
      <c r="M10">
        <v>-3.42666666651952</v>
      </c>
      <c r="N10">
        <v>-5.6566666664944796</v>
      </c>
      <c r="O10">
        <v>5.5042378499591402</v>
      </c>
      <c r="P10">
        <v>4.4242682963531399E-2</v>
      </c>
      <c r="Q10">
        <v>2.0537975674572599E-2</v>
      </c>
      <c r="R10">
        <v>9.5548556280798294E-2</v>
      </c>
      <c r="S10">
        <v>7.4162417959820301E-2</v>
      </c>
      <c r="T10">
        <v>-105.653411849338</v>
      </c>
      <c r="U10">
        <v>-3.3899999998531198</v>
      </c>
      <c r="V10">
        <v>-5.61833333316096</v>
      </c>
      <c r="W10">
        <v>-4.5309615382996196</v>
      </c>
      <c r="X10">
        <v>-3.3899999998531198</v>
      </c>
      <c r="Y10">
        <v>-5.61833333316096</v>
      </c>
      <c r="Z10">
        <v>-3.3899999998531198</v>
      </c>
      <c r="AA10">
        <v>-5.61833333316096</v>
      </c>
      <c r="AB10">
        <v>4.5309615382996196</v>
      </c>
      <c r="AC10">
        <v>9.4329754591650397E-2</v>
      </c>
      <c r="AD10">
        <v>3.3380173876935602</v>
      </c>
      <c r="AE10">
        <v>1.51194531142845</v>
      </c>
      <c r="AF10">
        <v>2.6656377490928902</v>
      </c>
      <c r="AG10">
        <v>0.91730849629679101</v>
      </c>
      <c r="AH10">
        <v>-0.227718857024335</v>
      </c>
      <c r="AI10">
        <v>13.2</v>
      </c>
      <c r="AJ10">
        <v>13.2</v>
      </c>
      <c r="AK10">
        <v>1.0428153689416601E-3</v>
      </c>
      <c r="AL10">
        <v>2.7551864773579498E-3</v>
      </c>
      <c r="AM10">
        <v>3.31142</v>
      </c>
      <c r="AN10">
        <v>-31.880639983406901</v>
      </c>
      <c r="AO10">
        <v>8.9487946793400205E-2</v>
      </c>
      <c r="AP10">
        <v>8.8028332923461905E-2</v>
      </c>
      <c r="AQ10">
        <v>9.7486388122517406E-2</v>
      </c>
      <c r="AR10">
        <v>9.5533407313545995E-2</v>
      </c>
      <c r="AS10">
        <v>0.104931592220113</v>
      </c>
      <c r="AU10">
        <f>(AP10&lt;$AU$1)*1</f>
        <v>0</v>
      </c>
    </row>
    <row r="11" spans="1:47" x14ac:dyDescent="0.2">
      <c r="A11" t="s">
        <v>102</v>
      </c>
      <c r="B11" t="s">
        <v>72</v>
      </c>
      <c r="C11" t="s">
        <v>45</v>
      </c>
      <c r="D11">
        <v>60.64</v>
      </c>
      <c r="E11">
        <v>110.98</v>
      </c>
      <c r="F11">
        <v>-3.4393710250387802E-2</v>
      </c>
      <c r="G11">
        <v>-243.03840364814999</v>
      </c>
      <c r="H11">
        <v>2.7983333334748499</v>
      </c>
      <c r="I11">
        <v>2.9450000001643</v>
      </c>
      <c r="J11">
        <v>2.2265415141999298</v>
      </c>
      <c r="K11">
        <v>2.7983333334748499</v>
      </c>
      <c r="L11">
        <v>2.9450000001643</v>
      </c>
      <c r="M11">
        <v>2.7983333334748499</v>
      </c>
      <c r="N11">
        <v>2.9450000001643</v>
      </c>
      <c r="O11">
        <v>3.9199183005317502</v>
      </c>
      <c r="P11">
        <v>3.2047750100692197E-2</v>
      </c>
      <c r="Q11">
        <v>-2.64978789475348E-2</v>
      </c>
      <c r="R11">
        <v>8.9954983914009301E-3</v>
      </c>
      <c r="S11">
        <v>-3.5401470116137798E-2</v>
      </c>
      <c r="T11">
        <v>-286.04350602602301</v>
      </c>
      <c r="U11">
        <v>2.8350000001412501</v>
      </c>
      <c r="V11">
        <v>2.9833333334978298</v>
      </c>
      <c r="W11">
        <v>2.3133333334897301</v>
      </c>
      <c r="X11">
        <v>2.8350000001412501</v>
      </c>
      <c r="Y11">
        <v>2.9833333334978298</v>
      </c>
      <c r="Z11">
        <v>2.8350000001412501</v>
      </c>
      <c r="AA11">
        <v>2.9833333334978298</v>
      </c>
      <c r="AB11">
        <v>2.5748717949837499</v>
      </c>
      <c r="AC11">
        <v>7.7766967022530097E-3</v>
      </c>
      <c r="AD11">
        <v>3.7722467617670699</v>
      </c>
      <c r="AE11">
        <v>3.6954439400230501</v>
      </c>
      <c r="AF11">
        <v>3.0406892631539302</v>
      </c>
      <c r="AG11">
        <v>4.6029722743763797</v>
      </c>
      <c r="AH11">
        <v>-0.98965941770450705</v>
      </c>
      <c r="AI11">
        <v>12.98</v>
      </c>
      <c r="AJ11">
        <v>13</v>
      </c>
      <c r="AK11">
        <v>3.7640493154987701E-3</v>
      </c>
      <c r="AL11">
        <v>6.5485048832522701E-3</v>
      </c>
      <c r="AM11">
        <v>3.02117999999999</v>
      </c>
      <c r="AN11">
        <v>-153.39720974419799</v>
      </c>
      <c r="AO11">
        <v>7.6059164925589506E-2</v>
      </c>
      <c r="AP11">
        <v>8.49631036692024E-2</v>
      </c>
      <c r="AQ11">
        <v>8.4879035300113204E-2</v>
      </c>
      <c r="AR11">
        <v>8.6957764505047996E-2</v>
      </c>
      <c r="AS11">
        <v>8.7419861229703105E-2</v>
      </c>
      <c r="AU11">
        <f>(AP11&lt;$AU$1)*1</f>
        <v>0</v>
      </c>
    </row>
    <row r="12" spans="1:47" x14ac:dyDescent="0.2">
      <c r="A12" t="s">
        <v>66</v>
      </c>
      <c r="B12" t="s">
        <v>67</v>
      </c>
      <c r="C12" t="s">
        <v>45</v>
      </c>
      <c r="D12">
        <v>9.26</v>
      </c>
      <c r="E12">
        <v>53.34</v>
      </c>
      <c r="F12">
        <v>6.9634529142343499E-3</v>
      </c>
      <c r="G12">
        <v>126.83944790644099</v>
      </c>
      <c r="H12">
        <v>0.14583333347725899</v>
      </c>
      <c r="I12">
        <v>-0.13527777761065701</v>
      </c>
      <c r="J12">
        <v>-0.18486696158011101</v>
      </c>
      <c r="K12">
        <v>-0.30333333318899303</v>
      </c>
      <c r="L12">
        <v>-0.63499999983242505</v>
      </c>
      <c r="M12">
        <v>0.62333333347682096</v>
      </c>
      <c r="N12">
        <v>9.1666666833580102E-2</v>
      </c>
      <c r="O12">
        <v>2.0295519099250501</v>
      </c>
      <c r="P12">
        <v>4.6737314620747497E-2</v>
      </c>
      <c r="Q12">
        <v>-5.3495826833726504E-4</v>
      </c>
      <c r="R12">
        <v>9.5198172251383592E-3</v>
      </c>
      <c r="S12">
        <v>5.9556930484843604E-3</v>
      </c>
      <c r="T12">
        <v>70.209806925006603</v>
      </c>
      <c r="U12">
        <v>0.182500000143656</v>
      </c>
      <c r="V12">
        <v>-9.6944444277135694E-2</v>
      </c>
      <c r="W12">
        <v>-7.3912393002791399E-2</v>
      </c>
      <c r="X12">
        <v>-0.26666666652259602</v>
      </c>
      <c r="Y12">
        <v>-0.59666666649890399</v>
      </c>
      <c r="Z12">
        <v>0.510000000143354</v>
      </c>
      <c r="AA12">
        <v>-3.83333331660742E-2</v>
      </c>
      <c r="AB12">
        <v>1.35324999998011</v>
      </c>
      <c r="AC12">
        <v>8.3010155359904796E-3</v>
      </c>
      <c r="AD12">
        <v>5.2580259687917597</v>
      </c>
      <c r="AE12">
        <v>5.3828873100254802</v>
      </c>
      <c r="AF12">
        <v>6.3722779711872199</v>
      </c>
      <c r="AG12">
        <v>6.1507176577921001</v>
      </c>
      <c r="AH12">
        <v>1.26225178383589</v>
      </c>
      <c r="AI12">
        <v>16.132000000000001</v>
      </c>
      <c r="AJ12">
        <v>16.251999999999999</v>
      </c>
      <c r="AK12">
        <v>9.1231716934880594E-2</v>
      </c>
      <c r="AL12">
        <v>0.18012751558017101</v>
      </c>
      <c r="AM12">
        <v>6.3395599999999996</v>
      </c>
      <c r="AN12">
        <v>285.26890314691298</v>
      </c>
      <c r="AO12">
        <v>5.7680079928167899E-2</v>
      </c>
      <c r="AP12">
        <v>5.2185812283075499E-2</v>
      </c>
      <c r="AQ12">
        <v>4.8596744898039397E-2</v>
      </c>
      <c r="AR12">
        <v>6.8821450042173105E-2</v>
      </c>
      <c r="AS12">
        <v>6.5686091844773406E-2</v>
      </c>
      <c r="AU12">
        <f>(AP12&lt;$AU$1)*1</f>
        <v>1</v>
      </c>
    </row>
    <row r="13" spans="1:47" x14ac:dyDescent="0.2">
      <c r="A13" t="s">
        <v>86</v>
      </c>
      <c r="B13" t="s">
        <v>67</v>
      </c>
      <c r="C13" t="s">
        <v>45</v>
      </c>
      <c r="D13">
        <v>7.76</v>
      </c>
      <c r="E13">
        <v>52.08</v>
      </c>
      <c r="F13">
        <v>7.7356667356731097E-3</v>
      </c>
      <c r="G13">
        <v>152.76843798768499</v>
      </c>
      <c r="H13">
        <v>0.57333333347684801</v>
      </c>
      <c r="I13">
        <v>-0.79333333316560495</v>
      </c>
      <c r="J13">
        <v>-0.50021443817792</v>
      </c>
      <c r="K13">
        <v>0.57333333347684801</v>
      </c>
      <c r="L13">
        <v>-0.88833333316551899</v>
      </c>
      <c r="M13">
        <v>0.57333333347684801</v>
      </c>
      <c r="N13">
        <v>-0.69833333316569202</v>
      </c>
      <c r="O13">
        <v>2.1826536224578299</v>
      </c>
      <c r="P13">
        <v>3.5585727278869099E-2</v>
      </c>
      <c r="Q13">
        <v>-4.9307332383208896E-3</v>
      </c>
      <c r="R13">
        <v>2.4185189126127299E-2</v>
      </c>
      <c r="S13">
        <v>6.7279068699231297E-3</v>
      </c>
      <c r="T13">
        <v>87.250347444329407</v>
      </c>
      <c r="U13">
        <v>0.61000000014324496</v>
      </c>
      <c r="V13">
        <v>-0.75499999983208399</v>
      </c>
      <c r="W13">
        <v>-0.41277777761832302</v>
      </c>
      <c r="X13">
        <v>0.61000000014324496</v>
      </c>
      <c r="Y13">
        <v>-0.84999999983199803</v>
      </c>
      <c r="Z13">
        <v>0.61000000014324496</v>
      </c>
      <c r="AA13">
        <v>-0.65999999983217095</v>
      </c>
      <c r="AB13">
        <v>1.43004273501671</v>
      </c>
      <c r="AC13">
        <v>2.2966387436979398E-2</v>
      </c>
      <c r="AD13">
        <v>6.9671476320480501</v>
      </c>
      <c r="AE13">
        <v>5.9950050797740504</v>
      </c>
      <c r="AF13">
        <v>7.7604667093736701</v>
      </c>
      <c r="AG13">
        <v>8.0704456161100797</v>
      </c>
      <c r="AH13">
        <v>1.5562872286920499</v>
      </c>
      <c r="AI13">
        <v>13.54</v>
      </c>
      <c r="AJ13">
        <v>13.58</v>
      </c>
      <c r="AK13">
        <v>0.119900336603968</v>
      </c>
      <c r="AL13">
        <v>0.16316768276545701</v>
      </c>
      <c r="AM13">
        <v>3.2938200000000002</v>
      </c>
      <c r="AN13">
        <v>328.37660525402299</v>
      </c>
      <c r="AO13">
        <v>4.5988105143224503E-2</v>
      </c>
      <c r="AP13">
        <v>4.07498692276538E-2</v>
      </c>
      <c r="AQ13">
        <v>4.14866383225432E-2</v>
      </c>
      <c r="AR13">
        <v>5.5901187559095802E-2</v>
      </c>
      <c r="AS13">
        <v>5.6398968752298599E-2</v>
      </c>
      <c r="AU13">
        <f>(AP13&lt;$AU$1)*1</f>
        <v>1</v>
      </c>
    </row>
    <row r="14" spans="1:47" x14ac:dyDescent="0.2">
      <c r="A14" t="s">
        <v>88</v>
      </c>
      <c r="B14" t="s">
        <v>67</v>
      </c>
      <c r="C14" t="s">
        <v>45</v>
      </c>
      <c r="D14">
        <v>19.96</v>
      </c>
      <c r="E14">
        <v>77.599999999999994</v>
      </c>
      <c r="F14">
        <v>-1.3228400213931801E-2</v>
      </c>
      <c r="G14">
        <v>86.244821519942093</v>
      </c>
      <c r="H14">
        <v>0.57333333347684801</v>
      </c>
      <c r="I14">
        <v>-0.79333333316560495</v>
      </c>
      <c r="J14">
        <v>-0.19351800960677201</v>
      </c>
      <c r="K14">
        <v>0.57333333347684801</v>
      </c>
      <c r="L14">
        <v>-0.88833333316551899</v>
      </c>
      <c r="M14">
        <v>0.57333333347684801</v>
      </c>
      <c r="N14">
        <v>-0.69833333316569202</v>
      </c>
      <c r="O14">
        <v>2.25305774678991</v>
      </c>
      <c r="P14">
        <v>3.5585727278869099E-2</v>
      </c>
      <c r="Q14">
        <v>-1.39833199586041E-2</v>
      </c>
      <c r="R14">
        <v>2.4185189126127299E-2</v>
      </c>
      <c r="S14">
        <v>-1.4236160079681899E-2</v>
      </c>
      <c r="T14">
        <v>36.7272054243534</v>
      </c>
      <c r="U14">
        <v>0.61000000014324496</v>
      </c>
      <c r="V14">
        <v>-0.75499999983208399</v>
      </c>
      <c r="W14">
        <v>-0.10463675197758</v>
      </c>
      <c r="X14">
        <v>0.61000000014324496</v>
      </c>
      <c r="Y14">
        <v>-0.84999999983199803</v>
      </c>
      <c r="Z14">
        <v>0.61000000014324496</v>
      </c>
      <c r="AA14">
        <v>-0.65999999983217095</v>
      </c>
      <c r="AB14">
        <v>1.18155982904035</v>
      </c>
      <c r="AC14">
        <v>2.2966387436979398E-2</v>
      </c>
      <c r="AD14">
        <v>6.9671476320480501</v>
      </c>
      <c r="AE14">
        <v>5.9950050797740504</v>
      </c>
      <c r="AF14">
        <v>7.7604667093736701</v>
      </c>
      <c r="AG14">
        <v>8.0704456161100797</v>
      </c>
      <c r="AH14">
        <v>1.23172896904465</v>
      </c>
      <c r="AI14">
        <v>13.64</v>
      </c>
      <c r="AJ14">
        <v>13.68</v>
      </c>
      <c r="AK14">
        <v>4.7572043359480003E-2</v>
      </c>
      <c r="AL14">
        <v>6.7802588139319594E-2</v>
      </c>
      <c r="AM14">
        <v>3.5002</v>
      </c>
      <c r="AN14">
        <v>259.89481246842303</v>
      </c>
      <c r="AO14">
        <v>5.5725298408075399E-2</v>
      </c>
      <c r="AP14">
        <v>6.2676721024479007E-2</v>
      </c>
      <c r="AQ14">
        <v>4.14866383225432E-2</v>
      </c>
      <c r="AR14">
        <v>6.8854994651576504E-2</v>
      </c>
      <c r="AS14">
        <v>5.6398968752298599E-2</v>
      </c>
      <c r="AU14">
        <f>(AP14&lt;$AU$1)*1</f>
        <v>0</v>
      </c>
    </row>
    <row r="15" spans="1:47" x14ac:dyDescent="0.2">
      <c r="A15" t="s">
        <v>68</v>
      </c>
      <c r="B15" t="s">
        <v>67</v>
      </c>
      <c r="C15" t="s">
        <v>45</v>
      </c>
      <c r="D15">
        <v>2</v>
      </c>
      <c r="E15">
        <v>2.48</v>
      </c>
      <c r="F15">
        <v>6.8496912360185196E-3</v>
      </c>
      <c r="G15">
        <v>76.137749088630798</v>
      </c>
      <c r="H15">
        <v>0.51833333347691202</v>
      </c>
      <c r="I15">
        <v>-0.81666666649891795</v>
      </c>
      <c r="J15">
        <v>-0.44360500594354602</v>
      </c>
      <c r="K15">
        <v>0.46333333347695699</v>
      </c>
      <c r="L15">
        <v>-0.83166666649890397</v>
      </c>
      <c r="M15">
        <v>0.57333333347686599</v>
      </c>
      <c r="N15">
        <v>-0.80166666649893104</v>
      </c>
      <c r="O15">
        <v>2.0161023670684299</v>
      </c>
      <c r="P15">
        <v>0.116833375628244</v>
      </c>
      <c r="Q15">
        <v>-2.0707228448942601E-3</v>
      </c>
      <c r="R15">
        <v>2.3643085959543401E-2</v>
      </c>
      <c r="S15">
        <v>5.8419313702685396E-3</v>
      </c>
      <c r="T15">
        <v>73.095736429253293</v>
      </c>
      <c r="U15">
        <v>0.55500000014330897</v>
      </c>
      <c r="V15">
        <v>-0.77833333316539599</v>
      </c>
      <c r="W15">
        <v>-0.36745726479788199</v>
      </c>
      <c r="X15">
        <v>0.500000000143354</v>
      </c>
      <c r="Y15">
        <v>-0.79333333316538301</v>
      </c>
      <c r="Z15">
        <v>0.54166666680998699</v>
      </c>
      <c r="AA15">
        <v>-0.76333333316540997</v>
      </c>
      <c r="AB15">
        <v>1.39087606833731</v>
      </c>
      <c r="AC15">
        <v>2.24242842703955E-2</v>
      </c>
      <c r="AD15">
        <v>2.7270023617446801</v>
      </c>
      <c r="AE15">
        <v>1.95761126146591</v>
      </c>
      <c r="AF15">
        <v>2.79480386792669</v>
      </c>
      <c r="AG15">
        <v>1.99260371012786</v>
      </c>
      <c r="AH15">
        <v>1.1648370404702399</v>
      </c>
      <c r="AI15">
        <v>13.527999999999899</v>
      </c>
      <c r="AJ15">
        <v>13.548</v>
      </c>
      <c r="AK15">
        <v>0.59937132020328698</v>
      </c>
      <c r="AL15">
        <v>0.62310663566650704</v>
      </c>
      <c r="AM15">
        <v>3.7018599999999999</v>
      </c>
      <c r="AN15">
        <v>267.91251930815702</v>
      </c>
      <c r="AO15">
        <v>4.40383713765055E-2</v>
      </c>
      <c r="AP15">
        <v>3.65244553146096E-2</v>
      </c>
      <c r="AQ15">
        <v>3.7337826143519798E-2</v>
      </c>
      <c r="AR15">
        <v>5.3432638013789897E-2</v>
      </c>
      <c r="AS15">
        <v>5.3939431423790998E-2</v>
      </c>
      <c r="AU15">
        <f>(AP15&lt;$AU$1)*1</f>
        <v>1</v>
      </c>
    </row>
    <row r="16" spans="1:47" x14ac:dyDescent="0.2">
      <c r="A16" t="s">
        <v>83</v>
      </c>
      <c r="B16" t="s">
        <v>67</v>
      </c>
      <c r="C16" t="s">
        <v>45</v>
      </c>
      <c r="D16">
        <v>0</v>
      </c>
      <c r="E16">
        <v>0</v>
      </c>
      <c r="F16">
        <v>4.5857794593931597E-3</v>
      </c>
      <c r="G16">
        <v>-9.6116322423757499</v>
      </c>
      <c r="H16">
        <v>0.272222222366031</v>
      </c>
      <c r="I16">
        <v>0.540277777944287</v>
      </c>
      <c r="J16">
        <v>6.3223392510224199E-2</v>
      </c>
      <c r="K16">
        <v>-1.0899999998549501</v>
      </c>
      <c r="L16">
        <v>-1.82499999983133</v>
      </c>
      <c r="M16">
        <v>-1.9999999855917799E-2</v>
      </c>
      <c r="N16">
        <v>1.7466666668320801</v>
      </c>
      <c r="O16">
        <v>2.1594868516032899</v>
      </c>
      <c r="P16">
        <v>0.29733844801083897</v>
      </c>
      <c r="Q16" s="1">
        <v>-3.3472072264896602E-5</v>
      </c>
      <c r="R16">
        <v>4.3182340863125897E-3</v>
      </c>
      <c r="S16">
        <v>3.5780195936431702E-3</v>
      </c>
      <c r="T16">
        <v>-10.052578284121299</v>
      </c>
      <c r="U16">
        <v>0.30888888903242701</v>
      </c>
      <c r="V16">
        <v>0.57861111127780795</v>
      </c>
      <c r="W16">
        <v>0.17861538477491301</v>
      </c>
      <c r="X16">
        <v>-1.0533333331885499</v>
      </c>
      <c r="Y16">
        <v>-1.7866666664978099</v>
      </c>
      <c r="Z16">
        <v>0.196666666810315</v>
      </c>
      <c r="AA16">
        <v>1.40000000016596</v>
      </c>
      <c r="AB16">
        <v>1.43259829059125</v>
      </c>
      <c r="AC16">
        <v>3.0994323971646801E-3</v>
      </c>
      <c r="AD16">
        <v>1.02027066775836</v>
      </c>
      <c r="AE16">
        <v>0.73377529759833604</v>
      </c>
      <c r="AF16">
        <v>1.0333550573852801</v>
      </c>
      <c r="AG16">
        <v>0.73393138724278595</v>
      </c>
      <c r="AH16">
        <v>0.39478973790570399</v>
      </c>
      <c r="AI16">
        <v>22.518000000000001</v>
      </c>
      <c r="AJ16">
        <v>22.638000000000002</v>
      </c>
      <c r="AK16">
        <v>0.99891193262232703</v>
      </c>
      <c r="AL16">
        <v>0.99891193262232703</v>
      </c>
      <c r="AM16">
        <v>13.2605</v>
      </c>
      <c r="AN16">
        <v>90.801639718311904</v>
      </c>
      <c r="AO16">
        <v>8.3856265359921398E-2</v>
      </c>
      <c r="AP16">
        <v>7.3549860842136203E-2</v>
      </c>
      <c r="AQ16">
        <v>7.0271333816003798E-2</v>
      </c>
      <c r="AR16">
        <v>8.3087874504042605E-2</v>
      </c>
      <c r="AS16">
        <v>8.0140858852577004E-2</v>
      </c>
      <c r="AU16">
        <f>(AP16&lt;$AU$1)*1</f>
        <v>0</v>
      </c>
    </row>
    <row r="17" spans="1:47" x14ac:dyDescent="0.2">
      <c r="A17" t="s">
        <v>75</v>
      </c>
      <c r="B17" t="s">
        <v>67</v>
      </c>
      <c r="C17" t="s">
        <v>45</v>
      </c>
      <c r="D17">
        <v>0.4</v>
      </c>
      <c r="E17">
        <v>1.98</v>
      </c>
      <c r="F17">
        <v>6.6283007616503896E-3</v>
      </c>
      <c r="G17">
        <v>56.639271186189603</v>
      </c>
      <c r="H17">
        <v>0.24416666681052401</v>
      </c>
      <c r="I17">
        <v>-6.8333333166230303E-2</v>
      </c>
      <c r="J17">
        <v>-0.121609940823013</v>
      </c>
      <c r="K17">
        <v>-0.29833333318899302</v>
      </c>
      <c r="L17">
        <v>-0.56166666649911301</v>
      </c>
      <c r="M17">
        <v>0.476666666810315</v>
      </c>
      <c r="N17">
        <v>0.26333333350013099</v>
      </c>
      <c r="O17">
        <v>2.0105990997394598</v>
      </c>
      <c r="P17">
        <v>0.14103165898453701</v>
      </c>
      <c r="Q17" s="1">
        <v>1.9613888929612499E-5</v>
      </c>
      <c r="R17">
        <v>7.6907511065240604E-3</v>
      </c>
      <c r="S17">
        <v>5.6205408959004201E-3</v>
      </c>
      <c r="T17">
        <v>53.994929750203099</v>
      </c>
      <c r="U17">
        <v>0.28083333347692102</v>
      </c>
      <c r="V17">
        <v>-2.9999999832708998E-2</v>
      </c>
      <c r="W17">
        <v>-1.51495724899142E-2</v>
      </c>
      <c r="X17">
        <v>-0.26166666652259601</v>
      </c>
      <c r="Y17">
        <v>-0.52333333316559205</v>
      </c>
      <c r="Z17">
        <v>0.56833333347665704</v>
      </c>
      <c r="AA17">
        <v>6.3333333500531802E-2</v>
      </c>
      <c r="AB17">
        <v>1.3500427350228701</v>
      </c>
      <c r="AC17">
        <v>6.4719494173761704E-3</v>
      </c>
      <c r="AD17">
        <v>2.1837034756559501</v>
      </c>
      <c r="AE17">
        <v>1.56275292466533</v>
      </c>
      <c r="AF17">
        <v>2.2464815859651299</v>
      </c>
      <c r="AG17">
        <v>1.57654654894819</v>
      </c>
      <c r="AH17">
        <v>0.98770557232200895</v>
      </c>
      <c r="AI17">
        <v>16.738</v>
      </c>
      <c r="AJ17">
        <v>16.838000000000001</v>
      </c>
      <c r="AK17">
        <v>0.70459181829477402</v>
      </c>
      <c r="AL17">
        <v>0.78115694132128299</v>
      </c>
      <c r="AM17">
        <v>7.2337999999999996</v>
      </c>
      <c r="AN17">
        <v>227.17228163406199</v>
      </c>
      <c r="AO17">
        <v>6.2200717114659999E-2</v>
      </c>
      <c r="AP17">
        <v>5.5822524721224502E-2</v>
      </c>
      <c r="AQ17">
        <v>5.23248318918434E-2</v>
      </c>
      <c r="AR17">
        <v>7.02333318713914E-2</v>
      </c>
      <c r="AS17">
        <v>6.7191957069349495E-2</v>
      </c>
      <c r="AU17">
        <f>(AP17&lt;$AU$1)*1</f>
        <v>1</v>
      </c>
    </row>
    <row r="18" spans="1:47" x14ac:dyDescent="0.2">
      <c r="A18" t="s">
        <v>77</v>
      </c>
      <c r="B18" t="s">
        <v>67</v>
      </c>
      <c r="C18" t="s">
        <v>45</v>
      </c>
      <c r="D18">
        <v>0</v>
      </c>
      <c r="E18">
        <v>0</v>
      </c>
      <c r="F18">
        <v>6.6283007616503896E-3</v>
      </c>
      <c r="G18">
        <v>48.296860101179099</v>
      </c>
      <c r="H18">
        <v>0.24416666681052401</v>
      </c>
      <c r="I18">
        <v>-6.8333333166230303E-2</v>
      </c>
      <c r="J18">
        <v>-0.121609940823013</v>
      </c>
      <c r="K18">
        <v>-0.29833333318899302</v>
      </c>
      <c r="L18">
        <v>-0.56166666649911301</v>
      </c>
      <c r="M18">
        <v>0.476666666810315</v>
      </c>
      <c r="N18">
        <v>0.26333333350013099</v>
      </c>
      <c r="O18">
        <v>2.0105990997394598</v>
      </c>
      <c r="P18">
        <v>0.1648457480776</v>
      </c>
      <c r="Q18">
        <v>-1.2010543441032201E-3</v>
      </c>
      <c r="R18">
        <v>7.6907511065240604E-3</v>
      </c>
      <c r="S18">
        <v>5.6205408959004201E-3</v>
      </c>
      <c r="T18">
        <v>46.1540549604752</v>
      </c>
      <c r="U18">
        <v>0.28083333347692102</v>
      </c>
      <c r="V18">
        <v>-2.9999999832708998E-2</v>
      </c>
      <c r="W18">
        <v>-1.51495724899142E-2</v>
      </c>
      <c r="X18">
        <v>-0.26166666652259601</v>
      </c>
      <c r="Y18">
        <v>-0.52333333316559205</v>
      </c>
      <c r="Z18">
        <v>0.56833333347665704</v>
      </c>
      <c r="AA18">
        <v>6.3333333500531802E-2</v>
      </c>
      <c r="AB18">
        <v>1.3500427350228701</v>
      </c>
      <c r="AC18">
        <v>6.4719494173761704E-3</v>
      </c>
      <c r="AD18">
        <v>1.99241423282122</v>
      </c>
      <c r="AE18">
        <v>1.41429553926948</v>
      </c>
      <c r="AF18">
        <v>2.04072684383098</v>
      </c>
      <c r="AG18">
        <v>1.4237781564812799</v>
      </c>
      <c r="AH18">
        <v>0.91760990931075403</v>
      </c>
      <c r="AI18">
        <v>16.738</v>
      </c>
      <c r="AJ18">
        <v>16.838000000000001</v>
      </c>
      <c r="AK18">
        <v>0.99821072014706802</v>
      </c>
      <c r="AL18">
        <v>0.99821072014706802</v>
      </c>
      <c r="AM18">
        <v>7.1069199999999997</v>
      </c>
      <c r="AN18">
        <v>197.28613050181201</v>
      </c>
      <c r="AO18">
        <v>6.2726450065906603E-2</v>
      </c>
      <c r="AP18">
        <v>5.5822524721224502E-2</v>
      </c>
      <c r="AQ18">
        <v>5.23248318918434E-2</v>
      </c>
      <c r="AR18">
        <v>7.02333318713914E-2</v>
      </c>
      <c r="AS18">
        <v>6.7191957069349495E-2</v>
      </c>
      <c r="AU18">
        <f>(AP18&lt;$AU$1)*1</f>
        <v>1</v>
      </c>
    </row>
    <row r="19" spans="1:47" x14ac:dyDescent="0.2">
      <c r="A19" t="s">
        <v>81</v>
      </c>
      <c r="B19" t="s">
        <v>67</v>
      </c>
      <c r="C19" t="s">
        <v>45</v>
      </c>
      <c r="D19">
        <v>0.18</v>
      </c>
      <c r="E19">
        <v>0.9</v>
      </c>
      <c r="F19">
        <v>6.6283007616503896E-3</v>
      </c>
      <c r="G19">
        <v>23.040701514054302</v>
      </c>
      <c r="H19">
        <v>0.243333333477189</v>
      </c>
      <c r="I19">
        <v>-6.8333333166230303E-2</v>
      </c>
      <c r="J19">
        <v>-0.121727462190534</v>
      </c>
      <c r="K19">
        <v>-0.29833333318899302</v>
      </c>
      <c r="L19">
        <v>-0.56166666649911301</v>
      </c>
      <c r="M19">
        <v>0.47500000014364502</v>
      </c>
      <c r="N19">
        <v>0.26333333350013099</v>
      </c>
      <c r="O19">
        <v>2.0106481238200899</v>
      </c>
      <c r="P19">
        <v>0.20671376583884099</v>
      </c>
      <c r="Q19" s="1">
        <v>1.9613888929612499E-5</v>
      </c>
      <c r="R19">
        <v>7.6907511065240604E-3</v>
      </c>
      <c r="S19">
        <v>5.6205408959004201E-3</v>
      </c>
      <c r="T19">
        <v>21.902351971231599</v>
      </c>
      <c r="U19">
        <v>0.280000000143586</v>
      </c>
      <c r="V19">
        <v>-2.9999999832708998E-2</v>
      </c>
      <c r="W19">
        <v>-1.52564100967516E-2</v>
      </c>
      <c r="X19">
        <v>-0.26166666652259601</v>
      </c>
      <c r="Y19">
        <v>-0.52333333316559205</v>
      </c>
      <c r="Z19">
        <v>0.56666666680998701</v>
      </c>
      <c r="AA19">
        <v>6.3333333500531802E-2</v>
      </c>
      <c r="AB19">
        <v>1.3496367521168899</v>
      </c>
      <c r="AC19">
        <v>6.4719494173761704E-3</v>
      </c>
      <c r="AD19">
        <v>1.49770687846512</v>
      </c>
      <c r="AE19">
        <v>1.06181873792075</v>
      </c>
      <c r="AF19">
        <v>1.5194168548413001</v>
      </c>
      <c r="AG19">
        <v>1.0648175754254401</v>
      </c>
      <c r="AH19">
        <v>0.72757232877857803</v>
      </c>
      <c r="AI19">
        <v>16.738</v>
      </c>
      <c r="AJ19">
        <v>16.838000000000001</v>
      </c>
      <c r="AK19">
        <v>0.78099669691483697</v>
      </c>
      <c r="AL19">
        <v>0.88277881641254696</v>
      </c>
      <c r="AM19">
        <v>7.2337999999999996</v>
      </c>
      <c r="AN19">
        <v>167.34163561907201</v>
      </c>
      <c r="AO19">
        <v>6.2200717114659999E-2</v>
      </c>
      <c r="AP19">
        <v>5.5822524721224502E-2</v>
      </c>
      <c r="AQ19">
        <v>5.23248318918434E-2</v>
      </c>
      <c r="AR19">
        <v>7.02333318713914E-2</v>
      </c>
      <c r="AS19">
        <v>6.7191957069349495E-2</v>
      </c>
      <c r="AU19">
        <f>(AP19&lt;$AU$1)*1</f>
        <v>1</v>
      </c>
    </row>
    <row r="20" spans="1:47" x14ac:dyDescent="0.2">
      <c r="A20" t="s">
        <v>76</v>
      </c>
      <c r="B20" t="s">
        <v>67</v>
      </c>
      <c r="C20" t="s">
        <v>45</v>
      </c>
      <c r="D20">
        <v>2</v>
      </c>
      <c r="E20">
        <v>2.4</v>
      </c>
      <c r="F20">
        <v>7.4669245894524797E-3</v>
      </c>
      <c r="G20">
        <v>47.639737503164604</v>
      </c>
      <c r="H20">
        <v>2.1666666810710899E-2</v>
      </c>
      <c r="I20">
        <v>-0.366666666499331</v>
      </c>
      <c r="J20">
        <v>-0.19855998152325999</v>
      </c>
      <c r="K20">
        <v>-0.104999999855835</v>
      </c>
      <c r="L20">
        <v>-0.45499999983258899</v>
      </c>
      <c r="M20">
        <v>0.148333333477257</v>
      </c>
      <c r="N20">
        <v>-0.278333333166074</v>
      </c>
      <c r="O20">
        <v>1.93032744692697</v>
      </c>
      <c r="P20">
        <v>0.15852574838427899</v>
      </c>
      <c r="Q20" s="1">
        <v>-6.8488932733474698E-5</v>
      </c>
      <c r="R20">
        <v>1.25880633489281E-2</v>
      </c>
      <c r="S20">
        <v>6.4591647237024997E-3</v>
      </c>
      <c r="T20">
        <v>45.550489678310001</v>
      </c>
      <c r="U20">
        <v>5.8333333477107799E-2</v>
      </c>
      <c r="V20">
        <v>-0.32833333316580998</v>
      </c>
      <c r="W20">
        <v>-8.8557692148125505E-2</v>
      </c>
      <c r="X20">
        <v>-6.8333333189439099E-2</v>
      </c>
      <c r="Y20">
        <v>-0.41666666649906797</v>
      </c>
      <c r="Z20">
        <v>4.33333334771214E-2</v>
      </c>
      <c r="AA20">
        <v>-0.23999999983255199</v>
      </c>
      <c r="AB20">
        <v>1.4018696581127501</v>
      </c>
      <c r="AC20">
        <v>1.13692616597803E-2</v>
      </c>
      <c r="AD20">
        <v>1.98426824650794</v>
      </c>
      <c r="AE20">
        <v>1.4004965071756701</v>
      </c>
      <c r="AF20">
        <v>2.0198891409023001</v>
      </c>
      <c r="AG20">
        <v>1.4120698825306</v>
      </c>
      <c r="AH20">
        <v>0.92808144676041404</v>
      </c>
      <c r="AI20">
        <v>14.632</v>
      </c>
      <c r="AJ20">
        <v>14.752000000000001</v>
      </c>
      <c r="AK20">
        <v>0.59925712204974801</v>
      </c>
      <c r="AL20">
        <v>0.61969273026177596</v>
      </c>
      <c r="AM20">
        <v>5.0837199999999996</v>
      </c>
      <c r="AN20">
        <v>213.45873275489501</v>
      </c>
      <c r="AO20">
        <v>5.0455922773362298E-2</v>
      </c>
      <c r="AP20">
        <v>4.3686277238523197E-2</v>
      </c>
      <c r="AQ20">
        <v>4.1433924831131903E-2</v>
      </c>
      <c r="AR20">
        <v>6.1812774295786098E-2</v>
      </c>
      <c r="AS20">
        <v>5.9652310485400602E-2</v>
      </c>
      <c r="AU20">
        <f>(AP20&lt;$AU$1)*1</f>
        <v>1</v>
      </c>
    </row>
    <row r="21" spans="1:47" x14ac:dyDescent="0.2">
      <c r="A21" t="s">
        <v>82</v>
      </c>
      <c r="B21" t="s">
        <v>67</v>
      </c>
      <c r="C21" t="s">
        <v>45</v>
      </c>
      <c r="D21">
        <v>0</v>
      </c>
      <c r="E21">
        <v>0.56000000000000005</v>
      </c>
      <c r="F21">
        <v>4.8065488606337404E-3</v>
      </c>
      <c r="G21">
        <v>-1.64632595356184</v>
      </c>
      <c r="H21">
        <v>0.19083333347720399</v>
      </c>
      <c r="I21">
        <v>0.57611111127759895</v>
      </c>
      <c r="J21">
        <v>2.1548407772777001E-2</v>
      </c>
      <c r="K21">
        <v>-1.32833333318807</v>
      </c>
      <c r="L21">
        <v>-1.6883333331647801</v>
      </c>
      <c r="M21">
        <v>-0.18999999985577201</v>
      </c>
      <c r="N21">
        <v>1.5083333334989699</v>
      </c>
      <c r="O21">
        <v>2.1314422396666801</v>
      </c>
      <c r="P21">
        <v>0.27342459966786498</v>
      </c>
      <c r="Q21" s="1">
        <v>-3.2684126726762799E-5</v>
      </c>
      <c r="R21">
        <v>3.4848095766949801E-3</v>
      </c>
      <c r="S21">
        <v>3.79878899488376E-3</v>
      </c>
      <c r="T21">
        <v>-2.1415411977875398</v>
      </c>
      <c r="U21">
        <v>0.227500000143601</v>
      </c>
      <c r="V21">
        <v>0.61444444461112002</v>
      </c>
      <c r="W21">
        <v>0.13547863263828</v>
      </c>
      <c r="X21">
        <v>-1.2916666665216701</v>
      </c>
      <c r="Y21">
        <v>-1.64999999983126</v>
      </c>
      <c r="Z21">
        <v>0.32166666681019701</v>
      </c>
      <c r="AA21">
        <v>1.46166666683257</v>
      </c>
      <c r="AB21">
        <v>1.4012222222151201</v>
      </c>
      <c r="AC21">
        <v>2.2660078875470901E-3</v>
      </c>
      <c r="AD21">
        <v>1.1336973905041901</v>
      </c>
      <c r="AE21">
        <v>0.80727815922887003</v>
      </c>
      <c r="AF21">
        <v>1.1483989162250701</v>
      </c>
      <c r="AG21">
        <v>0.80642014443909305</v>
      </c>
      <c r="AH21">
        <v>0.44329067536161199</v>
      </c>
      <c r="AI21">
        <v>22.206</v>
      </c>
      <c r="AJ21">
        <v>22.346</v>
      </c>
      <c r="AK21">
        <v>0.829775874716841</v>
      </c>
      <c r="AL21">
        <v>0.99875326087426197</v>
      </c>
      <c r="AM21">
        <v>13.42576</v>
      </c>
      <c r="AN21">
        <v>101.95685533317</v>
      </c>
      <c r="AO21">
        <v>8.6869772803797707E-2</v>
      </c>
      <c r="AP21">
        <v>7.7222342718796799E-2</v>
      </c>
      <c r="AQ21">
        <v>7.3045829729187606E-2</v>
      </c>
      <c r="AR21">
        <v>8.5814555823745794E-2</v>
      </c>
      <c r="AS21">
        <v>8.2086438286584296E-2</v>
      </c>
      <c r="AU21">
        <f>(AP21&lt;$AU$1)*1</f>
        <v>0</v>
      </c>
    </row>
    <row r="22" spans="1:47" x14ac:dyDescent="0.2">
      <c r="A22" t="s">
        <v>95</v>
      </c>
      <c r="B22" t="s">
        <v>67</v>
      </c>
      <c r="C22" t="s">
        <v>45</v>
      </c>
      <c r="D22">
        <v>119.4</v>
      </c>
      <c r="E22">
        <v>174.72</v>
      </c>
      <c r="F22">
        <v>2.4418028429165701E-2</v>
      </c>
      <c r="G22">
        <v>105.134369738884</v>
      </c>
      <c r="H22">
        <v>-0.113333333189157</v>
      </c>
      <c r="I22">
        <v>-1.3108333331651101</v>
      </c>
      <c r="J22">
        <v>-1.15678800350166</v>
      </c>
      <c r="K22">
        <v>-0.113333333189157</v>
      </c>
      <c r="L22">
        <v>-1.3266666664984399</v>
      </c>
      <c r="M22">
        <v>-0.113333333189157</v>
      </c>
      <c r="N22">
        <v>-1.3266666664984399</v>
      </c>
      <c r="O22">
        <v>2.5376929897789502</v>
      </c>
      <c r="P22">
        <v>3.2281010365474198E-2</v>
      </c>
      <c r="Q22">
        <v>6.4135074594369401E-2</v>
      </c>
      <c r="R22">
        <v>4.4029918081110002E-2</v>
      </c>
      <c r="S22">
        <v>2.3410268563415701E-2</v>
      </c>
      <c r="T22">
        <v>28.453171338616599</v>
      </c>
      <c r="U22">
        <v>-7.6666666522760302E-2</v>
      </c>
      <c r="V22">
        <v>-1.27249999983159</v>
      </c>
      <c r="W22">
        <v>-1.0909615383020901</v>
      </c>
      <c r="X22">
        <v>-7.6666666522760302E-2</v>
      </c>
      <c r="Y22">
        <v>-1.2883333331649101</v>
      </c>
      <c r="Z22">
        <v>-7.6666666522760302E-2</v>
      </c>
      <c r="AA22">
        <v>-1.25666666649827</v>
      </c>
      <c r="AB22">
        <v>1.5640384614612901</v>
      </c>
      <c r="AC22">
        <v>4.2811116391962098E-2</v>
      </c>
      <c r="AD22">
        <v>7.8795874344877204</v>
      </c>
      <c r="AE22">
        <v>6.6453008719657696</v>
      </c>
      <c r="AF22">
        <v>10.3560103757103</v>
      </c>
      <c r="AG22">
        <v>8.8279363378845996</v>
      </c>
      <c r="AH22">
        <v>-0.97629945253119199</v>
      </c>
      <c r="AI22">
        <v>13.28</v>
      </c>
      <c r="AJ22">
        <v>13.32</v>
      </c>
      <c r="AK22" s="1">
        <v>5.7552612128650003E-6</v>
      </c>
      <c r="AL22" s="1">
        <v>9.5936962338076303E-5</v>
      </c>
      <c r="AM22">
        <v>2.88226</v>
      </c>
      <c r="AN22">
        <v>-224.548874082174</v>
      </c>
      <c r="AO22">
        <v>8.3340540936382199E-2</v>
      </c>
      <c r="AP22">
        <v>4.3368801995537103E-2</v>
      </c>
      <c r="AQ22">
        <v>4.6654801926616099E-2</v>
      </c>
      <c r="AR22">
        <v>5.6375365315557299E-2</v>
      </c>
      <c r="AS22">
        <v>5.8921055076982198E-2</v>
      </c>
      <c r="AU22">
        <f>(AP22&lt;$AU$1)*1</f>
        <v>1</v>
      </c>
    </row>
    <row r="23" spans="1:47" x14ac:dyDescent="0.2">
      <c r="A23" t="s">
        <v>90</v>
      </c>
      <c r="B23" t="s">
        <v>67</v>
      </c>
      <c r="C23" t="s">
        <v>45</v>
      </c>
      <c r="D23">
        <v>42.9</v>
      </c>
      <c r="E23">
        <v>85.08</v>
      </c>
      <c r="F23">
        <v>-1.74796331939291E-2</v>
      </c>
      <c r="G23">
        <v>-5085.42035302352</v>
      </c>
      <c r="H23">
        <v>0.70361111125450804</v>
      </c>
      <c r="I23">
        <v>1.36983333349909</v>
      </c>
      <c r="J23">
        <v>0.82218508359595699</v>
      </c>
      <c r="K23">
        <v>-1.3599999998547101</v>
      </c>
      <c r="L23">
        <v>-1.03166666649871</v>
      </c>
      <c r="M23">
        <v>0.85166666680992398</v>
      </c>
      <c r="N23">
        <v>2.3350000001648801</v>
      </c>
      <c r="O23">
        <v>2.8006585817248002</v>
      </c>
      <c r="P23">
        <v>4.5266011528877402E-2</v>
      </c>
      <c r="Q23">
        <v>-1.1385685028837E-2</v>
      </c>
      <c r="R23">
        <v>-1.73708132781102E-2</v>
      </c>
      <c r="S23">
        <v>-1.8403121767538201E-2</v>
      </c>
      <c r="T23">
        <v>-4429.4266631759501</v>
      </c>
      <c r="U23">
        <v>0.74027777792090499</v>
      </c>
      <c r="V23">
        <v>1.40816666683261</v>
      </c>
      <c r="W23">
        <v>0.91272435913289596</v>
      </c>
      <c r="X23">
        <v>-1.3233333331883199</v>
      </c>
      <c r="Y23">
        <v>-0.99333333316519201</v>
      </c>
      <c r="Z23">
        <v>0.77166666680975105</v>
      </c>
      <c r="AA23">
        <v>2.2783333334984901</v>
      </c>
      <c r="AB23">
        <v>1.52936965816306</v>
      </c>
      <c r="AC23">
        <v>-1.8982890157715801E-2</v>
      </c>
      <c r="AD23">
        <v>4.5521282665177401</v>
      </c>
      <c r="AE23">
        <v>3.73447068799888</v>
      </c>
      <c r="AF23">
        <v>4.3241524669897196</v>
      </c>
      <c r="AG23">
        <v>4.3867994232093004</v>
      </c>
      <c r="AH23">
        <v>-38.852496014163897</v>
      </c>
      <c r="AI23">
        <v>26.751999999999999</v>
      </c>
      <c r="AJ23">
        <v>26.811999999999902</v>
      </c>
      <c r="AK23" s="1">
        <v>8.67599583560474E-13</v>
      </c>
      <c r="AL23">
        <v>2.7502210633097201E-4</v>
      </c>
      <c r="AM23">
        <v>17.414000000000001</v>
      </c>
      <c r="AN23">
        <v>-8929.1245974113208</v>
      </c>
      <c r="AO23">
        <v>7.3196785474554396E-2</v>
      </c>
      <c r="AP23">
        <v>7.99614412315513E-2</v>
      </c>
      <c r="AQ23">
        <v>7.0768823770693906E-2</v>
      </c>
      <c r="AR23">
        <v>8.8122058254872099E-2</v>
      </c>
      <c r="AS23">
        <v>7.9654146773822196E-2</v>
      </c>
      <c r="AU23">
        <f>(AP23&lt;$AU$1)*1</f>
        <v>0</v>
      </c>
    </row>
    <row r="24" spans="1:47" x14ac:dyDescent="0.2">
      <c r="A24" t="s">
        <v>62</v>
      </c>
      <c r="B24" t="s">
        <v>49</v>
      </c>
      <c r="C24" t="s">
        <v>45</v>
      </c>
      <c r="D24">
        <v>0.8</v>
      </c>
      <c r="E24">
        <v>7.74</v>
      </c>
      <c r="F24">
        <v>4.8056814955972403E-3</v>
      </c>
      <c r="G24">
        <v>126.254934860113</v>
      </c>
      <c r="H24">
        <v>1.27583333347623</v>
      </c>
      <c r="I24">
        <v>-0.82916666649891302</v>
      </c>
      <c r="J24">
        <v>-9.1631053969758597E-2</v>
      </c>
      <c r="K24">
        <v>1.0983333334764001</v>
      </c>
      <c r="L24">
        <v>-0.921666666498831</v>
      </c>
      <c r="M24">
        <v>1.4533333334760701</v>
      </c>
      <c r="N24">
        <v>-0.78333333316561904</v>
      </c>
      <c r="O24">
        <v>2.62497656791958</v>
      </c>
      <c r="P24">
        <v>7.4316602146004399E-2</v>
      </c>
      <c r="Q24">
        <v>-1.2170112182624999E-3</v>
      </c>
      <c r="R24">
        <v>2.1512090741194499E-2</v>
      </c>
      <c r="S24">
        <v>3.79792162984723E-3</v>
      </c>
      <c r="T24">
        <v>108.015520719314</v>
      </c>
      <c r="U24">
        <v>1.3125000001426299</v>
      </c>
      <c r="V24">
        <v>-0.79083333316539195</v>
      </c>
      <c r="W24">
        <v>7.8632480224767494E-3</v>
      </c>
      <c r="X24">
        <v>1.13500000014279</v>
      </c>
      <c r="Y24">
        <v>-0.88333333316531004</v>
      </c>
      <c r="Z24">
        <v>1.49000000014247</v>
      </c>
      <c r="AA24">
        <v>-0.74499999983209797</v>
      </c>
      <c r="AB24">
        <v>1.3120940170870301</v>
      </c>
      <c r="AC24">
        <v>2.0293289052046502E-2</v>
      </c>
      <c r="AD24">
        <v>3.9531078958296502</v>
      </c>
      <c r="AE24">
        <v>4.2743556002506899</v>
      </c>
      <c r="AF24">
        <v>4.2995482019945399</v>
      </c>
      <c r="AG24">
        <v>4.8462514306850002</v>
      </c>
      <c r="AH24">
        <v>1.12771706213983</v>
      </c>
      <c r="AI24">
        <v>14.715999999999999</v>
      </c>
      <c r="AJ24">
        <v>14.755999999999901</v>
      </c>
      <c r="AK24">
        <v>0.22732670630458801</v>
      </c>
      <c r="AL24">
        <v>0.49354923356946101</v>
      </c>
      <c r="AM24">
        <v>9.7153600000000004</v>
      </c>
      <c r="AN24">
        <v>236.82058304936501</v>
      </c>
      <c r="AO24">
        <v>7.9541153778671006E-2</v>
      </c>
      <c r="AP24">
        <v>5.65051997332882E-2</v>
      </c>
      <c r="AQ24">
        <v>5.1156126504191601E-2</v>
      </c>
      <c r="AR24">
        <v>7.19094602249708E-2</v>
      </c>
      <c r="AS24">
        <v>6.48037541625789E-2</v>
      </c>
      <c r="AU24">
        <f>(AP24&lt;$AU$1)*1</f>
        <v>1</v>
      </c>
    </row>
    <row r="25" spans="1:47" x14ac:dyDescent="0.2">
      <c r="A25" t="s">
        <v>53</v>
      </c>
      <c r="B25" t="s">
        <v>49</v>
      </c>
      <c r="C25" t="s">
        <v>45</v>
      </c>
      <c r="D25">
        <v>79.180000000000007</v>
      </c>
      <c r="E25">
        <v>123.78</v>
      </c>
      <c r="F25">
        <v>9.6162655337556102E-4</v>
      </c>
      <c r="G25">
        <v>163.498077678378</v>
      </c>
      <c r="H25">
        <v>2.7500000144022999E-2</v>
      </c>
      <c r="I25">
        <v>0.14333333350020799</v>
      </c>
      <c r="J25">
        <v>4.2367216279216503E-2</v>
      </c>
      <c r="K25">
        <v>-5.6666666522569298E-2</v>
      </c>
      <c r="L25">
        <v>8.3333335003316997E-3</v>
      </c>
      <c r="M25">
        <v>2.1666666810697201E-2</v>
      </c>
      <c r="N25">
        <v>0.18500000016683699</v>
      </c>
      <c r="O25">
        <v>2.0901873629349499</v>
      </c>
      <c r="P25">
        <v>4.6648338984812403E-2</v>
      </c>
      <c r="Q25">
        <v>-8.1751363905797597E-2</v>
      </c>
      <c r="R25">
        <v>-1.80760916417643E-3</v>
      </c>
      <c r="S25" s="1">
        <v>-4.6133312374452199E-5</v>
      </c>
      <c r="T25">
        <v>116.58179344253</v>
      </c>
      <c r="U25">
        <v>6.4166666810419895E-2</v>
      </c>
      <c r="V25">
        <v>0.18166666683373001</v>
      </c>
      <c r="W25">
        <v>0.13653846169812001</v>
      </c>
      <c r="X25">
        <v>-1.9999999856172401E-2</v>
      </c>
      <c r="Y25">
        <v>4.6666666833853003E-2</v>
      </c>
      <c r="Z25">
        <v>7.0000000143745605E-2</v>
      </c>
      <c r="AA25">
        <v>0.27166666683364299</v>
      </c>
      <c r="AB25">
        <v>1.4382051281980599</v>
      </c>
      <c r="AC25">
        <v>-3.0264108533243502E-3</v>
      </c>
      <c r="AD25">
        <v>6.2877389712353597</v>
      </c>
      <c r="AE25">
        <v>5.6870957043894403</v>
      </c>
      <c r="AF25">
        <v>7.1745078093181904</v>
      </c>
      <c r="AG25">
        <v>7.1547574396583098</v>
      </c>
      <c r="AH25">
        <v>-1.33087461119678</v>
      </c>
      <c r="AI25">
        <v>13.852</v>
      </c>
      <c r="AJ25">
        <v>13.891999999999999</v>
      </c>
      <c r="AK25" s="1">
        <v>1.4590417192394599E-7</v>
      </c>
      <c r="AL25" s="1">
        <v>3.3797278294798201E-6</v>
      </c>
      <c r="AM25">
        <v>6.8414200000000003</v>
      </c>
      <c r="AN25">
        <v>-280.81454296252002</v>
      </c>
      <c r="AO25">
        <v>0.14060167645076599</v>
      </c>
      <c r="AP25">
        <v>3.84645236094995E-2</v>
      </c>
      <c r="AQ25">
        <v>3.7417933560030703E-2</v>
      </c>
      <c r="AR25">
        <v>5.6780928090289E-2</v>
      </c>
      <c r="AS25">
        <v>5.5060385269220101E-2</v>
      </c>
      <c r="AU25">
        <f>(AP25&lt;$AU$1)*1</f>
        <v>1</v>
      </c>
    </row>
    <row r="26" spans="1:47" x14ac:dyDescent="0.2">
      <c r="A26" t="s">
        <v>48</v>
      </c>
      <c r="B26" t="s">
        <v>49</v>
      </c>
      <c r="C26" t="s">
        <v>45</v>
      </c>
      <c r="D26">
        <v>74.52</v>
      </c>
      <c r="E26">
        <v>95.58</v>
      </c>
      <c r="F26">
        <v>6.51156405081647E-3</v>
      </c>
      <c r="G26">
        <v>159.473318999474</v>
      </c>
      <c r="H26">
        <v>0.27750000014378601</v>
      </c>
      <c r="I26">
        <v>-0.45999999983254303</v>
      </c>
      <c r="J26">
        <v>-0.27818223427048999</v>
      </c>
      <c r="K26">
        <v>0.21333333347717601</v>
      </c>
      <c r="L26">
        <v>-0.58666666649909505</v>
      </c>
      <c r="M26">
        <v>0.34166666681039698</v>
      </c>
      <c r="N26">
        <v>-0.444999999832562</v>
      </c>
      <c r="O26">
        <v>1.85055303621418</v>
      </c>
      <c r="P26">
        <v>4.8965186741922601E-2</v>
      </c>
      <c r="Q26">
        <v>-8.3265085303955197E-2</v>
      </c>
      <c r="R26">
        <v>1.18298895516797E-2</v>
      </c>
      <c r="S26">
        <v>5.5038041850664901E-3</v>
      </c>
      <c r="T26">
        <v>133.73601288170499</v>
      </c>
      <c r="U26">
        <v>0.31416666681018302</v>
      </c>
      <c r="V26">
        <v>-0.42166666649902201</v>
      </c>
      <c r="W26">
        <v>-0.181634615225054</v>
      </c>
      <c r="X26">
        <v>0.25000000014357199</v>
      </c>
      <c r="Y26">
        <v>-0.54833333316557398</v>
      </c>
      <c r="Z26">
        <v>0.29833333347686602</v>
      </c>
      <c r="AA26">
        <v>-0.37833333316572798</v>
      </c>
      <c r="AB26">
        <v>1.41962606835629</v>
      </c>
      <c r="AC26">
        <v>1.0611087862531799E-2</v>
      </c>
      <c r="AD26">
        <v>5.5641016639001304</v>
      </c>
      <c r="AE26">
        <v>5.3245929241488401</v>
      </c>
      <c r="AF26">
        <v>6.2361673317721404</v>
      </c>
      <c r="AG26">
        <v>6.3948285608138997</v>
      </c>
      <c r="AH26">
        <v>-5.9614538146538703</v>
      </c>
      <c r="AI26">
        <v>14.948</v>
      </c>
      <c r="AJ26">
        <v>15.087999999999999</v>
      </c>
      <c r="AK26" s="1">
        <v>2.3373474577725998E-27</v>
      </c>
      <c r="AL26" s="1">
        <v>9.5215441846186597E-21</v>
      </c>
      <c r="AM26">
        <v>7.5753599999999999</v>
      </c>
      <c r="AN26">
        <v>-1257.86675489196</v>
      </c>
      <c r="AO26">
        <v>0.14466318976859099</v>
      </c>
      <c r="AP26">
        <v>3.6157013157707203E-2</v>
      </c>
      <c r="AQ26">
        <v>3.5511604932077202E-2</v>
      </c>
      <c r="AR26">
        <v>5.3675782755528999E-2</v>
      </c>
      <c r="AS26">
        <v>5.2408760451415598E-2</v>
      </c>
      <c r="AU26">
        <f>(AP26&lt;$AU$1)*1</f>
        <v>1</v>
      </c>
    </row>
    <row r="27" spans="1:47" x14ac:dyDescent="0.2">
      <c r="A27" t="s">
        <v>46</v>
      </c>
      <c r="B27" t="s">
        <v>47</v>
      </c>
      <c r="C27" t="s">
        <v>45</v>
      </c>
      <c r="D27">
        <v>0</v>
      </c>
      <c r="E27">
        <v>3.34</v>
      </c>
      <c r="F27">
        <v>7.2511711241789404E-3</v>
      </c>
      <c r="G27">
        <v>159.43753141100501</v>
      </c>
      <c r="H27">
        <v>0.328333333477071</v>
      </c>
      <c r="I27">
        <v>-0.61166666649908097</v>
      </c>
      <c r="J27">
        <v>-0.35661172145007097</v>
      </c>
      <c r="K27">
        <v>0.243333333477148</v>
      </c>
      <c r="L27">
        <v>-0.77333333316560104</v>
      </c>
      <c r="M27">
        <v>0.41333333347699402</v>
      </c>
      <c r="N27">
        <v>-0.57666666649911302</v>
      </c>
      <c r="O27">
        <v>1.9123184270133</v>
      </c>
      <c r="P27">
        <v>5.1937104875293398E-2</v>
      </c>
      <c r="Q27">
        <v>3.2679482943136101E-3</v>
      </c>
      <c r="R27">
        <v>1.7203587518412999E-2</v>
      </c>
      <c r="S27">
        <v>6.2434112584289596E-3</v>
      </c>
      <c r="T27">
        <v>128.80660009475599</v>
      </c>
      <c r="U27">
        <v>0.36500000014346801</v>
      </c>
      <c r="V27">
        <v>-0.57333333316556001</v>
      </c>
      <c r="W27">
        <v>-0.24785256394303901</v>
      </c>
      <c r="X27">
        <v>0.28000000014354498</v>
      </c>
      <c r="Y27">
        <v>-0.73499999983207998</v>
      </c>
      <c r="Z27">
        <v>0.35500000014347199</v>
      </c>
      <c r="AA27">
        <v>-0.43666666649901298</v>
      </c>
      <c r="AB27">
        <v>1.4018910256341</v>
      </c>
      <c r="AC27">
        <v>1.5984785829265099E-2</v>
      </c>
      <c r="AD27">
        <v>5.7119757710649601</v>
      </c>
      <c r="AE27">
        <v>5.2564697303124399</v>
      </c>
      <c r="AF27">
        <v>6.6101783417610998</v>
      </c>
      <c r="AG27">
        <v>6.4003550247258501</v>
      </c>
      <c r="AH27">
        <v>1.5890205314506201</v>
      </c>
      <c r="AI27">
        <v>14.228</v>
      </c>
      <c r="AJ27">
        <v>14.327999999999999</v>
      </c>
      <c r="AK27">
        <v>0.61518722240498902</v>
      </c>
      <c r="AL27">
        <v>0.67051633672944599</v>
      </c>
      <c r="AM27">
        <v>5.1546799999999999</v>
      </c>
      <c r="AN27">
        <v>365.47472223364298</v>
      </c>
      <c r="AO27">
        <v>4.9906981892163998E-2</v>
      </c>
      <c r="AP27">
        <v>3.8283101517650298E-2</v>
      </c>
      <c r="AQ27">
        <v>3.8282284060284603E-2</v>
      </c>
      <c r="AR27">
        <v>5.5868837884396901E-2</v>
      </c>
      <c r="AS27">
        <v>5.5617694158912503E-2</v>
      </c>
      <c r="AU27">
        <f>(AP27&lt;$AU$1)*1</f>
        <v>1</v>
      </c>
    </row>
    <row r="28" spans="1:47" x14ac:dyDescent="0.2">
      <c r="A28" t="s">
        <v>61</v>
      </c>
      <c r="B28" t="s">
        <v>47</v>
      </c>
      <c r="C28" t="s">
        <v>45</v>
      </c>
      <c r="D28">
        <v>40.56</v>
      </c>
      <c r="E28">
        <v>118.86</v>
      </c>
      <c r="F28">
        <v>2.19706495858706E-2</v>
      </c>
      <c r="G28">
        <v>146.257523718973</v>
      </c>
      <c r="H28">
        <v>-8.4999999855858696E-2</v>
      </c>
      <c r="I28">
        <v>-1.90416666649795</v>
      </c>
      <c r="J28">
        <v>-1.2987385529518001</v>
      </c>
      <c r="K28">
        <v>-0.16333333318911999</v>
      </c>
      <c r="L28">
        <v>-1.9499999998312501</v>
      </c>
      <c r="M28">
        <v>-2.9999999855908701E-2</v>
      </c>
      <c r="N28">
        <v>-1.9499999998312501</v>
      </c>
      <c r="O28">
        <v>2.5930089073564302</v>
      </c>
      <c r="P28">
        <v>4.7851499671358197E-2</v>
      </c>
      <c r="Q28">
        <v>4.1701089239214097E-2</v>
      </c>
      <c r="R28">
        <v>4.1949690140639602E-2</v>
      </c>
      <c r="S28">
        <v>2.09628897201206E-2</v>
      </c>
      <c r="T28">
        <v>112.808325289515</v>
      </c>
      <c r="U28">
        <v>-4.83333331894618E-2</v>
      </c>
      <c r="V28">
        <v>-1.8658333331644299</v>
      </c>
      <c r="W28">
        <v>-1.22870726479745</v>
      </c>
      <c r="X28">
        <v>-0.12666666652272299</v>
      </c>
      <c r="Y28">
        <v>-1.91166666649773</v>
      </c>
      <c r="Z28">
        <v>-7.4999999856108807E-2</v>
      </c>
      <c r="AA28">
        <v>-1.84499999983112</v>
      </c>
      <c r="AB28">
        <v>1.75133546999546</v>
      </c>
      <c r="AC28">
        <v>4.0730888451491698E-2</v>
      </c>
      <c r="AD28">
        <v>6.0059773491716397</v>
      </c>
      <c r="AE28">
        <v>4.7816223261840802</v>
      </c>
      <c r="AF28">
        <v>7.28292406273148</v>
      </c>
      <c r="AG28">
        <v>5.60793181522304</v>
      </c>
      <c r="AH28">
        <v>0.57880125812180305</v>
      </c>
      <c r="AI28">
        <v>14.372</v>
      </c>
      <c r="AJ28">
        <v>14.372</v>
      </c>
      <c r="AK28">
        <v>1.3111689867260901E-3</v>
      </c>
      <c r="AL28">
        <v>2.5110948633877699E-3</v>
      </c>
      <c r="AM28">
        <v>5.8730799999999999</v>
      </c>
      <c r="AN28">
        <v>133.12428936801399</v>
      </c>
      <c r="AO28">
        <v>8.2635434322709297E-2</v>
      </c>
      <c r="AP28">
        <v>4.6701814390904997E-2</v>
      </c>
      <c r="AQ28">
        <v>4.9707731952153701E-2</v>
      </c>
      <c r="AR28">
        <v>6.0767937200426198E-2</v>
      </c>
      <c r="AS28">
        <v>6.2654502555585107E-2</v>
      </c>
      <c r="AU28">
        <f>(AP28&lt;$AU$1)*1</f>
        <v>1</v>
      </c>
    </row>
    <row r="29" spans="1:47" x14ac:dyDescent="0.2">
      <c r="A29" t="s">
        <v>50</v>
      </c>
      <c r="B29" t="s">
        <v>47</v>
      </c>
      <c r="C29" t="s">
        <v>45</v>
      </c>
      <c r="D29">
        <v>0.16</v>
      </c>
      <c r="E29">
        <v>2.3199999999999998</v>
      </c>
      <c r="F29">
        <v>-3.9934816172529398E-2</v>
      </c>
      <c r="G29">
        <v>128.32152892409101</v>
      </c>
      <c r="H29">
        <v>2.68583333347495</v>
      </c>
      <c r="I29">
        <v>2.1508333334983698</v>
      </c>
      <c r="J29">
        <v>2.37338560760826</v>
      </c>
      <c r="K29">
        <v>2.46666666680848</v>
      </c>
      <c r="L29">
        <v>1.8166666668320099</v>
      </c>
      <c r="M29">
        <v>2.9050000001414098</v>
      </c>
      <c r="N29">
        <v>2.4533333334981</v>
      </c>
      <c r="O29">
        <v>2.82400128326627</v>
      </c>
      <c r="P29">
        <v>5.3938721569852799E-2</v>
      </c>
      <c r="Q29">
        <v>-2.3540419473058401E-2</v>
      </c>
      <c r="R29">
        <v>-2.7792359792272701E-2</v>
      </c>
      <c r="S29">
        <v>-4.0942576038279402E-2</v>
      </c>
      <c r="T29">
        <v>104.486646209668</v>
      </c>
      <c r="U29">
        <v>2.72250000014134</v>
      </c>
      <c r="V29">
        <v>2.1891666668318899</v>
      </c>
      <c r="W29">
        <v>2.48135683776461</v>
      </c>
      <c r="X29">
        <v>2.5033333334748802</v>
      </c>
      <c r="Y29">
        <v>1.85500000016553</v>
      </c>
      <c r="Z29">
        <v>2.94166666680781</v>
      </c>
      <c r="AA29">
        <v>2.4600000001649902</v>
      </c>
      <c r="AB29">
        <v>2.51699786339926</v>
      </c>
      <c r="AC29">
        <v>-2.9011161481420699E-2</v>
      </c>
      <c r="AD29">
        <v>3.77731689455389</v>
      </c>
      <c r="AE29">
        <v>5.0981633998652001</v>
      </c>
      <c r="AF29">
        <v>3.94539466940379</v>
      </c>
      <c r="AG29">
        <v>5.2399133917756</v>
      </c>
      <c r="AH29">
        <v>1.4989339618405899</v>
      </c>
      <c r="AI29">
        <v>15.523999999999999</v>
      </c>
      <c r="AJ29">
        <v>15.603999999999999</v>
      </c>
      <c r="AK29">
        <v>0.614377638516722</v>
      </c>
      <c r="AL29">
        <v>0.70479271037672497</v>
      </c>
      <c r="AM29">
        <v>6.7913199999999998</v>
      </c>
      <c r="AN29">
        <v>344.75481122333599</v>
      </c>
      <c r="AO29">
        <v>5.4025980328789698E-2</v>
      </c>
      <c r="AP29">
        <v>5.69142000810327E-2</v>
      </c>
      <c r="AQ29">
        <v>5.40887096948518E-2</v>
      </c>
      <c r="AR29">
        <v>6.8856625385109602E-2</v>
      </c>
      <c r="AS29">
        <v>6.6514266012241294E-2</v>
      </c>
      <c r="AU29">
        <f>(AP29&lt;$AU$1)*1</f>
        <v>1</v>
      </c>
    </row>
    <row r="30" spans="1:47" x14ac:dyDescent="0.2">
      <c r="A30" t="s">
        <v>69</v>
      </c>
      <c r="B30" t="s">
        <v>47</v>
      </c>
      <c r="C30" t="s">
        <v>45</v>
      </c>
      <c r="D30">
        <v>25.86</v>
      </c>
      <c r="E30">
        <v>116.64</v>
      </c>
      <c r="F30">
        <v>2.60030271396894E-2</v>
      </c>
      <c r="G30">
        <v>113.201212173409</v>
      </c>
      <c r="H30">
        <v>0.45333333347697702</v>
      </c>
      <c r="I30">
        <v>-2.3816666664975101</v>
      </c>
      <c r="J30">
        <v>-1.42235271656674</v>
      </c>
      <c r="K30">
        <v>0.38166666681037897</v>
      </c>
      <c r="L30">
        <v>-2.51666666649739</v>
      </c>
      <c r="M30">
        <v>0.52000000014358105</v>
      </c>
      <c r="N30">
        <v>-2.51666666649739</v>
      </c>
      <c r="O30">
        <v>3.3179769773365102</v>
      </c>
      <c r="P30">
        <v>5.10892059843416E-2</v>
      </c>
      <c r="Q30">
        <v>3.7966272841066899E-2</v>
      </c>
      <c r="R30">
        <v>6.7682209076560196E-2</v>
      </c>
      <c r="S30">
        <v>2.4995267273939401E-2</v>
      </c>
      <c r="T30">
        <v>88.468011089542102</v>
      </c>
      <c r="U30">
        <v>0.49000000014337403</v>
      </c>
      <c r="V30">
        <v>-2.3433333331639901</v>
      </c>
      <c r="W30">
        <v>-1.3561004271911901</v>
      </c>
      <c r="X30">
        <v>0.41833333347677498</v>
      </c>
      <c r="Y30">
        <v>-2.4783333331638699</v>
      </c>
      <c r="Z30">
        <v>0.55666666680997801</v>
      </c>
      <c r="AA30">
        <v>-2.3699999998306298</v>
      </c>
      <c r="AB30">
        <v>1.73947649561776</v>
      </c>
      <c r="AC30">
        <v>6.6463407387412202E-2</v>
      </c>
      <c r="AD30">
        <v>5.47004988589386</v>
      </c>
      <c r="AE30">
        <v>3.9890240276506699</v>
      </c>
      <c r="AF30">
        <v>6.4573724741784098</v>
      </c>
      <c r="AG30">
        <v>4.52373288959578</v>
      </c>
      <c r="AH30">
        <v>0.80969362526585698</v>
      </c>
      <c r="AI30">
        <v>15.034000000000001</v>
      </c>
      <c r="AJ30">
        <v>15.074</v>
      </c>
      <c r="AK30">
        <v>9.5426344062795494E-3</v>
      </c>
      <c r="AL30">
        <v>3.5689185968705101E-2</v>
      </c>
      <c r="AM30">
        <v>8.2632399999999997</v>
      </c>
      <c r="AN30">
        <v>186.22953381114701</v>
      </c>
      <c r="AO30">
        <v>7.9666665209982196E-2</v>
      </c>
      <c r="AP30">
        <v>6.3470546730285002E-2</v>
      </c>
      <c r="AQ30">
        <v>6.8941659898930599E-2</v>
      </c>
      <c r="AR30">
        <v>7.3632986784179399E-2</v>
      </c>
      <c r="AS30">
        <v>7.7937970845332993E-2</v>
      </c>
      <c r="AU30">
        <f>(AP30&lt;$AU$1)*1</f>
        <v>0</v>
      </c>
    </row>
    <row r="31" spans="1:47" x14ac:dyDescent="0.2">
      <c r="A31" t="s">
        <v>54</v>
      </c>
      <c r="B31" t="s">
        <v>55</v>
      </c>
      <c r="C31" t="s">
        <v>45</v>
      </c>
      <c r="D31">
        <v>0.88</v>
      </c>
      <c r="E31">
        <v>12.72</v>
      </c>
      <c r="F31">
        <v>-2.8576892667746399E-2</v>
      </c>
      <c r="G31">
        <v>113.650579481669</v>
      </c>
      <c r="H31">
        <v>2.1847222223642802</v>
      </c>
      <c r="I31">
        <v>2.2079166668316699</v>
      </c>
      <c r="J31">
        <v>1.8584289022770399</v>
      </c>
      <c r="K31">
        <v>1.1816666668096401</v>
      </c>
      <c r="L31">
        <v>0.32500000016671898</v>
      </c>
      <c r="M31">
        <v>3.2250000001411099</v>
      </c>
      <c r="N31">
        <v>4.1166666668299401</v>
      </c>
      <c r="O31">
        <v>2.4804470324863401</v>
      </c>
      <c r="P31">
        <v>0.06</v>
      </c>
      <c r="Q31">
        <v>-2.3939843676853301E-2</v>
      </c>
      <c r="R31">
        <v>-2.1252307740847201E-2</v>
      </c>
      <c r="S31">
        <v>-2.95846525334965E-2</v>
      </c>
      <c r="T31">
        <v>94.2116420347798</v>
      </c>
      <c r="U31">
        <v>2.2213888890306799</v>
      </c>
      <c r="V31">
        <v>2.2462500001652002</v>
      </c>
      <c r="W31">
        <v>1.97336752152581</v>
      </c>
      <c r="X31">
        <v>1.21833333347603</v>
      </c>
      <c r="Y31">
        <v>0.36333333350024</v>
      </c>
      <c r="Z31">
        <v>3.2100000001408899</v>
      </c>
      <c r="AA31">
        <v>4.2150000001633998</v>
      </c>
      <c r="AB31">
        <v>2.0319145300536299</v>
      </c>
      <c r="AC31">
        <v>-2.2471109429995199E-2</v>
      </c>
      <c r="AD31">
        <v>3.8276343559400301</v>
      </c>
      <c r="AE31">
        <v>4.2873781082694098</v>
      </c>
      <c r="AF31">
        <v>4.0230077687650301</v>
      </c>
      <c r="AG31">
        <v>4.3438432975602899</v>
      </c>
      <c r="AH31">
        <v>1.22439675326496</v>
      </c>
      <c r="AI31">
        <v>25.045999999999999</v>
      </c>
      <c r="AJ31">
        <v>25.085999999999999</v>
      </c>
      <c r="AK31">
        <v>0.26114982658041702</v>
      </c>
      <c r="AL31">
        <v>0.427979720511449</v>
      </c>
      <c r="AM31">
        <v>19.4696</v>
      </c>
      <c r="AN31">
        <v>134.68364285914501</v>
      </c>
      <c r="AO31">
        <v>6.9458931017478798E-2</v>
      </c>
      <c r="AP31">
        <v>6.6678298859613197E-2</v>
      </c>
      <c r="AQ31">
        <v>6.46019945696297E-2</v>
      </c>
      <c r="AR31">
        <v>7.7579531686924205E-2</v>
      </c>
      <c r="AS31">
        <v>7.5666931709730198E-2</v>
      </c>
      <c r="AU31">
        <f>(AP31&lt;$AU$1)*1</f>
        <v>0</v>
      </c>
    </row>
    <row r="32" spans="1:47" x14ac:dyDescent="0.2">
      <c r="A32" t="s">
        <v>89</v>
      </c>
      <c r="B32" t="s">
        <v>55</v>
      </c>
      <c r="C32" t="s">
        <v>45</v>
      </c>
      <c r="D32">
        <v>36.700000000000003</v>
      </c>
      <c r="E32">
        <v>66</v>
      </c>
      <c r="F32">
        <v>2.63761737529348E-3</v>
      </c>
      <c r="G32">
        <v>-138.33098702380801</v>
      </c>
      <c r="H32">
        <v>-1.0784444442994101</v>
      </c>
      <c r="I32">
        <v>0.79801587318216405</v>
      </c>
      <c r="J32">
        <v>-2.05285025845094E-2</v>
      </c>
      <c r="K32">
        <v>-5.0083333331847104</v>
      </c>
      <c r="L32">
        <v>-4.9333333331618503</v>
      </c>
      <c r="M32">
        <v>-2.8899999998533201</v>
      </c>
      <c r="N32">
        <v>2.5333333334980099</v>
      </c>
      <c r="O32">
        <v>2.9093165285784202</v>
      </c>
      <c r="P32">
        <v>5.5008854797984501E-2</v>
      </c>
      <c r="Q32">
        <v>2.8861932527909501E-3</v>
      </c>
      <c r="R32">
        <v>-2.4949671197315899E-2</v>
      </c>
      <c r="S32">
        <v>1.6298575095434701E-3</v>
      </c>
      <c r="T32">
        <v>-196.09929755078201</v>
      </c>
      <c r="U32">
        <v>-1.0417777776330199</v>
      </c>
      <c r="V32">
        <v>0.83634920651568501</v>
      </c>
      <c r="W32">
        <v>7.1493437278615096E-2</v>
      </c>
      <c r="X32">
        <v>-4.9716666665183196</v>
      </c>
      <c r="Y32">
        <v>-4.8949999998283298</v>
      </c>
      <c r="Z32">
        <v>-1.84999999985451</v>
      </c>
      <c r="AA32">
        <v>1.1816666668328</v>
      </c>
      <c r="AB32">
        <v>1.67324679487703</v>
      </c>
      <c r="AC32">
        <v>-2.61684728864639E-2</v>
      </c>
      <c r="AD32">
        <v>3.9463879250692599</v>
      </c>
      <c r="AE32">
        <v>2.9133601880110702</v>
      </c>
      <c r="AF32">
        <v>4.1692176103871699</v>
      </c>
      <c r="AG32">
        <v>3.1928869101383501</v>
      </c>
      <c r="AH32">
        <v>-1.9058546131307701</v>
      </c>
      <c r="AI32">
        <v>46.676000000000002</v>
      </c>
      <c r="AJ32">
        <v>46.875999999999998</v>
      </c>
      <c r="AK32" s="1">
        <v>1.9889623613030001E-8</v>
      </c>
      <c r="AL32" s="1">
        <v>8.4611147462042604E-6</v>
      </c>
      <c r="AM32">
        <v>45.272419999999997</v>
      </c>
      <c r="AN32">
        <v>-209.64400744438399</v>
      </c>
      <c r="AO32">
        <v>0.10042566766806101</v>
      </c>
      <c r="AP32">
        <v>9.6720304183382205E-2</v>
      </c>
      <c r="AQ32">
        <v>9.3271036724362696E-2</v>
      </c>
      <c r="AR32">
        <v>0.104130942478852</v>
      </c>
      <c r="AS32">
        <v>0.10139896943485301</v>
      </c>
      <c r="AU32">
        <f>(AP32&lt;$AU$1)*1</f>
        <v>0</v>
      </c>
    </row>
    <row r="33" spans="1:47" x14ac:dyDescent="0.2">
      <c r="A33" t="s">
        <v>74</v>
      </c>
      <c r="B33" t="s">
        <v>55</v>
      </c>
      <c r="C33" t="s">
        <v>45</v>
      </c>
      <c r="D33">
        <v>34.26</v>
      </c>
      <c r="E33">
        <v>73.900000000000006</v>
      </c>
      <c r="F33">
        <v>-3.4409828499165303E-2</v>
      </c>
      <c r="G33">
        <v>18.285002231976499</v>
      </c>
      <c r="H33">
        <v>2.43833333347516</v>
      </c>
      <c r="I33">
        <v>6.8342777779385697</v>
      </c>
      <c r="J33">
        <v>2.9269945456272799</v>
      </c>
      <c r="K33">
        <v>-1.1466666665215599</v>
      </c>
      <c r="L33">
        <v>2.9800000001643201</v>
      </c>
      <c r="M33">
        <v>4.5300000001399203</v>
      </c>
      <c r="N33">
        <v>10.6350000001573</v>
      </c>
      <c r="O33">
        <v>4.54296365851157</v>
      </c>
      <c r="P33">
        <v>6.00554984430837E-2</v>
      </c>
      <c r="Q33">
        <v>-6.6175046067890801E-4</v>
      </c>
      <c r="R33">
        <v>-5.5900152173350703E-2</v>
      </c>
      <c r="S33">
        <v>-3.5417588364915403E-2</v>
      </c>
      <c r="T33">
        <v>2.99070894232083</v>
      </c>
      <c r="U33">
        <v>2.4750000001415602</v>
      </c>
      <c r="V33">
        <v>6.8726111112720902</v>
      </c>
      <c r="W33">
        <v>3.02948687439397</v>
      </c>
      <c r="X33">
        <v>-1.1099999998551699</v>
      </c>
      <c r="Y33">
        <v>3.0183333334978402</v>
      </c>
      <c r="Z33">
        <v>4.7483333334728197</v>
      </c>
      <c r="AA33">
        <v>10.498333333491001</v>
      </c>
      <c r="AB33">
        <v>3.02948687439397</v>
      </c>
      <c r="AC33">
        <v>-5.71189538624986E-2</v>
      </c>
      <c r="AD33">
        <v>3.3019923989773998</v>
      </c>
      <c r="AE33">
        <v>2.2786854390056801</v>
      </c>
      <c r="AF33">
        <v>3.1666055095306902</v>
      </c>
      <c r="AG33">
        <v>2.0765004548087198</v>
      </c>
      <c r="AH33">
        <v>-0.23826890037647799</v>
      </c>
      <c r="AI33">
        <v>38.64</v>
      </c>
      <c r="AJ33">
        <v>38.880000000000003</v>
      </c>
      <c r="AK33">
        <v>5.6664359831597795E-4</v>
      </c>
      <c r="AL33">
        <v>3.9823847610613999E-3</v>
      </c>
      <c r="AM33">
        <v>37.266059999999896</v>
      </c>
      <c r="AN33">
        <v>-28.353999144800898</v>
      </c>
      <c r="AO33">
        <v>0.12584086485262</v>
      </c>
      <c r="AP33">
        <v>0.11113818262726299</v>
      </c>
      <c r="AQ33">
        <v>0.115058696197596</v>
      </c>
      <c r="AR33">
        <v>0.116320744192305</v>
      </c>
      <c r="AS33">
        <v>0.119666167085727</v>
      </c>
      <c r="AU33">
        <f>(AP33&lt;$AU$1)*1</f>
        <v>0</v>
      </c>
    </row>
    <row r="34" spans="1:47" x14ac:dyDescent="0.2">
      <c r="A34" t="s">
        <v>84</v>
      </c>
      <c r="B34" t="s">
        <v>85</v>
      </c>
      <c r="C34" t="s">
        <v>45</v>
      </c>
      <c r="D34">
        <v>73.94</v>
      </c>
      <c r="E34">
        <v>137.80000000000001</v>
      </c>
      <c r="F34">
        <v>3.3748093056863E-2</v>
      </c>
      <c r="G34">
        <v>-8.8080516524975998</v>
      </c>
      <c r="H34">
        <v>-5.02999999985136</v>
      </c>
      <c r="I34">
        <v>2.7350000001645798</v>
      </c>
      <c r="J34">
        <v>0.66189102576907599</v>
      </c>
      <c r="K34">
        <v>-5.02999999985136</v>
      </c>
      <c r="L34">
        <v>2.7350000001645798</v>
      </c>
      <c r="M34">
        <v>-5.02999999985136</v>
      </c>
      <c r="N34">
        <v>2.7350000001645798</v>
      </c>
      <c r="O34">
        <v>12.665985482587899</v>
      </c>
      <c r="P34">
        <v>0.205006626776051</v>
      </c>
      <c r="Q34">
        <v>0.107716790595606</v>
      </c>
      <c r="R34">
        <v>-9.6294412912728194E-2</v>
      </c>
      <c r="S34">
        <v>3.2740333191112997E-2</v>
      </c>
      <c r="T34">
        <v>-8.7505001650981296</v>
      </c>
      <c r="U34">
        <v>-4.9933333331849603</v>
      </c>
      <c r="V34">
        <v>2.7733333334980999</v>
      </c>
      <c r="W34">
        <v>0.75038461551142899</v>
      </c>
      <c r="X34">
        <v>-4.9933333331849603</v>
      </c>
      <c r="Y34">
        <v>2.7733333334980999</v>
      </c>
      <c r="Z34">
        <v>-4.9933333331849603</v>
      </c>
      <c r="AA34">
        <v>2.7733333334980999</v>
      </c>
      <c r="AB34">
        <v>1.98551282052402</v>
      </c>
      <c r="AC34">
        <v>-9.7513214601876105E-2</v>
      </c>
      <c r="AD34">
        <v>1.05344290847491</v>
      </c>
      <c r="AE34">
        <v>0.837874339524457</v>
      </c>
      <c r="AF34">
        <v>1.05480243433003</v>
      </c>
      <c r="AG34">
        <v>0.83817213479169705</v>
      </c>
      <c r="AH34">
        <v>-10.492713728322601</v>
      </c>
      <c r="AI34">
        <v>10.9</v>
      </c>
      <c r="AJ34">
        <v>10.82</v>
      </c>
      <c r="AK34">
        <v>0</v>
      </c>
      <c r="AL34" s="1">
        <v>4.5726135843084799E-36</v>
      </c>
      <c r="AM34">
        <v>1.7326999999999999</v>
      </c>
      <c r="AN34">
        <v>-2350.3678751442599</v>
      </c>
      <c r="AO34">
        <v>0.17557724708751901</v>
      </c>
      <c r="AP34">
        <v>0.148009115287462</v>
      </c>
      <c r="AQ34">
        <v>0.108563788310375</v>
      </c>
      <c r="AR34">
        <v>0.147826272747802</v>
      </c>
      <c r="AS34">
        <v>0.109023323405078</v>
      </c>
      <c r="AU34">
        <f>(AP34&lt;$AU$1)*1</f>
        <v>0</v>
      </c>
    </row>
    <row r="35" spans="1:47" x14ac:dyDescent="0.2">
      <c r="A35" t="s">
        <v>107</v>
      </c>
      <c r="B35" t="s">
        <v>85</v>
      </c>
      <c r="C35" t="s">
        <v>45</v>
      </c>
      <c r="D35">
        <v>185.86</v>
      </c>
      <c r="E35">
        <v>207.78</v>
      </c>
      <c r="F35">
        <v>-0.18860163880122699</v>
      </c>
      <c r="G35">
        <v>-2432.0725094087002</v>
      </c>
      <c r="H35">
        <v>9.6716666668018796</v>
      </c>
      <c r="I35">
        <v>12.921666666821899</v>
      </c>
      <c r="J35">
        <v>13.018223443340499</v>
      </c>
      <c r="K35">
        <v>9.6716666668018796</v>
      </c>
      <c r="L35">
        <v>12.921666666821899</v>
      </c>
      <c r="M35">
        <v>9.6716666668018796</v>
      </c>
      <c r="N35">
        <v>12.921666666821899</v>
      </c>
      <c r="O35">
        <v>14.288581635728701</v>
      </c>
      <c r="P35">
        <v>2.2515880424818099E-2</v>
      </c>
      <c r="Q35">
        <v>-7.4197651819306001E-2</v>
      </c>
      <c r="R35">
        <v>-0.19660350417945499</v>
      </c>
      <c r="S35">
        <v>-0.18960939866697701</v>
      </c>
      <c r="T35">
        <v>-2523.4266279154599</v>
      </c>
      <c r="U35">
        <v>9.7083333334682802</v>
      </c>
      <c r="V35">
        <v>12.9600000001554</v>
      </c>
      <c r="W35">
        <v>13.087948718065499</v>
      </c>
      <c r="X35">
        <v>9.7083333334682802</v>
      </c>
      <c r="Y35">
        <v>12.9600000001554</v>
      </c>
      <c r="Z35">
        <v>9.7083333334682802</v>
      </c>
      <c r="AA35">
        <v>12.9600000001554</v>
      </c>
      <c r="AB35">
        <v>13.087948718065499</v>
      </c>
      <c r="AC35">
        <v>-0.197822305868603</v>
      </c>
      <c r="AD35" s="1">
        <v>1.3326671272534501E-6</v>
      </c>
      <c r="AE35" s="1">
        <v>8.5396437663150194E-5</v>
      </c>
      <c r="AF35" s="1">
        <v>1.22262002666496E-9</v>
      </c>
      <c r="AG35" s="1">
        <v>2.6626124132055098E-6</v>
      </c>
      <c r="AH35">
        <v>-20.4113967112519</v>
      </c>
      <c r="AI35">
        <v>10.92</v>
      </c>
      <c r="AJ35">
        <v>10.92</v>
      </c>
      <c r="AK35">
        <v>0</v>
      </c>
      <c r="AL35" s="1">
        <v>4.5726135843084799E-36</v>
      </c>
      <c r="AM35">
        <v>2.1663399999999999</v>
      </c>
      <c r="AN35">
        <v>-4572.1528633204298</v>
      </c>
      <c r="AO35">
        <v>0.13549902632566599</v>
      </c>
      <c r="AP35">
        <v>0.19209484227882101</v>
      </c>
      <c r="AQ35">
        <v>0.202432434705793</v>
      </c>
      <c r="AR35">
        <v>0.19320040544606201</v>
      </c>
      <c r="AS35">
        <v>0.20356033509594401</v>
      </c>
      <c r="AU35">
        <f>(AP35&lt;$AU$1)*1</f>
        <v>0</v>
      </c>
    </row>
    <row r="36" spans="1:47" x14ac:dyDescent="0.2">
      <c r="A36" t="s">
        <v>109</v>
      </c>
      <c r="B36" t="s">
        <v>52</v>
      </c>
      <c r="C36" t="s">
        <v>45</v>
      </c>
      <c r="D36">
        <v>158.91999999999999</v>
      </c>
      <c r="E36">
        <v>159.69999999999999</v>
      </c>
      <c r="F36">
        <v>-0.192914517563713</v>
      </c>
      <c r="G36">
        <v>-1334708.24535657</v>
      </c>
      <c r="H36">
        <v>9.1616666668023807</v>
      </c>
      <c r="I36">
        <v>14.6175000001508</v>
      </c>
      <c r="J36">
        <v>12.6417948719112</v>
      </c>
      <c r="K36">
        <v>9.1616666668023807</v>
      </c>
      <c r="L36">
        <v>14.3333333334842</v>
      </c>
      <c r="M36">
        <v>9.1616666668023807</v>
      </c>
      <c r="N36">
        <v>14.5016666668174</v>
      </c>
      <c r="O36">
        <v>14.2268640936441</v>
      </c>
      <c r="P36">
        <v>5.5982270213700402E-3</v>
      </c>
      <c r="Q36">
        <v>-0.18551458200774201</v>
      </c>
      <c r="R36">
        <v>-0.20792182383931401</v>
      </c>
      <c r="S36">
        <v>-0.193922277429463</v>
      </c>
      <c r="T36">
        <v>-1295828.3569690499</v>
      </c>
      <c r="U36">
        <v>9.1983333334687796</v>
      </c>
      <c r="V36">
        <v>14.727500000150901</v>
      </c>
      <c r="W36">
        <v>12.779914530030201</v>
      </c>
      <c r="X36">
        <v>9.1983333334687796</v>
      </c>
      <c r="Y36">
        <v>14.443333333484301</v>
      </c>
      <c r="Z36">
        <v>9.1983333334687796</v>
      </c>
      <c r="AA36">
        <v>14.6116666668175</v>
      </c>
      <c r="AB36">
        <v>12.779914530030201</v>
      </c>
      <c r="AC36">
        <v>-0.20914062552846199</v>
      </c>
      <c r="AD36">
        <v>0</v>
      </c>
      <c r="AE36">
        <v>0</v>
      </c>
      <c r="AF36">
        <v>0</v>
      </c>
      <c r="AG36">
        <v>0</v>
      </c>
      <c r="AH36">
        <v>-15732.2050716003</v>
      </c>
      <c r="AI36">
        <v>11.04</v>
      </c>
      <c r="AJ36">
        <v>11.06</v>
      </c>
      <c r="AK36" s="1">
        <v>4.9328014954471203E-86</v>
      </c>
      <c r="AL36" s="1">
        <v>6.86847215152314E-64</v>
      </c>
      <c r="AM36">
        <v>3.9140999999999999</v>
      </c>
      <c r="AN36">
        <v>-2517152.8114560498</v>
      </c>
      <c r="AO36">
        <v>0.20445998110584901</v>
      </c>
      <c r="AP36">
        <v>0.201990315730354</v>
      </c>
      <c r="AQ36">
        <v>0.20614155826488001</v>
      </c>
      <c r="AR36">
        <v>0.19938335468473001</v>
      </c>
      <c r="AS36">
        <v>0.20335169206109199</v>
      </c>
      <c r="AU36">
        <f>(AP36&lt;$AU$1)*1</f>
        <v>0</v>
      </c>
    </row>
    <row r="37" spans="1:47" x14ac:dyDescent="0.2">
      <c r="A37" t="s">
        <v>60</v>
      </c>
      <c r="B37" t="s">
        <v>52</v>
      </c>
      <c r="C37" t="s">
        <v>45</v>
      </c>
      <c r="D37">
        <v>15.18</v>
      </c>
      <c r="E37">
        <v>68.540000000000006</v>
      </c>
      <c r="F37">
        <v>1.5892892338621002E-2</v>
      </c>
      <c r="G37">
        <v>104.81997035345501</v>
      </c>
      <c r="H37">
        <v>-1.4216666665213</v>
      </c>
      <c r="I37">
        <v>-0.716666666499022</v>
      </c>
      <c r="J37">
        <v>-0.77323504257453102</v>
      </c>
      <c r="K37">
        <v>-1.4216666665213</v>
      </c>
      <c r="L37">
        <v>-0.716666666499022</v>
      </c>
      <c r="M37">
        <v>-1.4216666665213</v>
      </c>
      <c r="N37">
        <v>-0.716666666499022</v>
      </c>
      <c r="O37">
        <v>4.4206591983018999</v>
      </c>
      <c r="P37">
        <v>9.0701166531742206E-2</v>
      </c>
      <c r="Q37">
        <v>-8.0057773180514796E-2</v>
      </c>
      <c r="R37">
        <v>7.8735595208183993E-3</v>
      </c>
      <c r="S37">
        <v>1.4885132472870899E-2</v>
      </c>
      <c r="T37">
        <v>109.85995148535299</v>
      </c>
      <c r="U37">
        <v>-1.3849999998549001</v>
      </c>
      <c r="V37">
        <v>-0.67833333316550104</v>
      </c>
      <c r="W37">
        <v>-0.80121581180605705</v>
      </c>
      <c r="X37">
        <v>-1.3849999998549001</v>
      </c>
      <c r="Y37">
        <v>-0.67833333316550104</v>
      </c>
      <c r="Z37">
        <v>-1.3849999998549001</v>
      </c>
      <c r="AA37">
        <v>-0.67833333316550104</v>
      </c>
      <c r="AB37">
        <v>1.7452158119066801</v>
      </c>
      <c r="AC37">
        <v>6.6547578316704702E-3</v>
      </c>
      <c r="AD37">
        <v>3.4172871508519602</v>
      </c>
      <c r="AE37">
        <v>3.3210621060546099</v>
      </c>
      <c r="AF37">
        <v>3.2783670688967699</v>
      </c>
      <c r="AG37">
        <v>3.0079230994236501</v>
      </c>
      <c r="AH37">
        <v>-1.1254142935315401</v>
      </c>
      <c r="AI37">
        <v>13.44</v>
      </c>
      <c r="AJ37">
        <v>13.52</v>
      </c>
      <c r="AK37">
        <v>3.71589883120194E-2</v>
      </c>
      <c r="AL37">
        <v>8.6167634412126104E-2</v>
      </c>
      <c r="AM37">
        <v>4.5567599999999997</v>
      </c>
      <c r="AN37">
        <v>-180.066286965047</v>
      </c>
      <c r="AO37">
        <v>0.15446046278431899</v>
      </c>
      <c r="AP37">
        <v>6.3428664676033003E-2</v>
      </c>
      <c r="AQ37">
        <v>6.9846111038721306E-2</v>
      </c>
      <c r="AR37">
        <v>5.2209801493371802E-2</v>
      </c>
      <c r="AS37">
        <v>5.3606059412493301E-2</v>
      </c>
      <c r="AU37">
        <f>(AP37&lt;$AU$1)*1</f>
        <v>0</v>
      </c>
    </row>
    <row r="38" spans="1:47" x14ac:dyDescent="0.2">
      <c r="A38" t="s">
        <v>70</v>
      </c>
      <c r="B38" t="s">
        <v>52</v>
      </c>
      <c r="C38" t="s">
        <v>45</v>
      </c>
      <c r="D38">
        <v>34.04</v>
      </c>
      <c r="E38">
        <v>127.84</v>
      </c>
      <c r="F38">
        <v>-0.112763473365539</v>
      </c>
      <c r="G38">
        <v>51.8352874120813</v>
      </c>
      <c r="H38">
        <v>4.5216666668066097</v>
      </c>
      <c r="I38">
        <v>8.9983333334921607</v>
      </c>
      <c r="J38">
        <v>7.1974458182176697</v>
      </c>
      <c r="K38">
        <v>4.5216666668066097</v>
      </c>
      <c r="L38">
        <v>8.9983333334921607</v>
      </c>
      <c r="M38">
        <v>4.5216666668066097</v>
      </c>
      <c r="N38">
        <v>8.9983333334921607</v>
      </c>
      <c r="O38">
        <v>8.7335570665950808</v>
      </c>
      <c r="P38">
        <v>9.4429378561799102E-2</v>
      </c>
      <c r="Q38">
        <v>-0.16649502290203499</v>
      </c>
      <c r="R38">
        <v>-0.129825620526267</v>
      </c>
      <c r="S38">
        <v>-0.113771233231289</v>
      </c>
      <c r="T38">
        <v>55.684153142968299</v>
      </c>
      <c r="U38">
        <v>4.5583333334730103</v>
      </c>
      <c r="V38">
        <v>9.0366666668256794</v>
      </c>
      <c r="W38">
        <v>7.2834401710846697</v>
      </c>
      <c r="X38">
        <v>4.5583333334730103</v>
      </c>
      <c r="Y38">
        <v>9.0366666668256794</v>
      </c>
      <c r="Z38">
        <v>4.5583333334730103</v>
      </c>
      <c r="AA38">
        <v>9.0366666668256794</v>
      </c>
      <c r="AB38">
        <v>7.2834401710846697</v>
      </c>
      <c r="AC38">
        <v>-0.13104442221541501</v>
      </c>
      <c r="AD38">
        <v>2.3573876400471501</v>
      </c>
      <c r="AE38">
        <v>1.79903452718269</v>
      </c>
      <c r="AF38">
        <v>2.45669602386362</v>
      </c>
      <c r="AG38">
        <v>1.7466070942026</v>
      </c>
      <c r="AH38">
        <v>-1.6286895702517601</v>
      </c>
      <c r="AI38">
        <v>12.64</v>
      </c>
      <c r="AJ38">
        <v>12.7</v>
      </c>
      <c r="AK38">
        <v>7.3607576066580901E-2</v>
      </c>
      <c r="AL38">
        <v>7.4201319174526797E-2</v>
      </c>
      <c r="AM38">
        <v>2.3583799999999999</v>
      </c>
      <c r="AN38">
        <v>-260.59033124028099</v>
      </c>
      <c r="AO38">
        <v>0.186475777400329</v>
      </c>
      <c r="AP38">
        <v>0.12749888387591701</v>
      </c>
      <c r="AQ38">
        <v>0.13042266655125601</v>
      </c>
      <c r="AR38">
        <v>0.12256077201644899</v>
      </c>
      <c r="AS38">
        <v>0.125247551882572</v>
      </c>
      <c r="AU38">
        <f>(AP38&lt;$AU$1)*1</f>
        <v>0</v>
      </c>
    </row>
    <row r="39" spans="1:47" x14ac:dyDescent="0.2">
      <c r="A39" t="s">
        <v>59</v>
      </c>
      <c r="B39" t="s">
        <v>52</v>
      </c>
      <c r="C39" t="s">
        <v>45</v>
      </c>
      <c r="D39">
        <v>30.7</v>
      </c>
      <c r="E39">
        <v>74.180000000000007</v>
      </c>
      <c r="F39">
        <v>-4.7054725751980398E-3</v>
      </c>
      <c r="G39">
        <v>100.62241673454</v>
      </c>
      <c r="H39">
        <v>-1.39333333318804</v>
      </c>
      <c r="I39">
        <v>2.1725000001649999</v>
      </c>
      <c r="J39">
        <v>0.55367826633773798</v>
      </c>
      <c r="K39">
        <v>-1.39333333318804</v>
      </c>
      <c r="L39">
        <v>2.1483333334983601</v>
      </c>
      <c r="M39">
        <v>-1.39333333318804</v>
      </c>
      <c r="N39">
        <v>2.1966666668316499</v>
      </c>
      <c r="O39">
        <v>4.9089684945337497</v>
      </c>
      <c r="P39">
        <v>9.4429175688209993E-2</v>
      </c>
      <c r="Q39">
        <v>-0.105601185391637</v>
      </c>
      <c r="R39">
        <v>-3.3924897809306798E-2</v>
      </c>
      <c r="S39">
        <v>-5.7132324409480502E-3</v>
      </c>
      <c r="T39">
        <v>104.688380805088</v>
      </c>
      <c r="U39">
        <v>-1.35666666652165</v>
      </c>
      <c r="V39">
        <v>2.2108333334985302</v>
      </c>
      <c r="W39">
        <v>0.54777777793621596</v>
      </c>
      <c r="X39">
        <v>-1.35666666652165</v>
      </c>
      <c r="Y39">
        <v>2.1866666668318802</v>
      </c>
      <c r="Z39">
        <v>-1.35666666652165</v>
      </c>
      <c r="AA39">
        <v>2.23500000016517</v>
      </c>
      <c r="AB39">
        <v>1.67927350431612</v>
      </c>
      <c r="AC39">
        <v>-3.5143699498454702E-2</v>
      </c>
      <c r="AD39">
        <v>3.3082925870218101</v>
      </c>
      <c r="AE39">
        <v>3.1747400637972198</v>
      </c>
      <c r="AF39">
        <v>3.1701618101692</v>
      </c>
      <c r="AG39">
        <v>2.9186144124785098</v>
      </c>
      <c r="AH39">
        <v>-1.3232943504436701</v>
      </c>
      <c r="AI39">
        <v>13.14</v>
      </c>
      <c r="AJ39">
        <v>13.22</v>
      </c>
      <c r="AK39">
        <v>7.1220896198019204E-2</v>
      </c>
      <c r="AL39">
        <v>7.2071482487424704E-2</v>
      </c>
      <c r="AM39">
        <v>2.7308400000000002</v>
      </c>
      <c r="AN39">
        <v>-211.72709607098699</v>
      </c>
      <c r="AO39">
        <v>0.167320740171476</v>
      </c>
      <c r="AP39">
        <v>6.5629496934975398E-2</v>
      </c>
      <c r="AQ39">
        <v>7.2210193713937706E-2</v>
      </c>
      <c r="AR39">
        <v>5.5343989871470101E-2</v>
      </c>
      <c r="AS39">
        <v>5.7496041413924198E-2</v>
      </c>
      <c r="AU39">
        <f>(AP39&lt;$AU$1)*1</f>
        <v>0</v>
      </c>
    </row>
    <row r="40" spans="1:47" x14ac:dyDescent="0.2">
      <c r="A40" t="s">
        <v>51</v>
      </c>
      <c r="B40" t="s">
        <v>52</v>
      </c>
      <c r="C40" t="s">
        <v>45</v>
      </c>
      <c r="D40">
        <v>4.18</v>
      </c>
      <c r="E40">
        <v>75.819999999999993</v>
      </c>
      <c r="F40">
        <v>5.9346732954544098E-3</v>
      </c>
      <c r="G40">
        <v>106.425938104164</v>
      </c>
      <c r="H40">
        <v>-1.2966666665214199</v>
      </c>
      <c r="I40">
        <v>0.68500000016640095</v>
      </c>
      <c r="J40">
        <v>-0.180451770291539</v>
      </c>
      <c r="K40">
        <v>-1.3316666665213901</v>
      </c>
      <c r="L40">
        <v>0.68500000016640095</v>
      </c>
      <c r="M40">
        <v>-1.26166666652145</v>
      </c>
      <c r="N40">
        <v>0.68500000016640095</v>
      </c>
      <c r="O40">
        <v>4.3307802314762203</v>
      </c>
      <c r="P40">
        <v>8.9424082952061307E-2</v>
      </c>
      <c r="Q40">
        <v>-8.4470494789518694E-2</v>
      </c>
      <c r="R40">
        <v>-8.9249332129737995E-3</v>
      </c>
      <c r="S40">
        <v>4.9269134297043804E-3</v>
      </c>
      <c r="T40">
        <v>111.995903550157</v>
      </c>
      <c r="U40">
        <v>-1.25999999985503</v>
      </c>
      <c r="V40">
        <v>0.72333333349992202</v>
      </c>
      <c r="W40">
        <v>-0.20512820496886899</v>
      </c>
      <c r="X40">
        <v>-1.2949999998549899</v>
      </c>
      <c r="Y40">
        <v>0.72333333349992202</v>
      </c>
      <c r="Z40">
        <v>-1.2949999998549899</v>
      </c>
      <c r="AA40">
        <v>0.72333333349992202</v>
      </c>
      <c r="AB40">
        <v>1.5775641025434</v>
      </c>
      <c r="AC40">
        <v>-1.01437349021217E-2</v>
      </c>
      <c r="AD40">
        <v>3.5683599194314501</v>
      </c>
      <c r="AE40">
        <v>3.44694300577881</v>
      </c>
      <c r="AF40">
        <v>3.3741025471167201</v>
      </c>
      <c r="AG40">
        <v>3.1136494043189802</v>
      </c>
      <c r="AH40">
        <v>-8.7524573780915202E-2</v>
      </c>
      <c r="AI40">
        <v>13.423999999999999</v>
      </c>
      <c r="AJ40">
        <v>13.504</v>
      </c>
      <c r="AK40">
        <v>0.169322267295755</v>
      </c>
      <c r="AL40">
        <v>0.169322267295755</v>
      </c>
      <c r="AM40">
        <v>3.72628</v>
      </c>
      <c r="AN40">
        <v>-14.003931804946401</v>
      </c>
      <c r="AO40">
        <v>0.14563060779144399</v>
      </c>
      <c r="AP40">
        <v>6.2305452437394E-2</v>
      </c>
      <c r="AQ40">
        <v>6.8910625635365805E-2</v>
      </c>
      <c r="AR40">
        <v>5.1016188322218603E-2</v>
      </c>
      <c r="AS40">
        <v>5.2648556443477899E-2</v>
      </c>
      <c r="AU40">
        <f>(AP40&lt;$AU$1)*1</f>
        <v>0</v>
      </c>
    </row>
    <row r="41" spans="1:47" x14ac:dyDescent="0.2">
      <c r="A41" t="s">
        <v>73</v>
      </c>
      <c r="B41" t="s">
        <v>52</v>
      </c>
      <c r="C41" t="s">
        <v>45</v>
      </c>
      <c r="D41">
        <v>0.54</v>
      </c>
      <c r="E41">
        <v>119.52</v>
      </c>
      <c r="F41">
        <v>-0.123950675696331</v>
      </c>
      <c r="G41">
        <v>49.7586667938902</v>
      </c>
      <c r="H41">
        <v>5.3800000001391597</v>
      </c>
      <c r="I41">
        <v>9.0258333334921197</v>
      </c>
      <c r="J41">
        <v>7.8462538157752597</v>
      </c>
      <c r="K41">
        <v>5.3333333334725301</v>
      </c>
      <c r="L41">
        <v>8.9983333334921394</v>
      </c>
      <c r="M41">
        <v>5.4266666668057804</v>
      </c>
      <c r="N41">
        <v>9.0533333334920894</v>
      </c>
      <c r="O41">
        <v>9.2243487947729292</v>
      </c>
      <c r="P41">
        <v>0.11204811974255099</v>
      </c>
      <c r="Q41">
        <v>-0.16202798833558099</v>
      </c>
      <c r="R41">
        <v>-0.13677540628752599</v>
      </c>
      <c r="S41">
        <v>-0.124958435562081</v>
      </c>
      <c r="T41">
        <v>53.229986116761303</v>
      </c>
      <c r="U41">
        <v>5.4166666668055496</v>
      </c>
      <c r="V41">
        <v>9.0641666668256402</v>
      </c>
      <c r="W41">
        <v>7.9303418804859502</v>
      </c>
      <c r="X41">
        <v>5.3700000001389299</v>
      </c>
      <c r="Y41">
        <v>9.0366666668256599</v>
      </c>
      <c r="Z41">
        <v>5.4633333334721801</v>
      </c>
      <c r="AA41">
        <v>9.0916666668256099</v>
      </c>
      <c r="AB41">
        <v>7.9303418804859502</v>
      </c>
      <c r="AC41">
        <v>-0.137994207976674</v>
      </c>
      <c r="AD41">
        <v>2.1967509380010202</v>
      </c>
      <c r="AE41">
        <v>1.69150034184033</v>
      </c>
      <c r="AF41">
        <v>2.2137109014580401</v>
      </c>
      <c r="AG41">
        <v>1.7602245150636</v>
      </c>
      <c r="AH41">
        <v>-2.1927222017767301E-2</v>
      </c>
      <c r="AI41">
        <v>12.843999999999999</v>
      </c>
      <c r="AJ41">
        <v>12.944000000000001</v>
      </c>
      <c r="AK41">
        <v>0.22060184607056299</v>
      </c>
      <c r="AL41">
        <v>0.220883697482022</v>
      </c>
      <c r="AM41">
        <v>2.9961399999999898</v>
      </c>
      <c r="AN41">
        <v>-3.5083555228427699</v>
      </c>
      <c r="AO41">
        <v>0.177335351201616</v>
      </c>
      <c r="AP41">
        <v>0.13741228594271501</v>
      </c>
      <c r="AQ41">
        <v>0.140793451387179</v>
      </c>
      <c r="AR41">
        <v>0.132991568167387</v>
      </c>
      <c r="AS41">
        <v>0.136113099652102</v>
      </c>
      <c r="AU41">
        <f>(AP41&lt;$AU$1)*1</f>
        <v>0</v>
      </c>
    </row>
    <row r="42" spans="1:47" x14ac:dyDescent="0.2">
      <c r="A42" t="s">
        <v>58</v>
      </c>
      <c r="B42" t="s">
        <v>52</v>
      </c>
      <c r="C42" t="s">
        <v>45</v>
      </c>
      <c r="D42">
        <v>9.14</v>
      </c>
      <c r="E42">
        <v>74.42</v>
      </c>
      <c r="F42">
        <v>9.54531101147186E-4</v>
      </c>
      <c r="G42">
        <v>106.38078183341899</v>
      </c>
      <c r="H42">
        <v>-1.16888888874379</v>
      </c>
      <c r="I42">
        <v>1.39833333349908</v>
      </c>
      <c r="J42">
        <v>0.11010531151535401</v>
      </c>
      <c r="K42">
        <v>-1.2299999998548501</v>
      </c>
      <c r="L42">
        <v>1.36500000016578</v>
      </c>
      <c r="M42">
        <v>-1.1199999998549499</v>
      </c>
      <c r="N42">
        <v>1.4316666668323801</v>
      </c>
      <c r="O42">
        <v>4.3537679386974899</v>
      </c>
      <c r="P42">
        <v>8.9745430758061406E-2</v>
      </c>
      <c r="Q42">
        <v>-8.6689749521580706E-2</v>
      </c>
      <c r="R42">
        <v>-1.7323864444794002E-2</v>
      </c>
      <c r="S42" s="1">
        <v>-5.3228764602825497E-5</v>
      </c>
      <c r="T42">
        <v>112.156759121395</v>
      </c>
      <c r="U42">
        <v>-1.1322222220774001</v>
      </c>
      <c r="V42">
        <v>1.4366666668326</v>
      </c>
      <c r="W42">
        <v>8.7126068535171797E-2</v>
      </c>
      <c r="X42">
        <v>-1.1933333331884499</v>
      </c>
      <c r="Y42">
        <v>1.4033333334992999</v>
      </c>
      <c r="Z42">
        <v>-1.08333333318855</v>
      </c>
      <c r="AA42">
        <v>1.4700000001659099</v>
      </c>
      <c r="AB42">
        <v>1.5477670940154999</v>
      </c>
      <c r="AC42">
        <v>-1.8542666133941899E-2</v>
      </c>
      <c r="AD42">
        <v>3.6250219489465398</v>
      </c>
      <c r="AE42">
        <v>3.4485301232426702</v>
      </c>
      <c r="AF42">
        <v>3.42560800605228</v>
      </c>
      <c r="AG42">
        <v>3.1261540656011002</v>
      </c>
      <c r="AH42">
        <v>-1.8058479575588302E-2</v>
      </c>
      <c r="AI42">
        <v>13.465999999999999</v>
      </c>
      <c r="AJ42">
        <v>13.545999999999999</v>
      </c>
      <c r="AK42">
        <v>0.17391296569857601</v>
      </c>
      <c r="AL42">
        <v>0.174293465104045</v>
      </c>
      <c r="AM42">
        <v>3.42057999999999</v>
      </c>
      <c r="AN42">
        <v>-2.88935673209413</v>
      </c>
      <c r="AO42">
        <v>0.14519271678194201</v>
      </c>
      <c r="AP42">
        <v>6.2921090942864494E-2</v>
      </c>
      <c r="AQ42">
        <v>6.9804515336684497E-2</v>
      </c>
      <c r="AR42">
        <v>5.18534359487429E-2</v>
      </c>
      <c r="AS42">
        <v>5.3943483376349598E-2</v>
      </c>
      <c r="AU42">
        <f>(AP42&lt;$AU$1)*1</f>
        <v>0</v>
      </c>
    </row>
    <row r="43" spans="1:47" x14ac:dyDescent="0.2">
      <c r="A43" t="s">
        <v>103</v>
      </c>
      <c r="B43" t="s">
        <v>44</v>
      </c>
      <c r="C43" t="s">
        <v>45</v>
      </c>
      <c r="D43">
        <v>135.26</v>
      </c>
      <c r="E43">
        <v>191.58</v>
      </c>
      <c r="F43">
        <v>0.12606621899678899</v>
      </c>
      <c r="G43">
        <v>-560.39208464923297</v>
      </c>
      <c r="H43">
        <v>-7.45499999984919</v>
      </c>
      <c r="I43">
        <v>-6.7833333331601597</v>
      </c>
      <c r="J43">
        <v>-7.06539835148366</v>
      </c>
      <c r="K43">
        <v>-7.45499999984919</v>
      </c>
      <c r="L43">
        <v>-6.7833333331601597</v>
      </c>
      <c r="M43">
        <v>-7.45499999984919</v>
      </c>
      <c r="N43">
        <v>-6.7833333331601597</v>
      </c>
      <c r="O43">
        <v>7.4693084365294702</v>
      </c>
      <c r="P43">
        <v>3.69505365729388E-2</v>
      </c>
      <c r="Q43">
        <v>7.5396252198008301E-2</v>
      </c>
      <c r="R43">
        <v>0.13183137394108299</v>
      </c>
      <c r="S43">
        <v>0.125058459131039</v>
      </c>
      <c r="T43">
        <v>-540.07233075252304</v>
      </c>
      <c r="U43">
        <v>-7.4183333331828001</v>
      </c>
      <c r="V43">
        <v>-6.7449999998266401</v>
      </c>
      <c r="W43">
        <v>-6.9885897434263304</v>
      </c>
      <c r="X43">
        <v>-7.4183333331828001</v>
      </c>
      <c r="Y43">
        <v>-6.7449999998266401</v>
      </c>
      <c r="Z43">
        <v>-7.4183333331828001</v>
      </c>
      <c r="AA43">
        <v>-6.7449999998266401</v>
      </c>
      <c r="AB43">
        <v>6.9885897434263304</v>
      </c>
      <c r="AC43">
        <v>0.13061257225193501</v>
      </c>
      <c r="AD43">
        <v>0.15455187522781599</v>
      </c>
      <c r="AE43">
        <v>8.2474906547062299E-2</v>
      </c>
      <c r="AF43">
        <v>0.16530603302168001</v>
      </c>
      <c r="AG43">
        <v>0.135353972504625</v>
      </c>
      <c r="AH43">
        <v>-2.63726836655874</v>
      </c>
      <c r="AI43">
        <v>12.98</v>
      </c>
      <c r="AJ43">
        <v>13</v>
      </c>
      <c r="AK43" s="1">
        <v>1.32372836114389E-5</v>
      </c>
      <c r="AL43" s="1">
        <v>1.82303988969434E-5</v>
      </c>
      <c r="AM43">
        <v>0.44779999999999998</v>
      </c>
      <c r="AN43">
        <v>-606.57172430851006</v>
      </c>
      <c r="AO43">
        <v>0.101577601813166</v>
      </c>
      <c r="AP43">
        <v>0.132723086519622</v>
      </c>
      <c r="AQ43">
        <v>0.13374616268303</v>
      </c>
      <c r="AR43">
        <v>0.13100491843284101</v>
      </c>
      <c r="AS43">
        <v>0.132259233470887</v>
      </c>
      <c r="AU43">
        <f>(AP43&lt;$AU$1)*1</f>
        <v>0</v>
      </c>
    </row>
    <row r="44" spans="1:47" x14ac:dyDescent="0.2">
      <c r="A44" t="s">
        <v>105</v>
      </c>
      <c r="B44" t="s">
        <v>44</v>
      </c>
      <c r="C44" t="s">
        <v>45</v>
      </c>
      <c r="D44">
        <v>107.94</v>
      </c>
      <c r="E44">
        <v>147.4</v>
      </c>
      <c r="F44">
        <v>0.154048816869715</v>
      </c>
      <c r="G44">
        <v>-928.618978539419</v>
      </c>
      <c r="H44">
        <v>-6.5716666665166397</v>
      </c>
      <c r="I44">
        <v>-8.7949999998249595</v>
      </c>
      <c r="J44">
        <v>-7.9426800975156802</v>
      </c>
      <c r="K44">
        <v>-6.5716666665166397</v>
      </c>
      <c r="L44">
        <v>-8.7949999998249595</v>
      </c>
      <c r="M44">
        <v>-6.5716666665166397</v>
      </c>
      <c r="N44">
        <v>-8.7949999998249595</v>
      </c>
      <c r="O44">
        <v>8.6600179186274993</v>
      </c>
      <c r="P44">
        <v>3.71109028900913E-2</v>
      </c>
      <c r="Q44">
        <v>7.2624673069231399E-2</v>
      </c>
      <c r="R44">
        <v>0.194440467432062</v>
      </c>
      <c r="S44">
        <v>0.153041057003965</v>
      </c>
      <c r="T44">
        <v>-930.73765857413196</v>
      </c>
      <c r="U44">
        <v>-6.5349999998502399</v>
      </c>
      <c r="V44">
        <v>-8.7566666664914408</v>
      </c>
      <c r="W44">
        <v>-7.8625641024006896</v>
      </c>
      <c r="X44">
        <v>-6.5349999998502399</v>
      </c>
      <c r="Y44">
        <v>-8.7566666664914408</v>
      </c>
      <c r="Z44">
        <v>-6.5349999998502399</v>
      </c>
      <c r="AA44">
        <v>-8.7566666664914408</v>
      </c>
      <c r="AB44">
        <v>7.8625641024006896</v>
      </c>
      <c r="AC44">
        <v>0.19322166574291399</v>
      </c>
      <c r="AD44">
        <v>0.13987292293939499</v>
      </c>
      <c r="AE44">
        <v>2.2302004045864901E-3</v>
      </c>
      <c r="AF44">
        <v>0.109457307373827</v>
      </c>
      <c r="AG44">
        <v>8.5993344979232199E-4</v>
      </c>
      <c r="AH44">
        <v>-3.1088836112759499</v>
      </c>
      <c r="AI44">
        <v>12.98</v>
      </c>
      <c r="AJ44">
        <v>13</v>
      </c>
      <c r="AK44" s="1">
        <v>1.59256535229544E-9</v>
      </c>
      <c r="AL44" s="1">
        <v>4.9092769542943397E-9</v>
      </c>
      <c r="AM44">
        <v>2.0173800000000002</v>
      </c>
      <c r="AN44">
        <v>-715.04323059346802</v>
      </c>
      <c r="AO44">
        <v>0.106814416168132</v>
      </c>
      <c r="AP44">
        <v>0.16203694783929601</v>
      </c>
      <c r="AQ44">
        <v>0.17667400027548</v>
      </c>
      <c r="AR44">
        <v>0.162187909051455</v>
      </c>
      <c r="AS44">
        <v>0.176921151065352</v>
      </c>
      <c r="AU44">
        <f>(AP44&lt;$AU$1)*1</f>
        <v>0</v>
      </c>
    </row>
    <row r="45" spans="1:47" x14ac:dyDescent="0.2">
      <c r="A45" t="s">
        <v>43</v>
      </c>
      <c r="B45" t="s">
        <v>44</v>
      </c>
      <c r="C45" t="s">
        <v>45</v>
      </c>
      <c r="D45">
        <v>0</v>
      </c>
      <c r="E45">
        <v>0</v>
      </c>
      <c r="F45">
        <v>-2.7913848069075601E-2</v>
      </c>
      <c r="G45">
        <v>133.25425766945099</v>
      </c>
      <c r="H45">
        <v>1.85333333347572</v>
      </c>
      <c r="I45">
        <v>2.7533333334978498</v>
      </c>
      <c r="J45">
        <v>2.0065964592574201</v>
      </c>
      <c r="K45">
        <v>1.8266666668090701</v>
      </c>
      <c r="L45">
        <v>2.5450000001647002</v>
      </c>
      <c r="M45">
        <v>1.88000000014236</v>
      </c>
      <c r="N45">
        <v>2.9266666668310202</v>
      </c>
      <c r="O45">
        <v>2.8648799732243</v>
      </c>
      <c r="P45">
        <v>7.8130927277948195E-2</v>
      </c>
      <c r="Q45">
        <v>-3.3297851257796697E-2</v>
      </c>
      <c r="R45">
        <v>-3.7448936848048897E-2</v>
      </c>
      <c r="S45">
        <v>-2.8921607934825601E-2</v>
      </c>
      <c r="T45">
        <v>119.019378467824</v>
      </c>
      <c r="U45">
        <v>1.89000000014211</v>
      </c>
      <c r="V45">
        <v>2.7916666668313699</v>
      </c>
      <c r="W45">
        <v>2.1193162394746801</v>
      </c>
      <c r="X45">
        <v>1.86333333347547</v>
      </c>
      <c r="Y45">
        <v>2.58333333349823</v>
      </c>
      <c r="Z45">
        <v>1.91666666680876</v>
      </c>
      <c r="AA45">
        <v>2.9650000001645398</v>
      </c>
      <c r="AB45">
        <v>2.5175641026456801</v>
      </c>
      <c r="AC45">
        <v>-3.8667738537196898E-2</v>
      </c>
      <c r="AD45">
        <v>4.3446745490952798</v>
      </c>
      <c r="AE45">
        <v>4.0541441947166001</v>
      </c>
      <c r="AF45">
        <v>4.4803005727727898</v>
      </c>
      <c r="AG45">
        <v>4.2568297940274196</v>
      </c>
      <c r="AH45">
        <v>1.4503579612891599</v>
      </c>
      <c r="AI45">
        <v>14.423999999999999</v>
      </c>
      <c r="AJ45">
        <v>14.504</v>
      </c>
      <c r="AK45">
        <v>0.95710051696953602</v>
      </c>
      <c r="AL45">
        <v>0.95710051696953602</v>
      </c>
      <c r="AM45">
        <v>4.2257199999999999</v>
      </c>
      <c r="AN45">
        <v>333.58233109650598</v>
      </c>
      <c r="AO45">
        <v>5.3201025440148902E-2</v>
      </c>
      <c r="AP45">
        <v>5.0885188225941E-2</v>
      </c>
      <c r="AQ45">
        <v>5.5333944968776201E-2</v>
      </c>
      <c r="AR45">
        <v>6.3156064533544096E-2</v>
      </c>
      <c r="AS45">
        <v>6.7737012395659602E-2</v>
      </c>
      <c r="AU45">
        <f>(AP45&lt;$AU$1)*1</f>
        <v>1</v>
      </c>
    </row>
    <row r="46" spans="1:47" x14ac:dyDescent="0.2">
      <c r="A46" t="s">
        <v>97</v>
      </c>
      <c r="B46" t="s">
        <v>80</v>
      </c>
      <c r="C46" t="s">
        <v>45</v>
      </c>
      <c r="D46">
        <v>0.04</v>
      </c>
      <c r="E46">
        <v>4.24</v>
      </c>
      <c r="F46">
        <v>-5.5104808631339097E-3</v>
      </c>
      <c r="G46">
        <v>153.92744453600801</v>
      </c>
      <c r="H46">
        <v>0.591666666810169</v>
      </c>
      <c r="I46">
        <v>-0.38333333316596502</v>
      </c>
      <c r="J46">
        <v>5.0656289772371297E-3</v>
      </c>
      <c r="K46">
        <v>0.591666666810169</v>
      </c>
      <c r="L46">
        <v>-0.38333333316596502</v>
      </c>
      <c r="M46">
        <v>0.591666666810169</v>
      </c>
      <c r="N46">
        <v>-0.38333333316596502</v>
      </c>
      <c r="O46">
        <v>2.04241771904934</v>
      </c>
      <c r="P46">
        <v>7.5879549842060703E-2</v>
      </c>
      <c r="Q46">
        <v>3.25399051094711E-2</v>
      </c>
      <c r="R46">
        <v>5.5006914878419598E-3</v>
      </c>
      <c r="S46">
        <v>-6.51824072888392E-3</v>
      </c>
      <c r="T46">
        <v>157.097763366306</v>
      </c>
      <c r="U46">
        <v>0.62833333347656595</v>
      </c>
      <c r="V46">
        <v>-0.34499999983244301</v>
      </c>
      <c r="W46">
        <v>9.4230769390285796E-2</v>
      </c>
      <c r="X46">
        <v>0.62833333347656595</v>
      </c>
      <c r="Y46">
        <v>-0.34499999983244301</v>
      </c>
      <c r="Z46">
        <v>0.62833333347656595</v>
      </c>
      <c r="AA46">
        <v>-0.34499999983244301</v>
      </c>
      <c r="AB46">
        <v>1.0844871795055999</v>
      </c>
      <c r="AC46">
        <v>4.2818897986940403E-3</v>
      </c>
      <c r="AD46">
        <v>6.1994493118189196</v>
      </c>
      <c r="AE46">
        <v>6.7156393203647102</v>
      </c>
      <c r="AF46">
        <v>6.10408304462063</v>
      </c>
      <c r="AG46">
        <v>6.3968416397707601</v>
      </c>
      <c r="AH46">
        <v>1.27177392437402</v>
      </c>
      <c r="AI46">
        <v>13</v>
      </c>
      <c r="AJ46">
        <v>13.02</v>
      </c>
      <c r="AK46">
        <v>0.57102878947712599</v>
      </c>
      <c r="AL46">
        <v>0.65326873615478298</v>
      </c>
      <c r="AM46">
        <v>2.5312000000000001</v>
      </c>
      <c r="AN46">
        <v>178.048349412363</v>
      </c>
      <c r="AO46">
        <v>0.109750297484928</v>
      </c>
      <c r="AP46">
        <v>4.2047706209205303E-2</v>
      </c>
      <c r="AQ46">
        <v>3.4939172696685998E-2</v>
      </c>
      <c r="AR46">
        <v>3.9558256455461398E-2</v>
      </c>
      <c r="AS46">
        <v>3.0977292890274E-2</v>
      </c>
      <c r="AU46">
        <f>(AP46&lt;$AU$1)*1</f>
        <v>1</v>
      </c>
    </row>
    <row r="47" spans="1:47" x14ac:dyDescent="0.2">
      <c r="A47" t="s">
        <v>104</v>
      </c>
      <c r="B47" t="s">
        <v>80</v>
      </c>
      <c r="C47" t="s">
        <v>45</v>
      </c>
      <c r="D47">
        <v>0.86</v>
      </c>
      <c r="E47">
        <v>19.28</v>
      </c>
      <c r="F47">
        <v>-1.0197439783662001E-2</v>
      </c>
      <c r="G47">
        <v>152.88173622892</v>
      </c>
      <c r="H47">
        <v>1.2750000001428901</v>
      </c>
      <c r="I47">
        <v>0.16833333350020399</v>
      </c>
      <c r="J47">
        <v>0.46797161188229602</v>
      </c>
      <c r="K47">
        <v>1.2750000001428901</v>
      </c>
      <c r="L47">
        <v>0.16833333350020399</v>
      </c>
      <c r="M47">
        <v>1.2750000001428901</v>
      </c>
      <c r="N47">
        <v>0.16833333350020399</v>
      </c>
      <c r="O47">
        <v>2.17777711620022</v>
      </c>
      <c r="P47">
        <v>6.9543733247359296E-2</v>
      </c>
      <c r="Q47">
        <v>4.2566097740181802E-2</v>
      </c>
      <c r="R47">
        <v>1.0194632808832199E-2</v>
      </c>
      <c r="S47">
        <v>-1.12051996494121E-2</v>
      </c>
      <c r="T47">
        <v>157.87709801825201</v>
      </c>
      <c r="U47">
        <v>1.31166666680928</v>
      </c>
      <c r="V47">
        <v>0.206666666833725</v>
      </c>
      <c r="W47">
        <v>0.55051282067148399</v>
      </c>
      <c r="X47">
        <v>1.31166666680928</v>
      </c>
      <c r="Y47">
        <v>0.206666666833725</v>
      </c>
      <c r="Z47">
        <v>1.31166666680928</v>
      </c>
      <c r="AA47">
        <v>0.206666666833725</v>
      </c>
      <c r="AB47">
        <v>1.12615384622944</v>
      </c>
      <c r="AC47">
        <v>8.9758311196843493E-3</v>
      </c>
      <c r="AD47">
        <v>5.9718359044235196</v>
      </c>
      <c r="AE47">
        <v>6.89811035764951</v>
      </c>
      <c r="AF47">
        <v>5.9138373170889604</v>
      </c>
      <c r="AG47">
        <v>6.2978351567893798</v>
      </c>
      <c r="AH47">
        <v>1.2048250910239999</v>
      </c>
      <c r="AI47">
        <v>12.98</v>
      </c>
      <c r="AJ47">
        <v>13</v>
      </c>
      <c r="AK47">
        <v>0.32146379881753101</v>
      </c>
      <c r="AL47">
        <v>0.46304666794495902</v>
      </c>
      <c r="AM47">
        <v>2.14866</v>
      </c>
      <c r="AN47">
        <v>168.67551274336</v>
      </c>
      <c r="AO47">
        <v>0.120718971665252</v>
      </c>
      <c r="AP47">
        <v>4.2709185384953399E-2</v>
      </c>
      <c r="AQ47">
        <v>3.9995111173445702E-2</v>
      </c>
      <c r="AR47">
        <v>3.9276198373646501E-2</v>
      </c>
      <c r="AS47">
        <v>3.56686642180351E-2</v>
      </c>
      <c r="AU47">
        <f>(AP47&lt;$AU$1)*1</f>
        <v>1</v>
      </c>
    </row>
    <row r="48" spans="1:47" x14ac:dyDescent="0.2">
      <c r="A48" t="s">
        <v>96</v>
      </c>
      <c r="B48" t="s">
        <v>80</v>
      </c>
      <c r="C48" t="s">
        <v>45</v>
      </c>
      <c r="D48">
        <v>0.04</v>
      </c>
      <c r="E48">
        <v>3.82</v>
      </c>
      <c r="F48">
        <v>-3.7972879997311801E-3</v>
      </c>
      <c r="G48">
        <v>154.18019296417501</v>
      </c>
      <c r="H48">
        <v>0.30833333347710301</v>
      </c>
      <c r="I48">
        <v>-0.29333333316603699</v>
      </c>
      <c r="J48">
        <v>-4.2733516321820098E-2</v>
      </c>
      <c r="K48">
        <v>0.30833333347710301</v>
      </c>
      <c r="L48">
        <v>-0.29333333316603699</v>
      </c>
      <c r="M48">
        <v>0.30833333347710301</v>
      </c>
      <c r="N48">
        <v>-0.29333333316603699</v>
      </c>
      <c r="O48">
        <v>2.0267549753866798</v>
      </c>
      <c r="P48">
        <v>7.9745029739164197E-2</v>
      </c>
      <c r="Q48">
        <v>3.3815983150516697E-2</v>
      </c>
      <c r="R48">
        <v>3.7967333221113099E-3</v>
      </c>
      <c r="S48">
        <v>-4.8050478654812004E-3</v>
      </c>
      <c r="T48">
        <v>157.237143884272</v>
      </c>
      <c r="U48">
        <v>0.34500000014350002</v>
      </c>
      <c r="V48">
        <v>-0.25499999983251598</v>
      </c>
      <c r="W48">
        <v>5.2948718108303199E-2</v>
      </c>
      <c r="X48">
        <v>0.34500000014350002</v>
      </c>
      <c r="Y48">
        <v>-0.25499999983251598</v>
      </c>
      <c r="Z48">
        <v>0.34500000014350002</v>
      </c>
      <c r="AA48">
        <v>-0.25499999983251598</v>
      </c>
      <c r="AB48">
        <v>1.08371794873636</v>
      </c>
      <c r="AC48">
        <v>2.5779316329634099E-3</v>
      </c>
      <c r="AD48">
        <v>6.2463750758277197</v>
      </c>
      <c r="AE48">
        <v>6.7034548161419698</v>
      </c>
      <c r="AF48">
        <v>6.1383579809564104</v>
      </c>
      <c r="AG48">
        <v>6.4017736951341702</v>
      </c>
      <c r="AH48">
        <v>1.2587480675838001</v>
      </c>
      <c r="AI48">
        <v>12.98</v>
      </c>
      <c r="AJ48">
        <v>13</v>
      </c>
      <c r="AK48">
        <v>0.61432873182244996</v>
      </c>
      <c r="AL48">
        <v>0.66289949184729202</v>
      </c>
      <c r="AM48">
        <v>2.7991000000000001</v>
      </c>
      <c r="AN48">
        <v>176.22472946173201</v>
      </c>
      <c r="AO48">
        <v>0.111670262043749</v>
      </c>
      <c r="AP48">
        <v>4.12254296934439E-2</v>
      </c>
      <c r="AQ48">
        <v>3.4559102160772098E-2</v>
      </c>
      <c r="AR48">
        <v>3.8811716852913701E-2</v>
      </c>
      <c r="AS48">
        <v>3.0613122463020202E-2</v>
      </c>
      <c r="AU48">
        <f>(AP48&lt;$AU$1)*1</f>
        <v>1</v>
      </c>
    </row>
    <row r="49" spans="1:47" x14ac:dyDescent="0.2">
      <c r="A49" t="s">
        <v>79</v>
      </c>
      <c r="B49" t="s">
        <v>80</v>
      </c>
      <c r="C49" t="s">
        <v>45</v>
      </c>
      <c r="D49">
        <v>0.04</v>
      </c>
      <c r="E49">
        <v>3.48</v>
      </c>
      <c r="F49">
        <v>-1.2736944094326699E-2</v>
      </c>
      <c r="G49">
        <v>151.893497474719</v>
      </c>
      <c r="H49">
        <v>0.970000000143181</v>
      </c>
      <c r="I49">
        <v>-0.141666666499531</v>
      </c>
      <c r="J49">
        <v>0.398766788928201</v>
      </c>
      <c r="K49">
        <v>0.970000000143181</v>
      </c>
      <c r="L49">
        <v>-0.141666666499531</v>
      </c>
      <c r="M49">
        <v>0.970000000143181</v>
      </c>
      <c r="N49">
        <v>-0.141666666499531</v>
      </c>
      <c r="O49">
        <v>2.0513430492934299</v>
      </c>
      <c r="P49">
        <v>7.52420908855502E-2</v>
      </c>
      <c r="Q49">
        <v>2.4147808058192499E-2</v>
      </c>
      <c r="R49">
        <v>6.2450739241930902E-4</v>
      </c>
      <c r="S49">
        <v>-1.3744703960076699E-2</v>
      </c>
      <c r="T49">
        <v>154.75414057227999</v>
      </c>
      <c r="U49">
        <v>1.0066666668095701</v>
      </c>
      <c r="V49">
        <v>-0.10333333316601</v>
      </c>
      <c r="W49">
        <v>0.48679487195415999</v>
      </c>
      <c r="X49">
        <v>1.0066666668095701</v>
      </c>
      <c r="Y49">
        <v>-0.10333333316601</v>
      </c>
      <c r="Z49">
        <v>1.0066666668095701</v>
      </c>
      <c r="AA49">
        <v>-0.10333333316601</v>
      </c>
      <c r="AB49">
        <v>1.1891025641720501</v>
      </c>
      <c r="AC49">
        <v>-5.9429429672859795E-4</v>
      </c>
      <c r="AD49">
        <v>5.9820654269523104</v>
      </c>
      <c r="AE49">
        <v>6.68071202433274</v>
      </c>
      <c r="AF49">
        <v>5.9741850689452303</v>
      </c>
      <c r="AG49">
        <v>6.3384911362298801</v>
      </c>
      <c r="AH49">
        <v>1.28223892274805</v>
      </c>
      <c r="AI49">
        <v>12.98</v>
      </c>
      <c r="AJ49">
        <v>13</v>
      </c>
      <c r="AK49">
        <v>0.61410502168710601</v>
      </c>
      <c r="AL49">
        <v>0.68765634172619094</v>
      </c>
      <c r="AM49">
        <v>2.4417800000000001</v>
      </c>
      <c r="AN49">
        <v>179.51344918472699</v>
      </c>
      <c r="AO49">
        <v>0.105419507405994</v>
      </c>
      <c r="AP49">
        <v>4.4037201640464402E-2</v>
      </c>
      <c r="AQ49">
        <v>3.5825095928800503E-2</v>
      </c>
      <c r="AR49">
        <v>4.1891445405274501E-2</v>
      </c>
      <c r="AS49">
        <v>3.21747194872226E-2</v>
      </c>
      <c r="AU49">
        <f>(AP49&lt;$AU$1)*1</f>
        <v>1</v>
      </c>
    </row>
    <row r="50" spans="1:47" x14ac:dyDescent="0.2">
      <c r="A50" t="s">
        <v>100</v>
      </c>
      <c r="B50" t="s">
        <v>80</v>
      </c>
      <c r="C50" t="s">
        <v>45</v>
      </c>
      <c r="D50">
        <v>7.12</v>
      </c>
      <c r="E50">
        <v>27.76</v>
      </c>
      <c r="F50">
        <v>-2.9885708150166898E-3</v>
      </c>
      <c r="G50">
        <v>145.34149683109499</v>
      </c>
      <c r="H50">
        <v>0.193333333477203</v>
      </c>
      <c r="I50">
        <v>-0.42833333316593702</v>
      </c>
      <c r="J50">
        <v>-0.159052197640385</v>
      </c>
      <c r="K50">
        <v>0.193333333477203</v>
      </c>
      <c r="L50">
        <v>-0.42833333316593702</v>
      </c>
      <c r="M50">
        <v>0.193333333477203</v>
      </c>
      <c r="N50">
        <v>-0.42833333316593702</v>
      </c>
      <c r="O50">
        <v>2.50295759931352</v>
      </c>
      <c r="P50">
        <v>5.4846822305291497E-2</v>
      </c>
      <c r="Q50">
        <v>1.5954868138175399E-2</v>
      </c>
      <c r="R50">
        <v>2.97755185863964E-3</v>
      </c>
      <c r="S50">
        <v>-3.9963306807667201E-3</v>
      </c>
      <c r="T50">
        <v>156.99464703840101</v>
      </c>
      <c r="U50">
        <v>0.2300000001436</v>
      </c>
      <c r="V50">
        <v>-0.38999999983241601</v>
      </c>
      <c r="W50">
        <v>-7.7435897276156102E-2</v>
      </c>
      <c r="X50">
        <v>0.2300000001436</v>
      </c>
      <c r="Y50">
        <v>-0.38999999983241601</v>
      </c>
      <c r="Z50">
        <v>0.2300000001436</v>
      </c>
      <c r="AA50">
        <v>-0.38999999983241601</v>
      </c>
      <c r="AB50">
        <v>1.23358974358261</v>
      </c>
      <c r="AC50">
        <v>1.75875016949174E-3</v>
      </c>
      <c r="AD50">
        <v>6.2979012078262002</v>
      </c>
      <c r="AE50">
        <v>7.0441510538677399</v>
      </c>
      <c r="AF50">
        <v>5.95548410801789</v>
      </c>
      <c r="AG50">
        <v>5.9445455645586502</v>
      </c>
      <c r="AH50">
        <v>1.1974961473392101</v>
      </c>
      <c r="AI50">
        <v>12.98</v>
      </c>
      <c r="AJ50">
        <v>13</v>
      </c>
      <c r="AK50">
        <v>0.18574718600944801</v>
      </c>
      <c r="AL50">
        <v>0.27457024031342198</v>
      </c>
      <c r="AM50">
        <v>2.2702599999999999</v>
      </c>
      <c r="AN50">
        <v>167.64946062748999</v>
      </c>
      <c r="AO50">
        <v>6.8195058647906398E-2</v>
      </c>
      <c r="AP50">
        <v>4.8017362256741997E-2</v>
      </c>
      <c r="AQ50">
        <v>4.3132539109769101E-2</v>
      </c>
      <c r="AR50">
        <v>3.9982667898490899E-2</v>
      </c>
      <c r="AS50">
        <v>3.2646101430159197E-2</v>
      </c>
      <c r="AU50">
        <f>(AP50&lt;$AU$1)*1</f>
        <v>1</v>
      </c>
    </row>
    <row r="51" spans="1:47" x14ac:dyDescent="0.2">
      <c r="A51" t="s">
        <v>106</v>
      </c>
      <c r="B51" t="s">
        <v>80</v>
      </c>
      <c r="C51" t="s">
        <v>45</v>
      </c>
      <c r="D51">
        <v>23.62</v>
      </c>
      <c r="E51">
        <v>58.84</v>
      </c>
      <c r="F51">
        <v>-7.5704845227773099E-3</v>
      </c>
      <c r="G51">
        <v>142.56736951578799</v>
      </c>
      <c r="H51">
        <v>0.87500000014327195</v>
      </c>
      <c r="I51">
        <v>0.12500000016686499</v>
      </c>
      <c r="J51">
        <v>0.32062728953817399</v>
      </c>
      <c r="K51">
        <v>0.87500000014327195</v>
      </c>
      <c r="L51">
        <v>0.12500000016686499</v>
      </c>
      <c r="M51">
        <v>0.87500000014327195</v>
      </c>
      <c r="N51">
        <v>0.12500000016686499</v>
      </c>
      <c r="O51">
        <v>2.49352286324637</v>
      </c>
      <c r="P51">
        <v>4.5594573549601898E-2</v>
      </c>
      <c r="Q51">
        <v>2.40214878300271E-2</v>
      </c>
      <c r="R51">
        <v>7.5664470074565601E-3</v>
      </c>
      <c r="S51">
        <v>-8.5782443885273202E-3</v>
      </c>
      <c r="T51">
        <v>160.97319747645199</v>
      </c>
      <c r="U51">
        <v>0.91166666680966901</v>
      </c>
      <c r="V51">
        <v>0.16333333350038601</v>
      </c>
      <c r="W51">
        <v>0.39346153862040101</v>
      </c>
      <c r="X51">
        <v>0.91166666680966901</v>
      </c>
      <c r="Y51">
        <v>0.16333333350038601</v>
      </c>
      <c r="Z51">
        <v>0.91166666680966901</v>
      </c>
      <c r="AA51">
        <v>0.16333333350038601</v>
      </c>
      <c r="AB51">
        <v>1.19166666669775</v>
      </c>
      <c r="AC51">
        <v>6.3476453183086397E-3</v>
      </c>
      <c r="AD51">
        <v>6.4132057530462703</v>
      </c>
      <c r="AE51">
        <v>7.5837317531481299</v>
      </c>
      <c r="AF51">
        <v>6.0666905087556904</v>
      </c>
      <c r="AG51">
        <v>6.0390267922697696</v>
      </c>
      <c r="AH51">
        <v>0.51829593139303898</v>
      </c>
      <c r="AI51">
        <v>12.98</v>
      </c>
      <c r="AJ51">
        <v>13</v>
      </c>
      <c r="AK51">
        <v>1.78187149118566E-3</v>
      </c>
      <c r="AL51">
        <v>2.2354033845134302E-2</v>
      </c>
      <c r="AM51">
        <v>1.4894399999999901</v>
      </c>
      <c r="AN51">
        <v>72.561430395025496</v>
      </c>
      <c r="AO51">
        <v>7.4091756140684598E-2</v>
      </c>
      <c r="AP51">
        <v>4.7542451992626002E-2</v>
      </c>
      <c r="AQ51">
        <v>4.6354226931463599E-2</v>
      </c>
      <c r="AR51">
        <v>3.8327033568551799E-2</v>
      </c>
      <c r="AS51">
        <v>3.5896696109665997E-2</v>
      </c>
      <c r="AU51">
        <f>(AP51&lt;$AU$1)*1</f>
        <v>1</v>
      </c>
    </row>
    <row r="52" spans="1:47" x14ac:dyDescent="0.2">
      <c r="A52" t="s">
        <v>98</v>
      </c>
      <c r="B52" t="s">
        <v>80</v>
      </c>
      <c r="C52" t="s">
        <v>45</v>
      </c>
      <c r="D52">
        <v>7.4</v>
      </c>
      <c r="E52">
        <v>26.64</v>
      </c>
      <c r="F52">
        <v>-1.0773759911826099E-3</v>
      </c>
      <c r="G52">
        <v>145.43395291774499</v>
      </c>
      <c r="H52">
        <v>-4.8333333189220798E-2</v>
      </c>
      <c r="I52">
        <v>-0.28333333316607401</v>
      </c>
      <c r="J52">
        <v>-0.20986111094924401</v>
      </c>
      <c r="K52">
        <v>-4.8333333189220798E-2</v>
      </c>
      <c r="L52">
        <v>-0.28333333316607401</v>
      </c>
      <c r="M52">
        <v>-4.8333333189220798E-2</v>
      </c>
      <c r="N52">
        <v>-0.28333333316607401</v>
      </c>
      <c r="O52">
        <v>2.4981961611584098</v>
      </c>
      <c r="P52">
        <v>5.9267802260504897E-2</v>
      </c>
      <c r="Q52">
        <v>1.9336587510206799E-2</v>
      </c>
      <c r="R52">
        <v>1.06181104858746E-3</v>
      </c>
      <c r="S52">
        <v>-2.08513585693263E-3</v>
      </c>
      <c r="T52">
        <v>156.96762228417199</v>
      </c>
      <c r="U52">
        <v>-1.1666666522824E-2</v>
      </c>
      <c r="V52">
        <v>-0.244999999832552</v>
      </c>
      <c r="W52">
        <v>-0.113076922917133</v>
      </c>
      <c r="X52">
        <v>-1.1666666522824E-2</v>
      </c>
      <c r="Y52">
        <v>-0.244999999832552</v>
      </c>
      <c r="Z52">
        <v>-1.1666666522824E-2</v>
      </c>
      <c r="AA52">
        <v>-0.244999999832552</v>
      </c>
      <c r="AB52">
        <v>1.24358974358259</v>
      </c>
      <c r="AC52">
        <v>-1.5699064056045001E-4</v>
      </c>
      <c r="AD52">
        <v>6.25582354047976</v>
      </c>
      <c r="AE52">
        <v>6.9854839298827596</v>
      </c>
      <c r="AF52">
        <v>5.9555868507522698</v>
      </c>
      <c r="AG52">
        <v>5.9800919434017299</v>
      </c>
      <c r="AH52">
        <v>1.1551089668719901</v>
      </c>
      <c r="AI52">
        <v>12.98</v>
      </c>
      <c r="AJ52">
        <v>13</v>
      </c>
      <c r="AK52">
        <v>0.16612015113402501</v>
      </c>
      <c r="AL52">
        <v>0.20602840772926101</v>
      </c>
      <c r="AM52">
        <v>2.53016</v>
      </c>
      <c r="AN52">
        <v>161.71525536207801</v>
      </c>
      <c r="AO52">
        <v>7.3687329794946799E-2</v>
      </c>
      <c r="AP52">
        <v>4.7448841611579501E-2</v>
      </c>
      <c r="AQ52">
        <v>4.3096480892464199E-2</v>
      </c>
      <c r="AR52">
        <v>3.9321717110378102E-2</v>
      </c>
      <c r="AS52">
        <v>3.2601995710391102E-2</v>
      </c>
      <c r="AU52">
        <f>(AP52&lt;$AU$1)*1</f>
        <v>1</v>
      </c>
    </row>
    <row r="53" spans="1:47" x14ac:dyDescent="0.2">
      <c r="A53" t="s">
        <v>99</v>
      </c>
      <c r="B53" t="s">
        <v>80</v>
      </c>
      <c r="C53" t="s">
        <v>45</v>
      </c>
      <c r="D53">
        <v>7.44</v>
      </c>
      <c r="E53">
        <v>28.56</v>
      </c>
      <c r="F53">
        <v>-4.1554422444083899E-3</v>
      </c>
      <c r="G53">
        <v>144.95719125417801</v>
      </c>
      <c r="H53">
        <v>0.26666666681045997</v>
      </c>
      <c r="I53">
        <v>-0.52333333316583697</v>
      </c>
      <c r="J53">
        <v>-9.7278693366968802E-2</v>
      </c>
      <c r="K53">
        <v>0.26666666681045997</v>
      </c>
      <c r="L53">
        <v>-0.52333333316583697</v>
      </c>
      <c r="M53">
        <v>0.26666666681045997</v>
      </c>
      <c r="N53">
        <v>-0.52333333316583697</v>
      </c>
      <c r="O53">
        <v>2.4965277445325502</v>
      </c>
      <c r="P53">
        <v>5.30753915601795E-2</v>
      </c>
      <c r="Q53">
        <v>1.3459493908192E-2</v>
      </c>
      <c r="R53">
        <v>4.1451574194703196E-3</v>
      </c>
      <c r="S53">
        <v>-5.1632021101584002E-3</v>
      </c>
      <c r="T53">
        <v>156.63859898881799</v>
      </c>
      <c r="U53">
        <v>0.30333333347685698</v>
      </c>
      <c r="V53">
        <v>-0.48499999983231601</v>
      </c>
      <c r="W53">
        <v>-1.8141025481366702E-2</v>
      </c>
      <c r="X53">
        <v>0.30333333347685698</v>
      </c>
      <c r="Y53">
        <v>-0.48499999983231601</v>
      </c>
      <c r="Z53">
        <v>0.30333333347685698</v>
      </c>
      <c r="AA53">
        <v>-0.48499999983231601</v>
      </c>
      <c r="AB53">
        <v>1.2163461538390501</v>
      </c>
      <c r="AC53">
        <v>2.92635573032242E-3</v>
      </c>
      <c r="AD53">
        <v>6.2753483262649103</v>
      </c>
      <c r="AE53">
        <v>7.0023670782620604</v>
      </c>
      <c r="AF53">
        <v>6.00147540121388</v>
      </c>
      <c r="AG53">
        <v>5.8844685290147503</v>
      </c>
      <c r="AH53">
        <v>1.22686119064917</v>
      </c>
      <c r="AI53">
        <v>13</v>
      </c>
      <c r="AJ53">
        <v>13.02</v>
      </c>
      <c r="AK53">
        <v>0.208757172964362</v>
      </c>
      <c r="AL53">
        <v>0.26617836685363</v>
      </c>
      <c r="AM53">
        <v>1.9235</v>
      </c>
      <c r="AN53">
        <v>171.76056669088399</v>
      </c>
      <c r="AO53">
        <v>6.3972636311368403E-2</v>
      </c>
      <c r="AP53">
        <v>4.8055192602193597E-2</v>
      </c>
      <c r="AQ53">
        <v>4.3449148052975201E-2</v>
      </c>
      <c r="AR53">
        <v>4.0291417176430797E-2</v>
      </c>
      <c r="AS53">
        <v>3.3142344080537699E-2</v>
      </c>
      <c r="AU53">
        <f>(AP53&lt;$AU$1)*1</f>
        <v>1</v>
      </c>
    </row>
    <row r="54" spans="1:47" x14ac:dyDescent="0.2">
      <c r="A54" t="s">
        <v>78</v>
      </c>
      <c r="B54" t="s">
        <v>57</v>
      </c>
      <c r="C54" t="s">
        <v>45</v>
      </c>
      <c r="D54">
        <v>0.5</v>
      </c>
      <c r="E54">
        <v>23.44</v>
      </c>
      <c r="F54">
        <v>8.6229835951198805E-2</v>
      </c>
      <c r="G54">
        <v>43.543003058794298</v>
      </c>
      <c r="H54">
        <v>-0.20166666652242299</v>
      </c>
      <c r="I54">
        <v>-4.1683333331625301</v>
      </c>
      <c r="J54">
        <v>-3.1038308911702801</v>
      </c>
      <c r="K54">
        <v>-0.20166666652242299</v>
      </c>
      <c r="L54">
        <v>-4.1683333331625301</v>
      </c>
      <c r="M54">
        <v>-0.20166666652242299</v>
      </c>
      <c r="N54">
        <v>-4.1683333331625301</v>
      </c>
      <c r="O54">
        <v>5.4224611290536098</v>
      </c>
      <c r="P54">
        <v>0.13723734361321999</v>
      </c>
      <c r="Q54">
        <v>-5.0019934926377801E-3</v>
      </c>
      <c r="R54">
        <v>0.17791559811206201</v>
      </c>
      <c r="S54">
        <v>8.5231207334865805E-2</v>
      </c>
      <c r="T54">
        <v>43.579357287422802</v>
      </c>
      <c r="U54">
        <v>-0.16499999985602601</v>
      </c>
      <c r="V54">
        <v>-4.1299999998290096</v>
      </c>
      <c r="W54">
        <v>-3.0317948716354799</v>
      </c>
      <c r="X54">
        <v>-0.16499999985602601</v>
      </c>
      <c r="Y54">
        <v>-4.1299999998290096</v>
      </c>
      <c r="Z54">
        <v>-0.16499999985602601</v>
      </c>
      <c r="AA54">
        <v>-4.1299999998290096</v>
      </c>
      <c r="AB54">
        <v>3.0317948716354799</v>
      </c>
      <c r="AC54">
        <v>0.17671198893894799</v>
      </c>
      <c r="AD54">
        <v>1.97143807709134</v>
      </c>
      <c r="AE54">
        <v>1.36842381885475</v>
      </c>
      <c r="AF54">
        <v>1.97202323841807</v>
      </c>
      <c r="AG54">
        <v>1.3687608893969601</v>
      </c>
      <c r="AH54">
        <v>0.52171319716452602</v>
      </c>
      <c r="AI54">
        <v>12.98</v>
      </c>
      <c r="AJ54">
        <v>13</v>
      </c>
      <c r="AK54">
        <v>0.26199683183942002</v>
      </c>
      <c r="AL54">
        <v>0.29145904617278501</v>
      </c>
      <c r="AM54">
        <v>1.60768</v>
      </c>
      <c r="AN54">
        <v>119.47232215067601</v>
      </c>
      <c r="AO54">
        <v>0.10116281296164201</v>
      </c>
      <c r="AP54">
        <v>0.13291386810445099</v>
      </c>
      <c r="AQ54">
        <v>0.156457377825062</v>
      </c>
      <c r="AR54">
        <v>0.132246886320255</v>
      </c>
      <c r="AS54">
        <v>0.15557220337218</v>
      </c>
      <c r="AU54">
        <f>(AP54&lt;$AU$1)*1</f>
        <v>0</v>
      </c>
    </row>
    <row r="55" spans="1:47" x14ac:dyDescent="0.2">
      <c r="A55" t="s">
        <v>56</v>
      </c>
      <c r="B55" t="s">
        <v>57</v>
      </c>
      <c r="C55" t="s">
        <v>45</v>
      </c>
      <c r="D55">
        <v>4.28</v>
      </c>
      <c r="E55">
        <v>9.64</v>
      </c>
      <c r="F55">
        <v>3.8327306034218703E-2</v>
      </c>
      <c r="G55">
        <v>130.96877884161199</v>
      </c>
      <c r="H55">
        <v>-0.68666666652199604</v>
      </c>
      <c r="I55">
        <v>-2.4908333331640602</v>
      </c>
      <c r="J55">
        <v>-1.99683455417267</v>
      </c>
      <c r="K55">
        <v>-0.78666666652190498</v>
      </c>
      <c r="L55">
        <v>-2.7149999998305199</v>
      </c>
      <c r="M55">
        <v>-0.72166666652195999</v>
      </c>
      <c r="N55">
        <v>-2.7149999998305199</v>
      </c>
      <c r="O55">
        <v>3.1003926848651502</v>
      </c>
      <c r="P55">
        <v>5.3388247264887702E-2</v>
      </c>
      <c r="Q55">
        <v>1.0084835137653E-3</v>
      </c>
      <c r="R55">
        <v>6.0134719323676797E-2</v>
      </c>
      <c r="S55">
        <v>3.73286774178858E-2</v>
      </c>
      <c r="T55">
        <v>113.337085839609</v>
      </c>
      <c r="U55">
        <v>-0.64999999985559898</v>
      </c>
      <c r="V55">
        <v>-2.4524999998305401</v>
      </c>
      <c r="W55">
        <v>-1.93444444428434</v>
      </c>
      <c r="X55">
        <v>-0.74999999985550803</v>
      </c>
      <c r="Y55">
        <v>-2.6766666664969998</v>
      </c>
      <c r="Z55">
        <v>-0.64999999985559898</v>
      </c>
      <c r="AA55">
        <v>-2.5616666664971</v>
      </c>
      <c r="AB55">
        <v>2.1631196580039602</v>
      </c>
      <c r="AC55">
        <v>5.8931110150562301E-2</v>
      </c>
      <c r="AD55">
        <v>5.5537065584860503</v>
      </c>
      <c r="AE55">
        <v>4.0239038656970303</v>
      </c>
      <c r="AF55">
        <v>6.03679133642009</v>
      </c>
      <c r="AG55">
        <v>4.1817655318010196</v>
      </c>
      <c r="AH55">
        <v>0.98120062504618499</v>
      </c>
      <c r="AI55">
        <v>15.103999999999999</v>
      </c>
      <c r="AJ55">
        <v>15.164</v>
      </c>
      <c r="AK55">
        <v>0.171491488457403</v>
      </c>
      <c r="AL55">
        <v>0.30865808843634401</v>
      </c>
      <c r="AM55">
        <v>6.7906599999999999</v>
      </c>
      <c r="AN55">
        <v>215.86413751015999</v>
      </c>
      <c r="AO55">
        <v>5.9478345945715903E-2</v>
      </c>
      <c r="AP55">
        <v>5.3706315369040698E-2</v>
      </c>
      <c r="AQ55">
        <v>5.8524117387870202E-2</v>
      </c>
      <c r="AR55">
        <v>6.6000608941283706E-2</v>
      </c>
      <c r="AS55">
        <v>7.0027303835733204E-2</v>
      </c>
      <c r="AU55">
        <f>(AP55&lt;$AU$1)*1</f>
        <v>1</v>
      </c>
    </row>
    <row r="56" spans="1:47" x14ac:dyDescent="0.2">
      <c r="A56" t="s">
        <v>65</v>
      </c>
      <c r="B56" t="s">
        <v>57</v>
      </c>
      <c r="C56" t="s">
        <v>45</v>
      </c>
      <c r="D56">
        <v>4.0999999999999996</v>
      </c>
      <c r="E56">
        <v>10.4</v>
      </c>
      <c r="F56">
        <v>4.22943268370959E-2</v>
      </c>
      <c r="G56">
        <v>126.262338687971</v>
      </c>
      <c r="H56">
        <v>-0.69499999985534</v>
      </c>
      <c r="I56">
        <v>-2.7874999998304899</v>
      </c>
      <c r="J56">
        <v>-2.19530677639505</v>
      </c>
      <c r="K56">
        <v>-0.71666666652198696</v>
      </c>
      <c r="L56">
        <v>-2.7999999998304701</v>
      </c>
      <c r="M56">
        <v>-0.67333333318869304</v>
      </c>
      <c r="N56">
        <v>-2.7999999998304701</v>
      </c>
      <c r="O56">
        <v>3.5167516914853101</v>
      </c>
      <c r="P56">
        <v>5.5244683004577001E-2</v>
      </c>
      <c r="Q56">
        <v>2.13857983030429E-3</v>
      </c>
      <c r="R56">
        <v>6.8370978912505195E-2</v>
      </c>
      <c r="S56">
        <v>4.1295698220762997E-2</v>
      </c>
      <c r="T56">
        <v>109.677173276454</v>
      </c>
      <c r="U56">
        <v>-0.65833333318894305</v>
      </c>
      <c r="V56">
        <v>-2.7491666664969698</v>
      </c>
      <c r="W56">
        <v>-2.1289316237715101</v>
      </c>
      <c r="X56">
        <v>-0.67999999985559001</v>
      </c>
      <c r="Y56">
        <v>-2.76166666649695</v>
      </c>
      <c r="Z56">
        <v>-0.67999999985559001</v>
      </c>
      <c r="AA56">
        <v>-2.76166666649695</v>
      </c>
      <c r="AB56">
        <v>2.2916239315018401</v>
      </c>
      <c r="AC56">
        <v>6.7167369739390803E-2</v>
      </c>
      <c r="AD56">
        <v>5.5034353227229902</v>
      </c>
      <c r="AE56">
        <v>3.8555558246784201</v>
      </c>
      <c r="AF56">
        <v>6.0844405711497203</v>
      </c>
      <c r="AG56">
        <v>3.8114669676613802</v>
      </c>
      <c r="AH56">
        <v>0.83234987184473497</v>
      </c>
      <c r="AI56">
        <v>13.544</v>
      </c>
      <c r="AJ56">
        <v>13.584</v>
      </c>
      <c r="AK56">
        <v>0.15109730107369601</v>
      </c>
      <c r="AL56">
        <v>0.25054852990093301</v>
      </c>
      <c r="AM56">
        <v>3.6275999999999899</v>
      </c>
      <c r="AN56">
        <v>183.11697180584099</v>
      </c>
      <c r="AO56">
        <v>6.3831064044892097E-2</v>
      </c>
      <c r="AP56">
        <v>5.75586775269906E-2</v>
      </c>
      <c r="AQ56">
        <v>6.3669847582039904E-2</v>
      </c>
      <c r="AR56">
        <v>6.9118573642793807E-2</v>
      </c>
      <c r="AS56">
        <v>7.4140477323485596E-2</v>
      </c>
      <c r="AU56">
        <f>(AP56&lt;$AU$1)*1</f>
        <v>1</v>
      </c>
    </row>
  </sheetData>
  <sortState xmlns:xlrd2="http://schemas.microsoft.com/office/spreadsheetml/2017/richdata2" ref="A2:AR56">
    <sortCondition ref="B2:B56"/>
    <sortCondition ref="A2:A56"/>
  </sortState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averaged_runsVolc</vt:lpstr>
      <vt:lpstr>averaged_runsVolcConst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Nicklas</dc:creator>
  <cp:lastModifiedBy>John Nicklas</cp:lastModifiedBy>
  <dcterms:created xsi:type="dcterms:W3CDTF">2025-07-05T21:56:38Z</dcterms:created>
  <dcterms:modified xsi:type="dcterms:W3CDTF">2025-08-23T03:34:06Z</dcterms:modified>
</cp:coreProperties>
</file>