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Matthew/Downloads/Thorne_15_codefigurestats/"/>
    </mc:Choice>
  </mc:AlternateContent>
  <xr:revisionPtr revIDLastSave="0" documentId="13_ncr:1_{B0B28E8F-3557-9842-8B6B-8E87E85B83CA}" xr6:coauthVersionLast="47" xr6:coauthVersionMax="47" xr10:uidLastSave="{00000000-0000-0000-0000-000000000000}"/>
  <bookViews>
    <workbookView xWindow="18620" yWindow="500" windowWidth="35840" windowHeight="21200" xr2:uid="{AB87CD62-F563-BD4E-A04A-E4844F3BBEB6}"/>
  </bookViews>
  <sheets>
    <sheet name="averaged_runsVolc" sheetId="1" r:id="rId1"/>
    <sheet name="averaged_runsVolcCon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56" i="1" l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36" i="1"/>
  <c r="D36" i="1" s="1"/>
  <c r="AT9" i="1"/>
  <c r="D9" i="1" s="1"/>
  <c r="AT35" i="1"/>
  <c r="D35" i="1" s="1"/>
  <c r="AT51" i="1"/>
  <c r="D51" i="1" s="1"/>
  <c r="AT44" i="1"/>
  <c r="D44" i="1" s="1"/>
  <c r="AT47" i="1"/>
  <c r="D47" i="1" s="1"/>
  <c r="C47" i="1" s="1"/>
  <c r="AT43" i="1"/>
  <c r="D43" i="1" s="1"/>
  <c r="AT11" i="1"/>
  <c r="D11" i="1" s="1"/>
  <c r="AT8" i="1"/>
  <c r="D8" i="1" s="1"/>
  <c r="AT50" i="1"/>
  <c r="D50" i="1" s="1"/>
  <c r="AT53" i="1"/>
  <c r="D53" i="1" s="1"/>
  <c r="AT52" i="1"/>
  <c r="D52" i="1" s="1"/>
  <c r="AT46" i="1"/>
  <c r="D46" i="1" s="1"/>
  <c r="AT48" i="1"/>
  <c r="D48" i="1" s="1"/>
  <c r="C48" i="1" s="1"/>
  <c r="AT22" i="1"/>
  <c r="D22" i="1" s="1"/>
  <c r="C22" i="1" s="1"/>
  <c r="AT5" i="1"/>
  <c r="D5" i="1" s="1"/>
  <c r="AT2" i="1"/>
  <c r="D2" i="1" s="1"/>
  <c r="AT10" i="1"/>
  <c r="D10" i="1" s="1"/>
  <c r="AT7" i="1"/>
  <c r="D7" i="1" s="1"/>
  <c r="AT23" i="1"/>
  <c r="D23" i="1" s="1"/>
  <c r="AT32" i="1"/>
  <c r="D32" i="1" s="1"/>
  <c r="AT14" i="1"/>
  <c r="D14" i="1" s="1"/>
  <c r="AT3" i="1"/>
  <c r="D3" i="1" s="1"/>
  <c r="AT13" i="1"/>
  <c r="D13" i="1" s="1"/>
  <c r="C13" i="1" s="1"/>
  <c r="AT34" i="1"/>
  <c r="D34" i="1" s="1"/>
  <c r="C34" i="1" s="1"/>
  <c r="AT16" i="1"/>
  <c r="D16" i="1" s="1"/>
  <c r="AT21" i="1"/>
  <c r="D21" i="1" s="1"/>
  <c r="AT19" i="1"/>
  <c r="D19" i="1" s="1"/>
  <c r="AT49" i="1"/>
  <c r="D49" i="1" s="1"/>
  <c r="C49" i="1" s="1"/>
  <c r="AT54" i="1"/>
  <c r="D54" i="1" s="1"/>
  <c r="AT18" i="1"/>
  <c r="D18" i="1" s="1"/>
  <c r="AT20" i="1"/>
  <c r="D20" i="1" s="1"/>
  <c r="AT17" i="1"/>
  <c r="D17" i="1" s="1"/>
  <c r="AT33" i="1"/>
  <c r="D33" i="1" s="1"/>
  <c r="C33" i="1" s="1"/>
  <c r="AT41" i="1"/>
  <c r="D41" i="1" s="1"/>
  <c r="AT6" i="1"/>
  <c r="D6" i="1" s="1"/>
  <c r="AT38" i="1"/>
  <c r="D38" i="1" s="1"/>
  <c r="AT30" i="1"/>
  <c r="D30" i="1" s="1"/>
  <c r="AT15" i="1"/>
  <c r="D15" i="1" s="1"/>
  <c r="AT12" i="1"/>
  <c r="D12" i="1" s="1"/>
  <c r="C12" i="1" s="1"/>
  <c r="AT56" i="1"/>
  <c r="D56" i="1" s="1"/>
  <c r="AT4" i="1"/>
  <c r="D4" i="1" s="1"/>
  <c r="AT24" i="1"/>
  <c r="D24" i="1" s="1"/>
  <c r="AT28" i="1"/>
  <c r="D28" i="1" s="1"/>
  <c r="AT37" i="1"/>
  <c r="D37" i="1" s="1"/>
  <c r="AT39" i="1"/>
  <c r="D39" i="1" s="1"/>
  <c r="AT42" i="1"/>
  <c r="D42" i="1" s="1"/>
  <c r="AT55" i="1"/>
  <c r="D55" i="1" s="1"/>
  <c r="AT31" i="1"/>
  <c r="D31" i="1" s="1"/>
  <c r="AT25" i="1"/>
  <c r="D25" i="1" s="1"/>
  <c r="AT40" i="1"/>
  <c r="D40" i="1" s="1"/>
  <c r="AT29" i="1"/>
  <c r="D29" i="1" s="1"/>
  <c r="AT26" i="1"/>
  <c r="D26" i="1" s="1"/>
  <c r="C26" i="1" s="1"/>
  <c r="AT27" i="1"/>
  <c r="D27" i="1" s="1"/>
  <c r="AT45" i="1"/>
  <c r="D45" i="1" s="1"/>
  <c r="AQ15" i="2"/>
  <c r="AQ27" i="2"/>
  <c r="AQ25" i="2"/>
  <c r="AQ13" i="2"/>
  <c r="AQ49" i="2"/>
  <c r="AQ22" i="2"/>
  <c r="AQ20" i="2"/>
  <c r="AQ28" i="2"/>
  <c r="AQ45" i="2"/>
  <c r="AQ5" i="2"/>
  <c r="AQ12" i="2"/>
  <c r="AQ6" i="2"/>
  <c r="AQ55" i="2"/>
  <c r="AQ17" i="2"/>
  <c r="AQ18" i="2"/>
  <c r="AQ19" i="2"/>
  <c r="AQ24" i="2"/>
  <c r="AQ3" i="2"/>
  <c r="AQ29" i="2"/>
  <c r="AQ56" i="2"/>
  <c r="AQ40" i="2"/>
  <c r="AQ14" i="2"/>
  <c r="AQ42" i="2"/>
  <c r="AQ8" i="2"/>
  <c r="AQ37" i="2"/>
  <c r="AQ30" i="2"/>
  <c r="AQ7" i="2"/>
  <c r="AQ39" i="2"/>
  <c r="AQ31" i="2"/>
  <c r="AQ16" i="2"/>
  <c r="AQ21" i="2"/>
  <c r="AQ23" i="2"/>
  <c r="AQ2" i="2"/>
  <c r="AQ11" i="2"/>
  <c r="AQ10" i="2"/>
  <c r="AQ4" i="2"/>
  <c r="AQ32" i="2"/>
  <c r="AQ33" i="2"/>
  <c r="AQ38" i="2"/>
  <c r="AQ43" i="2"/>
  <c r="AQ54" i="2"/>
  <c r="AQ41" i="2"/>
  <c r="AQ34" i="2"/>
  <c r="AQ44" i="2"/>
  <c r="AQ35" i="2"/>
  <c r="AQ36" i="2"/>
  <c r="AQ48" i="2"/>
  <c r="AQ46" i="2"/>
  <c r="AQ52" i="2"/>
  <c r="AQ53" i="2"/>
  <c r="AQ50" i="2"/>
  <c r="AQ9" i="2"/>
  <c r="AQ47" i="2"/>
  <c r="AQ51" i="2"/>
  <c r="AQ26" i="2"/>
  <c r="C38" i="1" l="1"/>
  <c r="C51" i="1"/>
  <c r="D61" i="1"/>
  <c r="C56" i="1"/>
  <c r="C9" i="1"/>
  <c r="C43" i="1"/>
  <c r="C27" i="1"/>
  <c r="C14" i="1"/>
  <c r="C19" i="1"/>
  <c r="C11" i="1"/>
  <c r="C46" i="1"/>
  <c r="C35" i="1"/>
  <c r="C55" i="1"/>
  <c r="C6" i="1"/>
  <c r="C30" i="1"/>
  <c r="C54" i="1"/>
  <c r="C37" i="1"/>
  <c r="C50" i="1"/>
  <c r="C21" i="1"/>
  <c r="C3" i="1"/>
  <c r="C15" i="1"/>
  <c r="C25" i="1"/>
  <c r="C24" i="1"/>
  <c r="C53" i="1"/>
  <c r="C23" i="1"/>
  <c r="C10" i="1"/>
  <c r="C52" i="1"/>
  <c r="C36" i="1"/>
  <c r="C45" i="1"/>
  <c r="C20" i="1"/>
  <c r="C8" i="1"/>
  <c r="C44" i="1"/>
  <c r="C32" i="1"/>
  <c r="C7" i="1"/>
  <c r="C31" i="1"/>
  <c r="C18" i="1"/>
  <c r="C42" i="1"/>
  <c r="C5" i="1"/>
  <c r="C41" i="1"/>
  <c r="C4" i="1"/>
  <c r="C17" i="1"/>
  <c r="C16" i="1"/>
  <c r="C40" i="1"/>
  <c r="C28" i="1"/>
  <c r="C39" i="1"/>
  <c r="C2" i="1"/>
  <c r="C29" i="1"/>
</calcChain>
</file>

<file path=xl/sharedStrings.xml><?xml version="1.0" encoding="utf-8"?>
<sst xmlns="http://schemas.openxmlformats.org/spreadsheetml/2006/main" count="416" uniqueCount="110">
  <si>
    <t>method_name</t>
  </si>
  <si>
    <t>method_class</t>
  </si>
  <si>
    <t>c/r</t>
  </si>
  <si>
    <t>smooth_r</t>
  </si>
  <si>
    <t>avg_unc.(1se)</t>
  </si>
  <si>
    <t>#q&lt;0.5</t>
  </si>
  <si>
    <t>#q&lt;0.1</t>
  </si>
  <si>
    <t>q_min</t>
  </si>
  <si>
    <t>q_small5</t>
  </si>
  <si>
    <t>log-likeli</t>
  </si>
  <si>
    <t>RMS</t>
  </si>
  <si>
    <t>bias</t>
  </si>
  <si>
    <t>tlog-l</t>
  </si>
  <si>
    <t>100log-l</t>
  </si>
  <si>
    <t>100RMS</t>
  </si>
  <si>
    <t>100bias</t>
  </si>
  <si>
    <t>l15</t>
  </si>
  <si>
    <t>l20</t>
  </si>
  <si>
    <t>bias50</t>
  </si>
  <si>
    <t>Edyrs15</t>
  </si>
  <si>
    <t>Edyrs20</t>
  </si>
  <si>
    <t>Mdyrs15</t>
  </si>
  <si>
    <t>Mdyrs20</t>
  </si>
  <si>
    <t>Fdyrs15</t>
  </si>
  <si>
    <t>Fdyrs20</t>
  </si>
  <si>
    <t>EdyrsA</t>
  </si>
  <si>
    <t>RMSyrsA</t>
  </si>
  <si>
    <t>ncEdyrs</t>
  </si>
  <si>
    <t>e100log-l</t>
  </si>
  <si>
    <t>e100RMS</t>
  </si>
  <si>
    <t>e100bias</t>
  </si>
  <si>
    <t>el15</t>
  </si>
  <si>
    <t>el20</t>
  </si>
  <si>
    <t>ebias50</t>
  </si>
  <si>
    <t>eEdyrs15</t>
  </si>
  <si>
    <t>eEdyrs20</t>
  </si>
  <si>
    <t>eMdyrs15</t>
  </si>
  <si>
    <t>eMdyrs20</t>
  </si>
  <si>
    <t>eFdyrs15</t>
  </si>
  <si>
    <t>eFdyrs20</t>
  </si>
  <si>
    <t>eEdyrsA</t>
  </si>
  <si>
    <t>eRMSyrsA</t>
  </si>
  <si>
    <t>nceEdyrs</t>
  </si>
  <si>
    <t>EBMKF_ta4</t>
  </si>
  <si>
    <t>43/2_Kalman</t>
  </si>
  <si>
    <t>c</t>
  </si>
  <si>
    <t>Kal_flexLin</t>
  </si>
  <si>
    <t>42/5_Kalman</t>
  </si>
  <si>
    <t>GAM_AR1</t>
  </si>
  <si>
    <t>42/4_GAM_AR1</t>
  </si>
  <si>
    <t>Kalman_RW</t>
  </si>
  <si>
    <t>FaIR_comb_unB</t>
  </si>
  <si>
    <t>43/1_ERF_FaIR</t>
  </si>
  <si>
    <t>GAM_AR0</t>
  </si>
  <si>
    <t>removeGreensfx</t>
  </si>
  <si>
    <t>42/6_Remove_IV</t>
  </si>
  <si>
    <t>CGWL10y_sfUKCP</t>
  </si>
  <si>
    <t>44/44_EarthModel_CGWL</t>
  </si>
  <si>
    <t>FaIR_nonat_unB</t>
  </si>
  <si>
    <t>FaIR_anthro_unB</t>
  </si>
  <si>
    <t>FaIR_all_unB</t>
  </si>
  <si>
    <t>Kal_flexLin_ocn</t>
  </si>
  <si>
    <t>cubic_spline</t>
  </si>
  <si>
    <t>raw1y</t>
  </si>
  <si>
    <t>42/1_Run_Means</t>
  </si>
  <si>
    <t>CGWL10y_sUKCP</t>
  </si>
  <si>
    <t>etrend15y</t>
  </si>
  <si>
    <t>42/3_ST_Fits</t>
  </si>
  <si>
    <t>lowess1dg20wnc</t>
  </si>
  <si>
    <t>Kalman_RW_ocn</t>
  </si>
  <si>
    <t>FaIR_anthro</t>
  </si>
  <si>
    <t>butterworth</t>
  </si>
  <si>
    <t>42/2_LT_Fits</t>
  </si>
  <si>
    <t>FaIR_nonat</t>
  </si>
  <si>
    <t>removeMEI_volc_cons</t>
  </si>
  <si>
    <t>lowess1dt20wAR</t>
  </si>
  <si>
    <t>lowess1dt30wnc</t>
  </si>
  <si>
    <t>lowess1dt20wARMA</t>
  </si>
  <si>
    <t>CGWL10y_pUKCP</t>
  </si>
  <si>
    <t>GWI_anthro_SR15</t>
  </si>
  <si>
    <t>43/3_Human_Induced</t>
  </si>
  <si>
    <t>lowess1dt20wnc</t>
  </si>
  <si>
    <t>lowess2dt20wnc</t>
  </si>
  <si>
    <t>lowess1dt10wnc</t>
  </si>
  <si>
    <t>cons_hArrh_CO2forc</t>
  </si>
  <si>
    <t>43/0_Linear</t>
  </si>
  <si>
    <t>etrend30y</t>
  </si>
  <si>
    <t>lag5y</t>
  </si>
  <si>
    <t>etrend30y_3CS</t>
  </si>
  <si>
    <t>removeMEI_cons</t>
  </si>
  <si>
    <t>opt_clim_norm</t>
  </si>
  <si>
    <t>hinge75meet</t>
  </si>
  <si>
    <t>quartic</t>
  </si>
  <si>
    <t>lag10y</t>
  </si>
  <si>
    <t>Bayes_seq_CP</t>
  </si>
  <si>
    <t>offset11y</t>
  </si>
  <si>
    <t>GWI_anthro_CGWL</t>
  </si>
  <si>
    <t>GWI_anthro</t>
  </si>
  <si>
    <t>GWI_tot_CGWL</t>
  </si>
  <si>
    <t>GWI_tot_SR15</t>
  </si>
  <si>
    <t>GWI_tot</t>
  </si>
  <si>
    <t>OLS_hinge75</t>
  </si>
  <si>
    <t>TheilSen_h7075</t>
  </si>
  <si>
    <t>EBMKF_ta</t>
  </si>
  <si>
    <t>GWI_anthro_AR6</t>
  </si>
  <si>
    <t>EBMKF_ta2</t>
  </si>
  <si>
    <t>GWI_tot_AR6</t>
  </si>
  <si>
    <t>OLS_refit_CO2forc</t>
  </si>
  <si>
    <t>OLS_refit</t>
  </si>
  <si>
    <t>FaIR_all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</si>
</sst>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charset val="1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11" fontId="0" fillId="34" borderId="0" xfId="0" applyNumberFormat="1" applyFill="1"/>
    <xf numFmtId="164" fontId="0" fillId="0" borderId="0" xfId="0" applyNumberFormat="1"/>
    <xf numFmtId="164" fontId="0" fillId="34" borderId="0" xfId="0" applyNumberFormat="1" applyFill="1"/>
    <xf numFmtId="0" fontId="0" fillId="35" borderId="0" xfId="0" applyFill="1"/>
    <xf numFmtId="164" fontId="0" fillId="35" borderId="0" xfId="0" applyNumberFormat="1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076C7-066E-6B4C-98DE-6DD8DFA471C5}">
  <dimension ref="A1:AU61"/>
  <sheetViews>
    <sheetView tabSelected="1" workbookViewId="0">
      <pane xSplit="1" ySplit="1" topLeftCell="AJ3" activePane="bottomRight" state="frozen"/>
      <selection pane="topRight" activeCell="B1" sqref="B1"/>
      <selection pane="bottomLeft" activeCell="A2" sqref="A2"/>
      <selection pane="bottomRight" activeCell="A15" sqref="A15"/>
    </sheetView>
  </sheetViews>
  <sheetFormatPr baseColWidth="10" defaultRowHeight="16" x14ac:dyDescent="0.2"/>
  <cols>
    <col min="1" max="1" width="25.83203125" customWidth="1"/>
    <col min="44" max="45" width="10.83203125" style="5"/>
  </cols>
  <sheetData>
    <row r="1" spans="1:47" x14ac:dyDescent="0.2">
      <c r="A1" t="s">
        <v>0</v>
      </c>
      <c r="B1" t="s">
        <v>1</v>
      </c>
      <c r="E1" t="s">
        <v>2</v>
      </c>
      <c r="F1" t="s">
        <v>6</v>
      </c>
      <c r="G1" t="s">
        <v>5</v>
      </c>
      <c r="H1" t="s">
        <v>15</v>
      </c>
      <c r="I1" t="s">
        <v>13</v>
      </c>
      <c r="J1" t="s">
        <v>19</v>
      </c>
      <c r="K1" t="s">
        <v>20</v>
      </c>
      <c r="L1" t="s">
        <v>25</v>
      </c>
      <c r="M1" t="s">
        <v>23</v>
      </c>
      <c r="N1" t="s">
        <v>24</v>
      </c>
      <c r="O1" t="s">
        <v>21</v>
      </c>
      <c r="P1" t="s">
        <v>22</v>
      </c>
      <c r="Q1" t="s">
        <v>26</v>
      </c>
      <c r="R1" t="s">
        <v>4</v>
      </c>
      <c r="S1" t="s">
        <v>11</v>
      </c>
      <c r="T1" t="s">
        <v>18</v>
      </c>
      <c r="U1" t="s">
        <v>30</v>
      </c>
      <c r="V1" t="s">
        <v>28</v>
      </c>
      <c r="W1" t="s">
        <v>34</v>
      </c>
      <c r="X1" t="s">
        <v>35</v>
      </c>
      <c r="Y1" t="s">
        <v>40</v>
      </c>
      <c r="Z1" t="s">
        <v>38</v>
      </c>
      <c r="AA1" t="s">
        <v>39</v>
      </c>
      <c r="AB1" t="s">
        <v>36</v>
      </c>
      <c r="AC1" t="s">
        <v>37</v>
      </c>
      <c r="AD1" t="s">
        <v>41</v>
      </c>
      <c r="AE1" t="s">
        <v>33</v>
      </c>
      <c r="AF1" t="s">
        <v>31</v>
      </c>
      <c r="AG1" t="s">
        <v>32</v>
      </c>
      <c r="AH1" t="s">
        <v>16</v>
      </c>
      <c r="AI1" t="s">
        <v>17</v>
      </c>
      <c r="AJ1" t="s">
        <v>9</v>
      </c>
      <c r="AK1" t="s">
        <v>27</v>
      </c>
      <c r="AL1" t="s">
        <v>42</v>
      </c>
      <c r="AM1" t="s">
        <v>7</v>
      </c>
      <c r="AN1" t="s">
        <v>8</v>
      </c>
      <c r="AO1" t="s">
        <v>3</v>
      </c>
      <c r="AP1" t="s">
        <v>12</v>
      </c>
      <c r="AQ1" t="s">
        <v>10</v>
      </c>
      <c r="AR1" s="5" t="s">
        <v>14</v>
      </c>
      <c r="AS1" s="5" t="s">
        <v>29</v>
      </c>
      <c r="AT1">
        <v>7.2999999999999995E-2</v>
      </c>
      <c r="AU1">
        <v>7.2999999999999995E-2</v>
      </c>
    </row>
    <row r="2" spans="1:47" x14ac:dyDescent="0.2">
      <c r="A2" t="s">
        <v>93</v>
      </c>
      <c r="B2" t="s">
        <v>64</v>
      </c>
      <c r="C2">
        <f>AND(D2,averaged_runsVolcConst!AQ2)*1</f>
        <v>0</v>
      </c>
      <c r="D2">
        <f t="shared" ref="D2:D33" si="0">AT2</f>
        <v>0</v>
      </c>
      <c r="E2" t="s">
        <v>45</v>
      </c>
      <c r="F2">
        <v>68.099999999999994</v>
      </c>
      <c r="G2">
        <v>133.62</v>
      </c>
      <c r="H2">
        <v>-7.5983163383569502E-2</v>
      </c>
      <c r="I2">
        <v>-153.78018072623701</v>
      </c>
      <c r="J2">
        <v>4.5158333334738803</v>
      </c>
      <c r="K2">
        <v>4.21083333349962</v>
      </c>
      <c r="L2">
        <v>4.25415545119019</v>
      </c>
      <c r="M2">
        <v>3.70666666680795</v>
      </c>
      <c r="N2">
        <v>3.63666666683288</v>
      </c>
      <c r="O2">
        <v>5.0350000001400703</v>
      </c>
      <c r="P2">
        <v>4.3500000001655597</v>
      </c>
      <c r="Q2">
        <v>4.8023592947372897</v>
      </c>
      <c r="R2">
        <v>3.5970282913169997E-2</v>
      </c>
      <c r="S2">
        <v>-4.1139880636463899E-2</v>
      </c>
      <c r="T2">
        <v>-6.0722605133056502E-2</v>
      </c>
      <c r="U2">
        <v>-7.4534829414739004E-2</v>
      </c>
      <c r="V2">
        <v>-163.664552100214</v>
      </c>
      <c r="W2">
        <v>4.5875000001405599</v>
      </c>
      <c r="X2">
        <v>3.9216666668303501</v>
      </c>
      <c r="Y2">
        <v>4.0205769232332598</v>
      </c>
      <c r="Z2">
        <v>3.9283333334744901</v>
      </c>
      <c r="AA2">
        <v>3.7316666668305198</v>
      </c>
      <c r="AB2">
        <v>5.2466666668066297</v>
      </c>
      <c r="AC2">
        <v>4.1116666668301702</v>
      </c>
      <c r="AD2">
        <v>4.1890384616820002</v>
      </c>
      <c r="AE2">
        <v>-5.67756945927936E-2</v>
      </c>
      <c r="AF2">
        <v>2.8634977875352701</v>
      </c>
      <c r="AG2">
        <v>5.2749261555085898</v>
      </c>
      <c r="AH2">
        <v>1.05175997116598</v>
      </c>
      <c r="AI2">
        <v>1.79054264072786</v>
      </c>
      <c r="AJ2">
        <v>9.2140751627983894E-2</v>
      </c>
      <c r="AK2">
        <v>14.4</v>
      </c>
      <c r="AL2">
        <v>14.155999999999899</v>
      </c>
      <c r="AM2" s="1">
        <v>1.19512005287957E-5</v>
      </c>
      <c r="AN2">
        <v>2.5273954764916401E-4</v>
      </c>
      <c r="AO2">
        <v>3.0764</v>
      </c>
      <c r="AP2">
        <v>21.192372874436298</v>
      </c>
      <c r="AQ2">
        <v>7.2701773500203806E-2</v>
      </c>
      <c r="AR2" s="5">
        <v>9.8583062683928996E-2</v>
      </c>
      <c r="AS2" s="5">
        <v>0.13229042898235799</v>
      </c>
      <c r="AT2">
        <f t="shared" ref="AT2:AT33" si="1">(AR2&lt;$AT$1)*1</f>
        <v>0</v>
      </c>
      <c r="AU2">
        <f t="shared" ref="AU2:AU33" si="2">(AS2&lt;$AT$1)*1</f>
        <v>0</v>
      </c>
    </row>
    <row r="3" spans="1:47" x14ac:dyDescent="0.2">
      <c r="A3" t="s">
        <v>87</v>
      </c>
      <c r="B3" t="s">
        <v>64</v>
      </c>
      <c r="C3">
        <f>AND(D3,averaged_runsVolcConst!AQ3)*1</f>
        <v>0</v>
      </c>
      <c r="D3">
        <f t="shared" si="0"/>
        <v>0</v>
      </c>
      <c r="E3" t="s">
        <v>45</v>
      </c>
      <c r="F3">
        <v>40.840000000000003</v>
      </c>
      <c r="G3">
        <v>110.82</v>
      </c>
      <c r="H3">
        <v>-3.0388621983903099E-2</v>
      </c>
      <c r="I3">
        <v>-26.740485138989101</v>
      </c>
      <c r="J3">
        <v>2.2116666668092799</v>
      </c>
      <c r="K3">
        <v>1.5327777779462</v>
      </c>
      <c r="L3">
        <v>1.9846649879512299</v>
      </c>
      <c r="M3">
        <v>1.3333333477944499E-2</v>
      </c>
      <c r="N3">
        <v>0.18000000016902901</v>
      </c>
      <c r="O3">
        <v>3.3750000001415601</v>
      </c>
      <c r="P3">
        <v>2.1483333335005699</v>
      </c>
      <c r="Q3">
        <v>3.4049797611429802</v>
      </c>
      <c r="R3">
        <v>4.2348752266925402E-2</v>
      </c>
      <c r="S3">
        <v>-1.82874527640964E-2</v>
      </c>
      <c r="T3">
        <v>-2.3544130706787E-2</v>
      </c>
      <c r="U3">
        <v>-2.8940288015072601E-2</v>
      </c>
      <c r="V3">
        <v>-169.084956093789</v>
      </c>
      <c r="W3">
        <v>2.1152777779205501</v>
      </c>
      <c r="X3">
        <v>1.6319444446101901</v>
      </c>
      <c r="Y3">
        <v>1.7306410257990701</v>
      </c>
      <c r="Z3">
        <v>0.235000000144482</v>
      </c>
      <c r="AA3">
        <v>0.27500000016698301</v>
      </c>
      <c r="AB3">
        <v>3.6600000001413702</v>
      </c>
      <c r="AC3">
        <v>2.5400000001649201</v>
      </c>
      <c r="AD3">
        <v>2.8627350427774001</v>
      </c>
      <c r="AE3">
        <v>-1.9597220166524099E-2</v>
      </c>
      <c r="AF3">
        <v>4.6154324259190203</v>
      </c>
      <c r="AG3">
        <v>4.7506096871807699</v>
      </c>
      <c r="AH3">
        <v>4.5196687099585304</v>
      </c>
      <c r="AI3">
        <v>3.7956870687762998</v>
      </c>
      <c r="AJ3">
        <v>0.39121045762595902</v>
      </c>
      <c r="AK3">
        <v>17.404</v>
      </c>
      <c r="AL3">
        <v>17.117999999999999</v>
      </c>
      <c r="AM3" s="1">
        <v>3.1384759223475501E-6</v>
      </c>
      <c r="AN3">
        <v>3.6446102025548398E-4</v>
      </c>
      <c r="AO3">
        <v>6.3076599999999896</v>
      </c>
      <c r="AP3">
        <v>89.978405253970607</v>
      </c>
      <c r="AQ3">
        <v>7.2336045143605504E-2</v>
      </c>
      <c r="AR3" s="5">
        <v>8.7685211802892002E-2</v>
      </c>
      <c r="AS3" s="5">
        <v>0.12954812640233601</v>
      </c>
      <c r="AT3">
        <f t="shared" si="1"/>
        <v>0</v>
      </c>
      <c r="AU3">
        <f t="shared" si="2"/>
        <v>0</v>
      </c>
    </row>
    <row r="4" spans="1:47" x14ac:dyDescent="0.2">
      <c r="A4" t="s">
        <v>63</v>
      </c>
      <c r="B4" t="s">
        <v>64</v>
      </c>
      <c r="C4">
        <f>AND(D4,averaged_runsVolcConst!AQ4)*1</f>
        <v>0</v>
      </c>
      <c r="D4">
        <f t="shared" si="0"/>
        <v>0</v>
      </c>
      <c r="E4" t="s">
        <v>45</v>
      </c>
      <c r="F4">
        <v>0.92</v>
      </c>
      <c r="G4">
        <v>2.02</v>
      </c>
      <c r="H4">
        <v>4.2243808360581496E-3</v>
      </c>
      <c r="I4">
        <v>63.484836574992798</v>
      </c>
      <c r="J4">
        <v>-0.17777777763296401</v>
      </c>
      <c r="K4">
        <v>-0.81819444427419796</v>
      </c>
      <c r="L4">
        <v>1.7369830869233601E-3</v>
      </c>
      <c r="M4">
        <v>-4.7583333331843303</v>
      </c>
      <c r="N4">
        <v>-6.8316666664925201</v>
      </c>
      <c r="O4">
        <v>0.156666666811202</v>
      </c>
      <c r="P4">
        <v>-2.75499999982957</v>
      </c>
      <c r="Q4">
        <v>3.4512337990486599</v>
      </c>
      <c r="R4">
        <v>0.12027236986442</v>
      </c>
      <c r="S4">
        <v>1.3425717561141499E-4</v>
      </c>
      <c r="T4">
        <v>4.79608535766599E-3</v>
      </c>
      <c r="U4">
        <v>5.6727148048887196E-3</v>
      </c>
      <c r="V4">
        <v>35.091327806034997</v>
      </c>
      <c r="W4">
        <v>-8.0833333188536097E-2</v>
      </c>
      <c r="X4">
        <v>-1.1253055553872899</v>
      </c>
      <c r="Y4">
        <v>-0.38945421229421101</v>
      </c>
      <c r="Z4">
        <v>-4.5366666665177897</v>
      </c>
      <c r="AA4">
        <v>-6.8383333331598699</v>
      </c>
      <c r="AB4">
        <v>1.3400000001435199</v>
      </c>
      <c r="AC4">
        <v>-1.5783333331646601</v>
      </c>
      <c r="AD4">
        <v>2.4641593406191902</v>
      </c>
      <c r="AE4">
        <v>8.7429958979289308E-3</v>
      </c>
      <c r="AF4">
        <v>2.5525007028587701</v>
      </c>
      <c r="AG4">
        <v>2.1805427766536298</v>
      </c>
      <c r="AH4">
        <v>2.6109701461668799</v>
      </c>
      <c r="AI4">
        <v>2.6967185384324801</v>
      </c>
      <c r="AJ4">
        <v>0.77611518104432997</v>
      </c>
      <c r="AK4">
        <v>39.048000000000002</v>
      </c>
      <c r="AL4">
        <v>38.246000000000002</v>
      </c>
      <c r="AM4">
        <v>0.45116632709851001</v>
      </c>
      <c r="AN4">
        <v>0.74054168516915497</v>
      </c>
      <c r="AO4">
        <v>33.483080000000001</v>
      </c>
      <c r="AP4">
        <v>178.506491640196</v>
      </c>
      <c r="AQ4">
        <v>0.112388274398649</v>
      </c>
      <c r="AR4" s="5">
        <v>0.12731603727820501</v>
      </c>
      <c r="AS4" s="5">
        <v>0.16031932416031999</v>
      </c>
      <c r="AT4">
        <f t="shared" si="1"/>
        <v>0</v>
      </c>
      <c r="AU4">
        <f t="shared" si="2"/>
        <v>0</v>
      </c>
    </row>
    <row r="5" spans="1:47" x14ac:dyDescent="0.2">
      <c r="A5" t="s">
        <v>94</v>
      </c>
      <c r="B5" t="s">
        <v>72</v>
      </c>
      <c r="C5">
        <f>AND(D5,averaged_runsVolcConst!AQ5)*1</f>
        <v>0</v>
      </c>
      <c r="D5">
        <f t="shared" si="0"/>
        <v>0</v>
      </c>
      <c r="E5" t="s">
        <v>45</v>
      </c>
      <c r="F5">
        <v>104.2</v>
      </c>
      <c r="G5">
        <v>144.30000000000001</v>
      </c>
      <c r="H5">
        <v>-1.29241340122814E-3</v>
      </c>
      <c r="I5">
        <v>-62.527071749358299</v>
      </c>
      <c r="J5">
        <v>1.83333333347632</v>
      </c>
      <c r="K5">
        <v>-0.494166666496275</v>
      </c>
      <c r="L5">
        <v>0.33292721183848401</v>
      </c>
      <c r="M5">
        <v>1.08000000014367</v>
      </c>
      <c r="N5">
        <v>-0.72999999983003305</v>
      </c>
      <c r="O5">
        <v>2.24333333347594</v>
      </c>
      <c r="P5">
        <v>-0.72999999983003305</v>
      </c>
      <c r="Q5">
        <v>3.11452489537727</v>
      </c>
      <c r="R5">
        <v>3.7880784676616798E-2</v>
      </c>
      <c r="S5">
        <v>-8.5585239879464398E-2</v>
      </c>
      <c r="T5">
        <v>2.8167540750053899E-2</v>
      </c>
      <c r="U5">
        <v>1.5592056760238099E-4</v>
      </c>
      <c r="V5">
        <v>-292.83701065448901</v>
      </c>
      <c r="W5">
        <v>2.4475000001424898</v>
      </c>
      <c r="X5">
        <v>-0.63499999983220701</v>
      </c>
      <c r="Y5">
        <v>0.21418803434671299</v>
      </c>
      <c r="Z5">
        <v>1.3016666668102099</v>
      </c>
      <c r="AA5">
        <v>-0.63499999983220701</v>
      </c>
      <c r="AB5">
        <v>3.5933333334747801</v>
      </c>
      <c r="AC5">
        <v>-0.63499999983220701</v>
      </c>
      <c r="AD5">
        <v>3.0421367521156299</v>
      </c>
      <c r="AE5">
        <v>3.2114451290316898E-2</v>
      </c>
      <c r="AF5">
        <v>6.5016602922721898</v>
      </c>
      <c r="AG5">
        <v>2.6712265910434301</v>
      </c>
      <c r="AH5">
        <v>5.3641339946211302</v>
      </c>
      <c r="AI5">
        <v>7.6559463459611701</v>
      </c>
      <c r="AJ5">
        <v>-12.617186706201799</v>
      </c>
      <c r="AK5">
        <v>14.575999999999899</v>
      </c>
      <c r="AL5">
        <v>14.484</v>
      </c>
      <c r="AM5" s="1">
        <v>2.7214112844825699E-37</v>
      </c>
      <c r="AN5" s="1">
        <v>1.9927970222100099E-32</v>
      </c>
      <c r="AO5">
        <v>3.7012</v>
      </c>
      <c r="AP5">
        <v>-2409.8826608845502</v>
      </c>
      <c r="AQ5">
        <v>0.15724180164265</v>
      </c>
      <c r="AR5" s="5">
        <v>8.4073374702450507E-2</v>
      </c>
      <c r="AS5" s="5">
        <v>0.13188461882088101</v>
      </c>
      <c r="AT5">
        <f t="shared" si="1"/>
        <v>0</v>
      </c>
      <c r="AU5">
        <f t="shared" si="2"/>
        <v>0</v>
      </c>
    </row>
    <row r="6" spans="1:47" x14ac:dyDescent="0.2">
      <c r="A6" t="s">
        <v>71</v>
      </c>
      <c r="B6" t="s">
        <v>72</v>
      </c>
      <c r="C6">
        <f>AND(D6,averaged_runsVolcConst!AQ6)*1</f>
        <v>0</v>
      </c>
      <c r="D6">
        <f t="shared" si="0"/>
        <v>0</v>
      </c>
      <c r="E6" t="s">
        <v>45</v>
      </c>
      <c r="F6">
        <v>0.74</v>
      </c>
      <c r="G6">
        <v>1.06</v>
      </c>
      <c r="H6">
        <v>-2.3394269234531799E-2</v>
      </c>
      <c r="I6">
        <v>63.462926409237902</v>
      </c>
      <c r="J6">
        <v>1.4663888890322001</v>
      </c>
      <c r="K6">
        <v>1.05972222239115</v>
      </c>
      <c r="L6">
        <v>1.1038006902123301</v>
      </c>
      <c r="M6">
        <v>-0.906666666521173</v>
      </c>
      <c r="N6">
        <v>-0.74666666649679403</v>
      </c>
      <c r="O6">
        <v>2.26166666680925</v>
      </c>
      <c r="P6">
        <v>1.1883333335014299</v>
      </c>
      <c r="Q6">
        <v>2.9243981319794399</v>
      </c>
      <c r="R6">
        <v>0.14986939614480099</v>
      </c>
      <c r="S6">
        <v>-2.6621638623830199E-2</v>
      </c>
      <c r="T6">
        <v>-2.05534630050134E-2</v>
      </c>
      <c r="U6">
        <v>-2.1945935265701301E-2</v>
      </c>
      <c r="V6">
        <v>48.2921550177903</v>
      </c>
      <c r="W6">
        <v>1.56055555569885</v>
      </c>
      <c r="X6">
        <v>0.82000000016646701</v>
      </c>
      <c r="Y6">
        <v>0.87033119673970705</v>
      </c>
      <c r="Z6">
        <v>-0.684999999854635</v>
      </c>
      <c r="AA6">
        <v>-0.65166666649885796</v>
      </c>
      <c r="AB6">
        <v>3.2200000001417899</v>
      </c>
      <c r="AC6">
        <v>0.65500000016661897</v>
      </c>
      <c r="AD6">
        <v>2.7039850427456602</v>
      </c>
      <c r="AE6">
        <v>-1.6606552464750499E-2</v>
      </c>
      <c r="AF6">
        <v>1.98176357496392</v>
      </c>
      <c r="AG6">
        <v>2.02568361927531</v>
      </c>
      <c r="AH6">
        <v>1.96419700516491</v>
      </c>
      <c r="AI6">
        <v>2.1200528612299099</v>
      </c>
      <c r="AJ6">
        <v>0.827248830166183</v>
      </c>
      <c r="AK6">
        <v>22.456</v>
      </c>
      <c r="AL6">
        <v>22.052</v>
      </c>
      <c r="AM6">
        <v>0.52005339524619998</v>
      </c>
      <c r="AN6">
        <v>0.939680609742513</v>
      </c>
      <c r="AO6">
        <v>14.037839999999999</v>
      </c>
      <c r="AP6">
        <v>116.642085053431</v>
      </c>
      <c r="AQ6">
        <v>7.86673185332908E-2</v>
      </c>
      <c r="AR6" s="5">
        <v>8.36470034233502E-2</v>
      </c>
      <c r="AS6" s="5">
        <v>0.130823569222903</v>
      </c>
      <c r="AT6">
        <f t="shared" si="1"/>
        <v>0</v>
      </c>
      <c r="AU6">
        <f t="shared" si="2"/>
        <v>0</v>
      </c>
    </row>
    <row r="7" spans="1:47" x14ac:dyDescent="0.2">
      <c r="A7" t="s">
        <v>91</v>
      </c>
      <c r="B7" t="s">
        <v>72</v>
      </c>
      <c r="C7">
        <f>AND(D7,averaged_runsVolcConst!AQ7)*1</f>
        <v>0</v>
      </c>
      <c r="D7">
        <f t="shared" si="0"/>
        <v>0</v>
      </c>
      <c r="E7" t="s">
        <v>45</v>
      </c>
      <c r="F7">
        <v>10.26</v>
      </c>
      <c r="G7">
        <v>47.62</v>
      </c>
      <c r="H7">
        <v>-1.7715531735651699E-2</v>
      </c>
      <c r="I7">
        <v>57.728153759328102</v>
      </c>
      <c r="J7">
        <v>2.7250000001421699</v>
      </c>
      <c r="K7">
        <v>2.10500000016778</v>
      </c>
      <c r="L7">
        <v>1.70728341119349</v>
      </c>
      <c r="M7">
        <v>2.7250000001421699</v>
      </c>
      <c r="N7">
        <v>2.10500000016778</v>
      </c>
      <c r="O7">
        <v>2.7250000001421699</v>
      </c>
      <c r="P7">
        <v>2.10500000016778</v>
      </c>
      <c r="Q7">
        <v>3.97844817907013</v>
      </c>
      <c r="R7">
        <v>6.0245389917005898E-2</v>
      </c>
      <c r="S7">
        <v>-9.7934895352952706E-3</v>
      </c>
      <c r="T7">
        <v>1.0374913918885899E-2</v>
      </c>
      <c r="U7">
        <v>-1.6267197766821201E-2</v>
      </c>
      <c r="V7">
        <v>34.224826711118403</v>
      </c>
      <c r="W7">
        <v>2.94666666680871</v>
      </c>
      <c r="X7">
        <v>2.20000000016524</v>
      </c>
      <c r="Y7">
        <v>1.57762820528576</v>
      </c>
      <c r="Z7">
        <v>2.94666666680871</v>
      </c>
      <c r="AA7">
        <v>2.20000000016524</v>
      </c>
      <c r="AB7">
        <v>2.94666666680871</v>
      </c>
      <c r="AC7">
        <v>2.20000000016524</v>
      </c>
      <c r="AD7">
        <v>2.8996794871903</v>
      </c>
      <c r="AE7">
        <v>1.4321824459148799E-2</v>
      </c>
      <c r="AF7">
        <v>4.4555191052482099</v>
      </c>
      <c r="AG7">
        <v>4.7701796137857304</v>
      </c>
      <c r="AH7">
        <v>3.2233109428010902</v>
      </c>
      <c r="AI7">
        <v>4.3187144784389204</v>
      </c>
      <c r="AJ7">
        <v>1.00348034056012</v>
      </c>
      <c r="AK7">
        <v>13.2</v>
      </c>
      <c r="AL7">
        <v>13.1</v>
      </c>
      <c r="AM7">
        <v>4.9846335158730298E-2</v>
      </c>
      <c r="AN7">
        <v>9.8710888243841596E-2</v>
      </c>
      <c r="AO7">
        <v>2.1247600000000002</v>
      </c>
      <c r="AP7">
        <v>155.539452786819</v>
      </c>
      <c r="AQ7">
        <v>7.1529160893799501E-2</v>
      </c>
      <c r="AR7" s="5">
        <v>8.3184719702909096E-2</v>
      </c>
      <c r="AS7" s="5">
        <v>9.6979883491678506E-2</v>
      </c>
      <c r="AT7">
        <f t="shared" si="1"/>
        <v>0</v>
      </c>
      <c r="AU7">
        <f t="shared" si="2"/>
        <v>0</v>
      </c>
    </row>
    <row r="8" spans="1:47" x14ac:dyDescent="0.2">
      <c r="A8" t="s">
        <v>101</v>
      </c>
      <c r="B8" t="s">
        <v>72</v>
      </c>
      <c r="C8">
        <f>AND(D8,averaged_runsVolcConst!AQ8)*1</f>
        <v>0</v>
      </c>
      <c r="D8">
        <f t="shared" si="0"/>
        <v>0</v>
      </c>
      <c r="E8" t="s">
        <v>45</v>
      </c>
      <c r="F8">
        <v>43.18</v>
      </c>
      <c r="G8">
        <v>91.28</v>
      </c>
      <c r="H8">
        <v>-4.3582454558571404E-3</v>
      </c>
      <c r="I8">
        <v>-153.55969760030999</v>
      </c>
      <c r="J8">
        <v>2.0783333334760701</v>
      </c>
      <c r="K8">
        <v>0.88333333350210497</v>
      </c>
      <c r="L8">
        <v>0.84160915489465205</v>
      </c>
      <c r="M8">
        <v>2.0783333334760701</v>
      </c>
      <c r="N8">
        <v>0.88333333350210497</v>
      </c>
      <c r="O8">
        <v>2.0783333334760701</v>
      </c>
      <c r="P8">
        <v>0.88333333350210497</v>
      </c>
      <c r="Q8">
        <v>3.6950744778445599</v>
      </c>
      <c r="R8">
        <v>3.4167785233850299E-2</v>
      </c>
      <c r="S8">
        <v>-5.8849097029039796E-3</v>
      </c>
      <c r="T8">
        <v>3.2681483316337898E-2</v>
      </c>
      <c r="U8">
        <v>-2.9099114870266198E-3</v>
      </c>
      <c r="V8">
        <v>-344.32079368552701</v>
      </c>
      <c r="W8">
        <v>2.3000000001426</v>
      </c>
      <c r="X8">
        <v>0.97833333349969498</v>
      </c>
      <c r="Y8">
        <v>0.72967948733754395</v>
      </c>
      <c r="Z8">
        <v>2.3000000001426</v>
      </c>
      <c r="AA8">
        <v>0.97833333349969498</v>
      </c>
      <c r="AB8">
        <v>2.3000000001426</v>
      </c>
      <c r="AC8">
        <v>0.97833333349969498</v>
      </c>
      <c r="AD8">
        <v>3.1927564102416102</v>
      </c>
      <c r="AE8">
        <v>3.6628393856600903E-2</v>
      </c>
      <c r="AF8">
        <v>6.2542684549177503</v>
      </c>
      <c r="AG8">
        <v>3.20878436969361</v>
      </c>
      <c r="AH8">
        <v>3.7902110769768802</v>
      </c>
      <c r="AI8">
        <v>7.1130072132100599</v>
      </c>
      <c r="AJ8">
        <v>-0.42677824425590899</v>
      </c>
      <c r="AK8">
        <v>13.28</v>
      </c>
      <c r="AL8">
        <v>13.18</v>
      </c>
      <c r="AM8">
        <v>8.9166755342576297E-4</v>
      </c>
      <c r="AN8">
        <v>2.3049646360840002E-3</v>
      </c>
      <c r="AO8">
        <v>2.51907999999999</v>
      </c>
      <c r="AP8">
        <v>-66.150627859666002</v>
      </c>
      <c r="AQ8">
        <v>7.3665420516692101E-2</v>
      </c>
      <c r="AR8" s="5">
        <v>8.2064387057486698E-2</v>
      </c>
      <c r="AS8" s="5">
        <v>0.10681616995559801</v>
      </c>
      <c r="AT8">
        <f t="shared" si="1"/>
        <v>0</v>
      </c>
      <c r="AU8">
        <f t="shared" si="2"/>
        <v>0</v>
      </c>
    </row>
    <row r="9" spans="1:47" x14ac:dyDescent="0.2">
      <c r="A9" t="s">
        <v>108</v>
      </c>
      <c r="B9" t="s">
        <v>72</v>
      </c>
      <c r="C9">
        <f>AND(D9,averaged_runsVolcConst!AQ9)*1</f>
        <v>0</v>
      </c>
      <c r="D9">
        <f t="shared" si="0"/>
        <v>0</v>
      </c>
      <c r="E9" t="s">
        <v>45</v>
      </c>
      <c r="F9">
        <v>120.96</v>
      </c>
      <c r="G9">
        <v>133.58000000000001</v>
      </c>
      <c r="H9">
        <v>-0.28074139654366398</v>
      </c>
      <c r="I9">
        <v>-3420.8349919330499</v>
      </c>
      <c r="J9">
        <v>16.8991666667911</v>
      </c>
      <c r="K9">
        <v>17.155000000155798</v>
      </c>
      <c r="L9">
        <v>16.6812495838929</v>
      </c>
      <c r="M9">
        <v>16.460000000124499</v>
      </c>
      <c r="N9">
        <v>17.155000000155798</v>
      </c>
      <c r="O9">
        <v>16.5383333334577</v>
      </c>
      <c r="P9">
        <v>17.155000000155798</v>
      </c>
      <c r="Q9">
        <v>16.9425237639059</v>
      </c>
      <c r="R9">
        <v>3.0100979226370499E-2</v>
      </c>
      <c r="S9">
        <v>-0.18257816311926101</v>
      </c>
      <c r="T9">
        <v>-0.27921915449789098</v>
      </c>
      <c r="U9">
        <v>-0.279293062574833</v>
      </c>
      <c r="V9">
        <v>-3415.1339410051301</v>
      </c>
      <c r="W9">
        <v>17.059166666788499</v>
      </c>
      <c r="X9">
        <v>16.955000000134401</v>
      </c>
      <c r="Y9">
        <v>16.273333333467001</v>
      </c>
      <c r="Z9">
        <v>16.420000000121899</v>
      </c>
      <c r="AA9">
        <v>15.7550000001344</v>
      </c>
      <c r="AB9">
        <v>16.4983333334552</v>
      </c>
      <c r="AC9">
        <v>15.7550000001344</v>
      </c>
      <c r="AD9">
        <v>16.273333333467001</v>
      </c>
      <c r="AE9">
        <v>-0.275272243957628</v>
      </c>
      <c r="AF9" s="1">
        <v>1.5545393468724799E-10</v>
      </c>
      <c r="AG9" s="1">
        <v>8.8989426244914296E-8</v>
      </c>
      <c r="AH9">
        <v>3.2920086428309098E-2</v>
      </c>
      <c r="AI9">
        <v>3.9967365612299699E-4</v>
      </c>
      <c r="AJ9">
        <v>-25.8403165401464</v>
      </c>
      <c r="AK9">
        <v>12.704000000000001</v>
      </c>
      <c r="AL9">
        <v>11.984</v>
      </c>
      <c r="AM9" s="1">
        <v>4.9129597224523498E-25</v>
      </c>
      <c r="AN9" s="1">
        <v>2.4549254038042399E-24</v>
      </c>
      <c r="AO9">
        <v>0.83072000000000001</v>
      </c>
      <c r="AP9">
        <v>-3617.6443156205</v>
      </c>
      <c r="AQ9">
        <v>0.239828683969112</v>
      </c>
      <c r="AR9" s="5">
        <v>0.29340191778490299</v>
      </c>
      <c r="AS9" s="5">
        <v>0.29265891995059401</v>
      </c>
      <c r="AT9">
        <f t="shared" si="1"/>
        <v>0</v>
      </c>
      <c r="AU9">
        <f t="shared" si="2"/>
        <v>0</v>
      </c>
    </row>
    <row r="10" spans="1:47" x14ac:dyDescent="0.2">
      <c r="A10" t="s">
        <v>92</v>
      </c>
      <c r="B10" t="s">
        <v>72</v>
      </c>
      <c r="C10">
        <f>AND(D10,averaged_runsVolcConst!AQ10)*1</f>
        <v>0</v>
      </c>
      <c r="D10">
        <f t="shared" si="0"/>
        <v>0</v>
      </c>
      <c r="E10" t="s">
        <v>45</v>
      </c>
      <c r="F10">
        <v>50.06</v>
      </c>
      <c r="G10">
        <v>95.7</v>
      </c>
      <c r="H10">
        <v>7.3238982915978093E-2</v>
      </c>
      <c r="I10">
        <v>-101.875506556974</v>
      </c>
      <c r="J10">
        <v>-3.14499999985247</v>
      </c>
      <c r="K10">
        <v>-4.9624999998260604</v>
      </c>
      <c r="L10">
        <v>-4.1815195219805199</v>
      </c>
      <c r="M10">
        <v>-3.71999999985194</v>
      </c>
      <c r="N10">
        <v>-5.84666666649305</v>
      </c>
      <c r="O10">
        <v>-3.71999999985194</v>
      </c>
      <c r="P10">
        <v>-5.84666666649305</v>
      </c>
      <c r="Q10">
        <v>5.7906760524264396</v>
      </c>
      <c r="R10">
        <v>4.9870326939527802E-2</v>
      </c>
      <c r="S10">
        <v>1.96240656194452E-2</v>
      </c>
      <c r="T10">
        <v>9.1677199589667593E-2</v>
      </c>
      <c r="U10">
        <v>7.4687316884808702E-2</v>
      </c>
      <c r="V10">
        <v>-323.84920374317301</v>
      </c>
      <c r="W10">
        <v>-2.9233333331859299</v>
      </c>
      <c r="X10">
        <v>-5.07166666649481</v>
      </c>
      <c r="Y10">
        <v>-4.2635897434289101</v>
      </c>
      <c r="Z10">
        <v>-3.4983333331854101</v>
      </c>
      <c r="AA10">
        <v>-5.7516666664942004</v>
      </c>
      <c r="AB10">
        <v>-2.4383333331863701</v>
      </c>
      <c r="AC10">
        <v>-4.74666666649511</v>
      </c>
      <c r="AD10">
        <v>5.3702564101438002</v>
      </c>
      <c r="AE10">
        <v>9.5624110129930606E-2</v>
      </c>
      <c r="AF10">
        <v>1.69701184236059</v>
      </c>
      <c r="AG10">
        <v>0.93742222443037204</v>
      </c>
      <c r="AH10">
        <v>3.1515489415876101</v>
      </c>
      <c r="AI10">
        <v>1.90480658911593</v>
      </c>
      <c r="AJ10">
        <v>-0.56294463491445601</v>
      </c>
      <c r="AK10">
        <v>14.095999999999901</v>
      </c>
      <c r="AL10">
        <v>13.915999999999899</v>
      </c>
      <c r="AM10" s="1">
        <v>8.1029878513764095E-5</v>
      </c>
      <c r="AN10">
        <v>5.2857687290727999E-4</v>
      </c>
      <c r="AO10">
        <v>3.2988200000000001</v>
      </c>
      <c r="AP10">
        <v>-78.812248888023802</v>
      </c>
      <c r="AQ10">
        <v>0.100054980659952</v>
      </c>
      <c r="AR10" s="5">
        <v>0.104630404059132</v>
      </c>
      <c r="AS10" s="5">
        <v>0.14242502865203099</v>
      </c>
      <c r="AT10">
        <f t="shared" si="1"/>
        <v>0</v>
      </c>
      <c r="AU10">
        <f t="shared" si="2"/>
        <v>0</v>
      </c>
    </row>
    <row r="11" spans="1:47" x14ac:dyDescent="0.2">
      <c r="A11" t="s">
        <v>102</v>
      </c>
      <c r="B11" t="s">
        <v>72</v>
      </c>
      <c r="C11">
        <f>AND(D11,averaged_runsVolcConst!AQ11)*1</f>
        <v>0</v>
      </c>
      <c r="D11">
        <f t="shared" si="0"/>
        <v>0</v>
      </c>
      <c r="E11" t="s">
        <v>45</v>
      </c>
      <c r="F11">
        <v>62.78</v>
      </c>
      <c r="G11">
        <v>112.1</v>
      </c>
      <c r="H11">
        <v>-3.8605814180712301E-2</v>
      </c>
      <c r="I11">
        <v>-404.75222941993098</v>
      </c>
      <c r="J11">
        <v>2.77500000014216</v>
      </c>
      <c r="K11">
        <v>3.1116666668339601</v>
      </c>
      <c r="L11">
        <v>2.68641691657646</v>
      </c>
      <c r="M11">
        <v>2.7383333334755302</v>
      </c>
      <c r="N11">
        <v>3.0800000001672299</v>
      </c>
      <c r="O11">
        <v>2.7383333334755302</v>
      </c>
      <c r="P11">
        <v>3.0800000001672299</v>
      </c>
      <c r="Q11">
        <v>4.9857711410477199</v>
      </c>
      <c r="R11">
        <v>3.3298916275867403E-2</v>
      </c>
      <c r="S11">
        <v>-2.9101410810295499E-2</v>
      </c>
      <c r="T11">
        <v>-7.3501127308958495E-4</v>
      </c>
      <c r="U11">
        <v>-3.7157480211881699E-2</v>
      </c>
      <c r="V11">
        <v>-475.46466613960399</v>
      </c>
      <c r="W11">
        <v>2.9966666668087001</v>
      </c>
      <c r="X11">
        <v>3.1750000001643501</v>
      </c>
      <c r="Y11">
        <v>2.5575641027209799</v>
      </c>
      <c r="Z11">
        <v>2.9600000001420699</v>
      </c>
      <c r="AA11">
        <v>3.1750000001643501</v>
      </c>
      <c r="AB11">
        <v>3.0333333334753299</v>
      </c>
      <c r="AC11">
        <v>3.1750000001643501</v>
      </c>
      <c r="AD11">
        <v>3.4539743590354899</v>
      </c>
      <c r="AE11">
        <v>3.2118992671733302E-3</v>
      </c>
      <c r="AF11">
        <v>3.5362682697538301</v>
      </c>
      <c r="AG11">
        <v>4.7183415654235503</v>
      </c>
      <c r="AH11">
        <v>3.4061387013372202</v>
      </c>
      <c r="AI11">
        <v>4.1349957841626104</v>
      </c>
      <c r="AJ11">
        <v>-2.0380552925101099</v>
      </c>
      <c r="AK11">
        <v>13.183999999999999</v>
      </c>
      <c r="AL11">
        <v>13.064</v>
      </c>
      <c r="AM11" s="1">
        <v>2.19257440536484E-5</v>
      </c>
      <c r="AN11">
        <v>1.00260508649175E-4</v>
      </c>
      <c r="AO11">
        <v>2.8326199999999999</v>
      </c>
      <c r="AP11">
        <v>-315.89857033906702</v>
      </c>
      <c r="AQ11">
        <v>8.9691950120525707E-2</v>
      </c>
      <c r="AR11" s="5">
        <v>0.105648306290336</v>
      </c>
      <c r="AS11" s="5">
        <v>0.112653702661011</v>
      </c>
      <c r="AT11">
        <f t="shared" si="1"/>
        <v>0</v>
      </c>
      <c r="AU11">
        <f t="shared" si="2"/>
        <v>0</v>
      </c>
    </row>
    <row r="12" spans="1:47" x14ac:dyDescent="0.2">
      <c r="A12" t="s">
        <v>66</v>
      </c>
      <c r="B12" t="s">
        <v>67</v>
      </c>
      <c r="C12">
        <f>AND(D12,averaged_runsVolcConst!AQ12)*1</f>
        <v>0</v>
      </c>
      <c r="D12">
        <f t="shared" si="0"/>
        <v>0</v>
      </c>
      <c r="E12" t="s">
        <v>45</v>
      </c>
      <c r="F12">
        <v>17</v>
      </c>
      <c r="G12">
        <v>71.38</v>
      </c>
      <c r="H12">
        <v>7.3191539750116202E-3</v>
      </c>
      <c r="I12">
        <v>51.019562330363001</v>
      </c>
      <c r="J12">
        <v>0.21416666681112401</v>
      </c>
      <c r="K12">
        <v>-0.27611111094049301</v>
      </c>
      <c r="L12">
        <v>-0.29118307602058202</v>
      </c>
      <c r="M12">
        <v>-1.91333333318693</v>
      </c>
      <c r="N12">
        <v>-1.9099999998292001</v>
      </c>
      <c r="O12">
        <v>0.196666666811147</v>
      </c>
      <c r="P12">
        <v>-0.291666666496048</v>
      </c>
      <c r="Q12">
        <v>3.0739868537725199</v>
      </c>
      <c r="R12">
        <v>5.1270138329163301E-2</v>
      </c>
      <c r="S12">
        <v>-3.9732808701064903E-4</v>
      </c>
      <c r="T12">
        <v>9.7358001708983608E-3</v>
      </c>
      <c r="U12">
        <v>8.7674879438421893E-3</v>
      </c>
      <c r="V12">
        <v>-40.836155193269697</v>
      </c>
      <c r="W12">
        <v>0.55666666681088794</v>
      </c>
      <c r="X12">
        <v>-0.84944444427644294</v>
      </c>
      <c r="Y12">
        <v>-0.61630341864361504</v>
      </c>
      <c r="Z12">
        <v>-1.6916666665203901</v>
      </c>
      <c r="AA12">
        <v>-1.8149999998311099</v>
      </c>
      <c r="AB12">
        <v>2.2250000001427002</v>
      </c>
      <c r="AC12">
        <v>-1.0749999998317801</v>
      </c>
      <c r="AD12">
        <v>2.6168376067973198</v>
      </c>
      <c r="AE12">
        <v>1.3682710711161301E-2</v>
      </c>
      <c r="AF12">
        <v>3.5992486435815199</v>
      </c>
      <c r="AG12">
        <v>2.97510714503861</v>
      </c>
      <c r="AH12">
        <v>4.9580577653412599</v>
      </c>
      <c r="AI12">
        <v>4.3395884114135299</v>
      </c>
      <c r="AJ12">
        <v>0.92898942859195499</v>
      </c>
      <c r="AK12">
        <v>17.72</v>
      </c>
      <c r="AL12">
        <v>17.5</v>
      </c>
      <c r="AM12">
        <v>2.2516860783590002E-2</v>
      </c>
      <c r="AN12">
        <v>7.7671860316999505E-2</v>
      </c>
      <c r="AO12">
        <v>6.2361199999999997</v>
      </c>
      <c r="AP12">
        <v>209.951610861782</v>
      </c>
      <c r="AQ12">
        <v>7.6332229692743794E-2</v>
      </c>
      <c r="AR12" s="5">
        <v>9.5387368121372898E-2</v>
      </c>
      <c r="AS12" s="5">
        <v>0.14309045191276801</v>
      </c>
      <c r="AT12">
        <f t="shared" si="1"/>
        <v>0</v>
      </c>
      <c r="AU12">
        <f t="shared" si="2"/>
        <v>0</v>
      </c>
    </row>
    <row r="13" spans="1:47" x14ac:dyDescent="0.2">
      <c r="A13" t="s">
        <v>86</v>
      </c>
      <c r="B13" t="s">
        <v>67</v>
      </c>
      <c r="C13">
        <f>AND(D13,averaged_runsVolcConst!AQ13)*1</f>
        <v>0</v>
      </c>
      <c r="D13">
        <f t="shared" si="0"/>
        <v>0</v>
      </c>
      <c r="E13" t="s">
        <v>45</v>
      </c>
      <c r="F13">
        <v>16.579999999999998</v>
      </c>
      <c r="G13">
        <v>69.88</v>
      </c>
      <c r="H13">
        <v>8.5054697864251506E-3</v>
      </c>
      <c r="I13">
        <v>66.927005713756898</v>
      </c>
      <c r="J13">
        <v>0.17666666681115201</v>
      </c>
      <c r="K13">
        <v>-0.98499999982935604</v>
      </c>
      <c r="L13">
        <v>-0.424813912776911</v>
      </c>
      <c r="M13">
        <v>-0.35333333318836102</v>
      </c>
      <c r="N13">
        <v>-1.6516666664966</v>
      </c>
      <c r="O13">
        <v>-0.35333333318836102</v>
      </c>
      <c r="P13">
        <v>-1.44833333316345</v>
      </c>
      <c r="Q13">
        <v>2.9747858048860101</v>
      </c>
      <c r="R13">
        <v>4.0181639057610699E-2</v>
      </c>
      <c r="S13">
        <v>-4.5825477564716702E-3</v>
      </c>
      <c r="T13">
        <v>2.4392710376042102E-2</v>
      </c>
      <c r="U13">
        <v>9.9538037552557093E-3</v>
      </c>
      <c r="V13">
        <v>-83.983519960338498</v>
      </c>
      <c r="W13">
        <v>0.39833333347768901</v>
      </c>
      <c r="X13">
        <v>-1.1291666664983799</v>
      </c>
      <c r="Y13">
        <v>-0.67466880325931899</v>
      </c>
      <c r="Z13">
        <v>-0.13166666652182299</v>
      </c>
      <c r="AA13">
        <v>-1.55666666649799</v>
      </c>
      <c r="AB13">
        <v>0.92833333347720304</v>
      </c>
      <c r="AC13">
        <v>-0.95499999983187001</v>
      </c>
      <c r="AD13">
        <v>3.07721153841484</v>
      </c>
      <c r="AE13">
        <v>2.8339620916305101E-2</v>
      </c>
      <c r="AF13">
        <v>5.0428878871332303</v>
      </c>
      <c r="AG13">
        <v>2.1305163949253298</v>
      </c>
      <c r="AH13">
        <v>5.94168297887565</v>
      </c>
      <c r="AI13">
        <v>5.1116112725920404</v>
      </c>
      <c r="AJ13">
        <v>1.14851421920325</v>
      </c>
      <c r="AK13">
        <v>14.672000000000001</v>
      </c>
      <c r="AL13">
        <v>14.492000000000001</v>
      </c>
      <c r="AM13">
        <v>3.8392725774471899E-2</v>
      </c>
      <c r="AN13">
        <v>6.0920744897806203E-2</v>
      </c>
      <c r="AO13">
        <v>3.2589600000000001</v>
      </c>
      <c r="AP13">
        <v>242.33650025188601</v>
      </c>
      <c r="AQ13">
        <v>6.1703217414760397E-2</v>
      </c>
      <c r="AR13" s="5">
        <v>7.5232489538322206E-2</v>
      </c>
      <c r="AS13" s="5">
        <v>0.12099814073744899</v>
      </c>
      <c r="AT13">
        <f t="shared" si="1"/>
        <v>0</v>
      </c>
      <c r="AU13">
        <f t="shared" si="2"/>
        <v>0</v>
      </c>
    </row>
    <row r="14" spans="1:47" x14ac:dyDescent="0.2">
      <c r="A14" t="s">
        <v>88</v>
      </c>
      <c r="B14" t="s">
        <v>67</v>
      </c>
      <c r="C14">
        <f>AND(D14,averaged_runsVolcConst!AQ14)*1</f>
        <v>0</v>
      </c>
      <c r="D14">
        <f t="shared" si="0"/>
        <v>0</v>
      </c>
      <c r="E14" t="s">
        <v>45</v>
      </c>
      <c r="F14">
        <v>29.1</v>
      </c>
      <c r="G14">
        <v>91.74</v>
      </c>
      <c r="H14">
        <v>-1.0516763423741899E-2</v>
      </c>
      <c r="I14">
        <v>0.64998856607309596</v>
      </c>
      <c r="J14">
        <v>0.17666666681115201</v>
      </c>
      <c r="K14">
        <v>-0.98499999982935604</v>
      </c>
      <c r="L14">
        <v>-7.7378362216679805E-2</v>
      </c>
      <c r="M14">
        <v>-0.35333333318836102</v>
      </c>
      <c r="N14">
        <v>-1.6516666664966</v>
      </c>
      <c r="O14">
        <v>-0.35333333318836102</v>
      </c>
      <c r="P14">
        <v>-1.44833333316345</v>
      </c>
      <c r="Q14">
        <v>3.0868026515673099</v>
      </c>
      <c r="R14">
        <v>4.0181639057610699E-2</v>
      </c>
      <c r="S14">
        <v>-1.28117697275009E-2</v>
      </c>
      <c r="T14">
        <v>2.4392710376042102E-2</v>
      </c>
      <c r="U14">
        <v>-9.0684294549113805E-3</v>
      </c>
      <c r="V14">
        <v>-109.212874066472</v>
      </c>
      <c r="W14">
        <v>0.39833333347768901</v>
      </c>
      <c r="X14">
        <v>-1.1291666664983799</v>
      </c>
      <c r="Y14">
        <v>-0.32139957249041201</v>
      </c>
      <c r="Z14">
        <v>-0.13166666652182299</v>
      </c>
      <c r="AA14">
        <v>-1.55666666649799</v>
      </c>
      <c r="AB14">
        <v>0.92833333347720304</v>
      </c>
      <c r="AC14">
        <v>-0.95499999983187001</v>
      </c>
      <c r="AD14">
        <v>2.81278846149837</v>
      </c>
      <c r="AE14">
        <v>2.8339620916305101E-2</v>
      </c>
      <c r="AF14">
        <v>5.0428878871332303</v>
      </c>
      <c r="AG14">
        <v>2.1305163949253298</v>
      </c>
      <c r="AH14">
        <v>5.94168297887565</v>
      </c>
      <c r="AI14">
        <v>5.1116112725920404</v>
      </c>
      <c r="AJ14">
        <v>0.82553585322282597</v>
      </c>
      <c r="AK14">
        <v>14.852</v>
      </c>
      <c r="AL14">
        <v>14.672000000000001</v>
      </c>
      <c r="AM14">
        <v>2.0453045507220501E-2</v>
      </c>
      <c r="AN14">
        <v>3.50088211870931E-2</v>
      </c>
      <c r="AO14">
        <v>3.516</v>
      </c>
      <c r="AP14">
        <v>174.18806503001599</v>
      </c>
      <c r="AQ14">
        <v>6.9162471541200102E-2</v>
      </c>
      <c r="AR14" s="5">
        <v>8.8869959060987894E-2</v>
      </c>
      <c r="AS14" s="5">
        <v>0.12180876298783</v>
      </c>
      <c r="AT14">
        <f t="shared" si="1"/>
        <v>0</v>
      </c>
      <c r="AU14">
        <f t="shared" si="2"/>
        <v>0</v>
      </c>
    </row>
    <row r="15" spans="1:47" s="3" customFormat="1" x14ac:dyDescent="0.2">
      <c r="A15" s="3" t="s">
        <v>68</v>
      </c>
      <c r="B15" s="3" t="s">
        <v>67</v>
      </c>
      <c r="C15" s="3">
        <f>AND(D15,averaged_runsVolcConst!AQ15)*1</f>
        <v>1</v>
      </c>
      <c r="D15" s="3">
        <f t="shared" si="0"/>
        <v>1</v>
      </c>
      <c r="E15" s="3" t="s">
        <v>45</v>
      </c>
      <c r="F15" s="3">
        <v>2</v>
      </c>
      <c r="G15" s="3">
        <v>2.48</v>
      </c>
      <c r="H15" s="3">
        <v>7.1883462128536704E-3</v>
      </c>
      <c r="I15" s="3">
        <v>70.265928288474399</v>
      </c>
      <c r="J15" s="3">
        <v>0.195000000144468</v>
      </c>
      <c r="K15" s="3">
        <v>-0.59749999982931901</v>
      </c>
      <c r="L15" s="3">
        <v>-0.30899912571220101</v>
      </c>
      <c r="M15" s="3">
        <v>-0.59833333318814297</v>
      </c>
      <c r="N15" s="3">
        <v>-1.1099999998294701</v>
      </c>
      <c r="O15" s="3">
        <v>-0.18999999985518501</v>
      </c>
      <c r="P15" s="3">
        <v>-0.82666666649640297</v>
      </c>
      <c r="Q15" s="3">
        <v>2.7600526739949802</v>
      </c>
      <c r="R15" s="3">
        <v>0.11690353770584699</v>
      </c>
      <c r="S15" s="3">
        <v>-1.92614851812572E-3</v>
      </c>
      <c r="T15" s="3">
        <v>2.3039145333950201E-2</v>
      </c>
      <c r="U15" s="3">
        <v>8.6366801816842396E-3</v>
      </c>
      <c r="V15" s="3">
        <v>55.583070341003904</v>
      </c>
      <c r="W15" s="3">
        <v>0.64500000014413195</v>
      </c>
      <c r="X15" s="3">
        <v>-0.73249999983207503</v>
      </c>
      <c r="Y15" s="3">
        <v>-0.494401709242351</v>
      </c>
      <c r="Z15" s="3">
        <v>-0.37666666652160502</v>
      </c>
      <c r="AA15" s="3">
        <v>-1.01499999983181</v>
      </c>
      <c r="AB15" s="3">
        <v>1.6366666668098899</v>
      </c>
      <c r="AC15" s="3">
        <v>-0.52833333316559195</v>
      </c>
      <c r="AD15" s="3">
        <v>3.14149572644904</v>
      </c>
      <c r="AE15" s="3">
        <v>2.69860558742131E-2</v>
      </c>
      <c r="AF15" s="3">
        <v>2.3797054044741701</v>
      </c>
      <c r="AG15" s="3">
        <v>1.6386687454870701</v>
      </c>
      <c r="AH15" s="3">
        <v>2.6704944974030198</v>
      </c>
      <c r="AI15" s="3">
        <v>1.90989230067465</v>
      </c>
      <c r="AJ15" s="3">
        <v>1.14062537755798</v>
      </c>
      <c r="AK15" s="3">
        <v>14.683999999999999</v>
      </c>
      <c r="AL15" s="3">
        <v>14.568</v>
      </c>
      <c r="AM15" s="3">
        <v>0.59879960895877304</v>
      </c>
      <c r="AN15" s="3">
        <v>0.62316951891140204</v>
      </c>
      <c r="AO15" s="3">
        <v>3.6207199999999999</v>
      </c>
      <c r="AP15" s="3">
        <v>262.34383683833602</v>
      </c>
      <c r="AQ15" s="3">
        <v>5.6418220425458403E-2</v>
      </c>
      <c r="AR15" s="6">
        <v>6.7507040892860498E-2</v>
      </c>
      <c r="AS15" s="6">
        <v>0.11772251002480701</v>
      </c>
      <c r="AT15" s="3">
        <f t="shared" si="1"/>
        <v>1</v>
      </c>
      <c r="AU15" s="3">
        <f t="shared" si="2"/>
        <v>0</v>
      </c>
    </row>
    <row r="16" spans="1:47" x14ac:dyDescent="0.2">
      <c r="A16" t="s">
        <v>83</v>
      </c>
      <c r="B16" t="s">
        <v>67</v>
      </c>
      <c r="C16">
        <f>AND(D16,averaged_runsVolcConst!AQ16)*1</f>
        <v>0</v>
      </c>
      <c r="D16">
        <f t="shared" si="0"/>
        <v>0</v>
      </c>
      <c r="E16" t="s">
        <v>45</v>
      </c>
      <c r="F16">
        <v>0</v>
      </c>
      <c r="G16">
        <v>0</v>
      </c>
      <c r="H16">
        <v>4.8046517217661096E-3</v>
      </c>
      <c r="I16">
        <v>-11.815460195125</v>
      </c>
      <c r="J16">
        <v>0.25208333347776202</v>
      </c>
      <c r="K16">
        <v>-0.55902777760740396</v>
      </c>
      <c r="L16">
        <v>-3.5712155737210399E-2</v>
      </c>
      <c r="M16">
        <v>-3.4449999998521998</v>
      </c>
      <c r="N16">
        <v>-4.4066666664942602</v>
      </c>
      <c r="O16">
        <v>1.39500000014337</v>
      </c>
      <c r="P16">
        <v>-1.0199999998286899</v>
      </c>
      <c r="Q16">
        <v>3.2612379657856501</v>
      </c>
      <c r="R16">
        <v>0.29696534102172301</v>
      </c>
      <c r="S16" s="1">
        <v>7.7294494610384898E-5</v>
      </c>
      <c r="T16">
        <v>5.29915560809361E-3</v>
      </c>
      <c r="U16">
        <v>6.2529856905966796E-3</v>
      </c>
      <c r="V16">
        <v>-14.181371590776999</v>
      </c>
      <c r="W16">
        <v>0.59013888903308198</v>
      </c>
      <c r="X16">
        <v>-0.752916666498753</v>
      </c>
      <c r="Y16">
        <v>-0.37986111095123798</v>
      </c>
      <c r="Z16">
        <v>-3.2233333331856602</v>
      </c>
      <c r="AA16">
        <v>-4.3116666664955003</v>
      </c>
      <c r="AB16">
        <v>2.2700000001426499</v>
      </c>
      <c r="AC16">
        <v>-0.98666666649853996</v>
      </c>
      <c r="AD16">
        <v>2.6800448717610101</v>
      </c>
      <c r="AE16">
        <v>9.24606614835655E-3</v>
      </c>
      <c r="AF16">
        <v>0.99658198456515901</v>
      </c>
      <c r="AG16">
        <v>0.71558909084328604</v>
      </c>
      <c r="AH16">
        <v>1.0224366914533101</v>
      </c>
      <c r="AI16">
        <v>0.73529065419261197</v>
      </c>
      <c r="AJ16">
        <v>0.38465621213477702</v>
      </c>
      <c r="AK16">
        <v>25.37</v>
      </c>
      <c r="AL16">
        <v>25.031999999999901</v>
      </c>
      <c r="AM16">
        <v>0.99843816381077999</v>
      </c>
      <c r="AN16">
        <v>0.99843816381077999</v>
      </c>
      <c r="AO16">
        <v>13.07278</v>
      </c>
      <c r="AP16">
        <v>88.470928790998798</v>
      </c>
      <c r="AQ16">
        <v>0.10207230474498501</v>
      </c>
      <c r="AR16" s="5">
        <v>0.118939972268978</v>
      </c>
      <c r="AS16" s="5">
        <v>0.15450498391078599</v>
      </c>
      <c r="AT16">
        <f t="shared" si="1"/>
        <v>0</v>
      </c>
      <c r="AU16">
        <f t="shared" si="2"/>
        <v>0</v>
      </c>
    </row>
    <row r="17" spans="1:47" x14ac:dyDescent="0.2">
      <c r="A17" t="s">
        <v>75</v>
      </c>
      <c r="B17" t="s">
        <v>67</v>
      </c>
      <c r="C17">
        <f>AND(D17,averaged_runsVolcConst!AQ17)*1</f>
        <v>0</v>
      </c>
      <c r="D17">
        <f t="shared" si="0"/>
        <v>0</v>
      </c>
      <c r="E17" t="s">
        <v>45</v>
      </c>
      <c r="F17">
        <v>0.54</v>
      </c>
      <c r="G17">
        <v>2.64</v>
      </c>
      <c r="H17">
        <v>6.8318572179901201E-3</v>
      </c>
      <c r="I17">
        <v>49.560658242619802</v>
      </c>
      <c r="J17">
        <v>6.4444444589019698E-2</v>
      </c>
      <c r="K17">
        <v>-0.32861111094115503</v>
      </c>
      <c r="L17">
        <v>-0.28813612297362601</v>
      </c>
      <c r="M17">
        <v>-2.4299999998531301</v>
      </c>
      <c r="N17">
        <v>-2.0949999998290898</v>
      </c>
      <c r="O17">
        <v>0.31333333347768</v>
      </c>
      <c r="P17">
        <v>-0.341666666497358</v>
      </c>
      <c r="Q17">
        <v>3.0389018495912099</v>
      </c>
      <c r="R17">
        <v>0.1364998418009</v>
      </c>
      <c r="S17">
        <v>1.2161988426778699E-4</v>
      </c>
      <c r="T17">
        <v>8.0416031977157201E-3</v>
      </c>
      <c r="U17">
        <v>8.2801911868206901E-3</v>
      </c>
      <c r="V17">
        <v>34.516242414853302</v>
      </c>
      <c r="W17">
        <v>-4.9444444299694301E-2</v>
      </c>
      <c r="X17">
        <v>-0.25027777761029402</v>
      </c>
      <c r="Y17">
        <v>-0.57876068360080901</v>
      </c>
      <c r="Z17">
        <v>-2.2083333331866002</v>
      </c>
      <c r="AA17">
        <v>-1.9999999998309199</v>
      </c>
      <c r="AB17">
        <v>1.1566666668103101</v>
      </c>
      <c r="AC17">
        <v>0.35833333350026803</v>
      </c>
      <c r="AD17">
        <v>2.59604700851308</v>
      </c>
      <c r="AE17">
        <v>1.1988513737978599E-2</v>
      </c>
      <c r="AF17">
        <v>1.97699015948456</v>
      </c>
      <c r="AG17">
        <v>1.4648645761213901</v>
      </c>
      <c r="AH17">
        <v>2.1782556650472</v>
      </c>
      <c r="AI17">
        <v>1.63223751156679</v>
      </c>
      <c r="AJ17">
        <v>0.95847529532050402</v>
      </c>
      <c r="AK17">
        <v>18.625999999999902</v>
      </c>
      <c r="AL17">
        <v>18.440000000000001</v>
      </c>
      <c r="AM17">
        <v>0.70807953041344596</v>
      </c>
      <c r="AN17">
        <v>0.77506142802989297</v>
      </c>
      <c r="AO17">
        <v>7.1124199999999904</v>
      </c>
      <c r="AP17">
        <v>220.449317923715</v>
      </c>
      <c r="AQ17">
        <v>8.0297115017996204E-2</v>
      </c>
      <c r="AR17" s="5">
        <v>9.9063676183496305E-2</v>
      </c>
      <c r="AS17" s="5">
        <v>0.14361291864269901</v>
      </c>
      <c r="AT17">
        <f t="shared" si="1"/>
        <v>0</v>
      </c>
      <c r="AU17">
        <f t="shared" si="2"/>
        <v>0</v>
      </c>
    </row>
    <row r="18" spans="1:47" x14ac:dyDescent="0.2">
      <c r="A18" t="s">
        <v>77</v>
      </c>
      <c r="B18" t="s">
        <v>67</v>
      </c>
      <c r="C18">
        <f>AND(D18,averaged_runsVolcConst!AQ18)*1</f>
        <v>0</v>
      </c>
      <c r="D18">
        <f t="shared" si="0"/>
        <v>0</v>
      </c>
      <c r="E18" t="s">
        <v>45</v>
      </c>
      <c r="F18">
        <v>0.1</v>
      </c>
      <c r="G18">
        <v>0.14000000000000001</v>
      </c>
      <c r="H18">
        <v>6.8318572179901201E-3</v>
      </c>
      <c r="I18">
        <v>43.199750159914998</v>
      </c>
      <c r="J18">
        <v>6.4444444589019698E-2</v>
      </c>
      <c r="K18">
        <v>-0.32861111094115503</v>
      </c>
      <c r="L18">
        <v>-0.28796518280268701</v>
      </c>
      <c r="M18">
        <v>-2.4299999998531301</v>
      </c>
      <c r="N18">
        <v>-2.0949999998290898</v>
      </c>
      <c r="O18">
        <v>0.31333333347768</v>
      </c>
      <c r="P18">
        <v>-0.341666666497358</v>
      </c>
      <c r="Q18">
        <v>3.03913455275163</v>
      </c>
      <c r="R18">
        <v>0.15973489416637601</v>
      </c>
      <c r="S18">
        <v>-1.0705789643995101E-3</v>
      </c>
      <c r="T18">
        <v>8.0416031977157201E-3</v>
      </c>
      <c r="U18">
        <v>8.2801911868206901E-3</v>
      </c>
      <c r="V18">
        <v>31.425457497837499</v>
      </c>
      <c r="W18">
        <v>-4.9444444299694301E-2</v>
      </c>
      <c r="X18">
        <v>-0.24944444427696399</v>
      </c>
      <c r="Y18">
        <v>-0.57852564086576697</v>
      </c>
      <c r="Z18">
        <v>-2.2083333331866002</v>
      </c>
      <c r="AA18">
        <v>-1.9999999998309199</v>
      </c>
      <c r="AB18">
        <v>1.1566666668103101</v>
      </c>
      <c r="AC18">
        <v>0.36000000016692801</v>
      </c>
      <c r="AD18">
        <v>2.5961538461199098</v>
      </c>
      <c r="AE18">
        <v>1.1988513737978599E-2</v>
      </c>
      <c r="AF18">
        <v>1.82917244719858</v>
      </c>
      <c r="AG18">
        <v>1.3401521249052499</v>
      </c>
      <c r="AH18">
        <v>1.99683705510124</v>
      </c>
      <c r="AI18">
        <v>1.4753090990485</v>
      </c>
      <c r="AJ18">
        <v>0.89518917368170403</v>
      </c>
      <c r="AK18">
        <v>18.625999999999902</v>
      </c>
      <c r="AL18">
        <v>18.440000000000001</v>
      </c>
      <c r="AM18">
        <v>0.97630268604774595</v>
      </c>
      <c r="AN18">
        <v>0.97825857139084205</v>
      </c>
      <c r="AO18">
        <v>7.0254200000000004</v>
      </c>
      <c r="AP18">
        <v>192.46567234156601</v>
      </c>
      <c r="AQ18">
        <v>8.1814777643987299E-2</v>
      </c>
      <c r="AR18" s="5">
        <v>9.9063676183496305E-2</v>
      </c>
      <c r="AS18" s="5">
        <v>0.14361291864269901</v>
      </c>
      <c r="AT18">
        <f t="shared" si="1"/>
        <v>0</v>
      </c>
      <c r="AU18">
        <f t="shared" si="2"/>
        <v>0</v>
      </c>
    </row>
    <row r="19" spans="1:47" x14ac:dyDescent="0.2">
      <c r="A19" t="s">
        <v>81</v>
      </c>
      <c r="B19" t="s">
        <v>67</v>
      </c>
      <c r="C19">
        <f>AND(D19,averaged_runsVolcConst!AQ19)*1</f>
        <v>0</v>
      </c>
      <c r="D19">
        <f t="shared" si="0"/>
        <v>0</v>
      </c>
      <c r="E19" t="s">
        <v>45</v>
      </c>
      <c r="F19">
        <v>0.18</v>
      </c>
      <c r="G19">
        <v>0.98</v>
      </c>
      <c r="H19">
        <v>6.8318572179901201E-3</v>
      </c>
      <c r="I19">
        <v>19.338874133634501</v>
      </c>
      <c r="J19">
        <v>6.4444444589019698E-2</v>
      </c>
      <c r="K19">
        <v>-0.33111111094115497</v>
      </c>
      <c r="L19">
        <v>-0.28818491677242097</v>
      </c>
      <c r="M19">
        <v>-2.4299999998531301</v>
      </c>
      <c r="N19">
        <v>-2.0966666664957598</v>
      </c>
      <c r="O19">
        <v>0.31333333347768</v>
      </c>
      <c r="P19">
        <v>-0.34333333316402698</v>
      </c>
      <c r="Q19">
        <v>3.0389290830159199</v>
      </c>
      <c r="R19">
        <v>0.20649382584916601</v>
      </c>
      <c r="S19">
        <v>1.2161988426778699E-4</v>
      </c>
      <c r="T19">
        <v>8.0416031977157201E-3</v>
      </c>
      <c r="U19">
        <v>8.2801911868206901E-3</v>
      </c>
      <c r="V19">
        <v>13.822346001110001</v>
      </c>
      <c r="W19">
        <v>-4.9444444299694301E-2</v>
      </c>
      <c r="X19">
        <v>-0.25111111094363398</v>
      </c>
      <c r="Y19">
        <v>-0.57867521351534101</v>
      </c>
      <c r="Z19">
        <v>-2.2083333331866002</v>
      </c>
      <c r="AA19">
        <v>-2.0016666664975902</v>
      </c>
      <c r="AB19">
        <v>1.1566666668103101</v>
      </c>
      <c r="AC19">
        <v>0.35833333350025898</v>
      </c>
      <c r="AD19">
        <v>2.59613247859855</v>
      </c>
      <c r="AE19">
        <v>1.1988513737978599E-2</v>
      </c>
      <c r="AF19">
        <v>1.4018180234076401</v>
      </c>
      <c r="AG19">
        <v>0.99297771786361999</v>
      </c>
      <c r="AH19">
        <v>1.4799999249164</v>
      </c>
      <c r="AI19">
        <v>1.05450111034792</v>
      </c>
      <c r="AJ19">
        <v>0.71196353616296904</v>
      </c>
      <c r="AK19">
        <v>18.625999999999902</v>
      </c>
      <c r="AL19">
        <v>18.440000000000001</v>
      </c>
      <c r="AM19">
        <v>0.78662395644265803</v>
      </c>
      <c r="AN19">
        <v>0.87533739035564895</v>
      </c>
      <c r="AO19">
        <v>7.1124199999999904</v>
      </c>
      <c r="AP19">
        <v>163.75161331748299</v>
      </c>
      <c r="AQ19">
        <v>8.0297115017996204E-2</v>
      </c>
      <c r="AR19" s="5">
        <v>9.9063676183496305E-2</v>
      </c>
      <c r="AS19" s="5">
        <v>0.14361291864269901</v>
      </c>
      <c r="AT19">
        <f t="shared" si="1"/>
        <v>0</v>
      </c>
      <c r="AU19">
        <f t="shared" si="2"/>
        <v>0</v>
      </c>
    </row>
    <row r="20" spans="1:47" x14ac:dyDescent="0.2">
      <c r="A20" t="s">
        <v>76</v>
      </c>
      <c r="B20" t="s">
        <v>67</v>
      </c>
      <c r="C20">
        <f>AND(D20,averaged_runsVolcConst!AQ20)*1</f>
        <v>0</v>
      </c>
      <c r="D20">
        <f t="shared" si="0"/>
        <v>0</v>
      </c>
      <c r="E20" t="s">
        <v>45</v>
      </c>
      <c r="F20">
        <v>2</v>
      </c>
      <c r="G20">
        <v>2.48</v>
      </c>
      <c r="H20">
        <v>7.9454798493597406E-3</v>
      </c>
      <c r="I20">
        <v>42.8823122696135</v>
      </c>
      <c r="J20">
        <v>0.56250000014416301</v>
      </c>
      <c r="K20">
        <v>-0.72777777760728801</v>
      </c>
      <c r="L20">
        <v>-0.26625631296910501</v>
      </c>
      <c r="M20">
        <v>-1.51166666652062</v>
      </c>
      <c r="N20">
        <v>-1.46499999982952</v>
      </c>
      <c r="O20">
        <v>1.12666666681031</v>
      </c>
      <c r="P20">
        <v>-1.02666666649658</v>
      </c>
      <c r="Q20">
        <v>2.9098430510219702</v>
      </c>
      <c r="R20">
        <v>0.15842077150540501</v>
      </c>
      <c r="S20">
        <v>1.37022278617427E-4</v>
      </c>
      <c r="T20">
        <v>1.28159720343112E-2</v>
      </c>
      <c r="U20">
        <v>9.3938138181903098E-3</v>
      </c>
      <c r="V20">
        <v>33.301539191973703</v>
      </c>
      <c r="W20">
        <v>0.40166666681104701</v>
      </c>
      <c r="X20">
        <v>-1.0686111109429199</v>
      </c>
      <c r="Y20">
        <v>-0.56223290582375196</v>
      </c>
      <c r="Z20">
        <v>-1.2899999998540801</v>
      </c>
      <c r="AA20">
        <v>-1.36999999983154</v>
      </c>
      <c r="AB20">
        <v>1.7750000001431301</v>
      </c>
      <c r="AC20">
        <v>-1.03499999983185</v>
      </c>
      <c r="AD20">
        <v>2.8610363247519901</v>
      </c>
      <c r="AE20">
        <v>1.67628825745741E-2</v>
      </c>
      <c r="AF20">
        <v>1.78155514252979</v>
      </c>
      <c r="AG20">
        <v>1.2548409778427101</v>
      </c>
      <c r="AH20">
        <v>1.9586521085975499</v>
      </c>
      <c r="AI20">
        <v>1.3833039377438301</v>
      </c>
      <c r="AJ20">
        <v>0.90810916397692298</v>
      </c>
      <c r="AK20">
        <v>16.231999999999999</v>
      </c>
      <c r="AL20">
        <v>15.984</v>
      </c>
      <c r="AM20">
        <v>0.59914765881380205</v>
      </c>
      <c r="AN20">
        <v>0.619971058982561</v>
      </c>
      <c r="AO20">
        <v>4.99132</v>
      </c>
      <c r="AP20">
        <v>208.86510771469199</v>
      </c>
      <c r="AQ20">
        <v>6.6751586584428896E-2</v>
      </c>
      <c r="AR20" s="5">
        <v>8.2795690461959698E-2</v>
      </c>
      <c r="AS20" s="5">
        <v>0.133557129874248</v>
      </c>
      <c r="AT20">
        <f t="shared" si="1"/>
        <v>0</v>
      </c>
      <c r="AU20">
        <f t="shared" si="2"/>
        <v>0</v>
      </c>
    </row>
    <row r="21" spans="1:47" x14ac:dyDescent="0.2">
      <c r="A21" t="s">
        <v>82</v>
      </c>
      <c r="B21" t="s">
        <v>67</v>
      </c>
      <c r="C21">
        <f>AND(D21,averaged_runsVolcConst!AQ21)*1</f>
        <v>0</v>
      </c>
      <c r="D21">
        <f t="shared" si="0"/>
        <v>0</v>
      </c>
      <c r="E21" t="s">
        <v>45</v>
      </c>
      <c r="F21">
        <v>0</v>
      </c>
      <c r="G21">
        <v>0.56000000000000005</v>
      </c>
      <c r="H21">
        <v>4.8886976608072397E-3</v>
      </c>
      <c r="I21">
        <v>-4.79601905660149</v>
      </c>
      <c r="J21">
        <v>0.19222222236668501</v>
      </c>
      <c r="K21">
        <v>-0.81472222205202305</v>
      </c>
      <c r="L21">
        <v>-0.12194822984827</v>
      </c>
      <c r="M21">
        <v>-3.4183333331855801</v>
      </c>
      <c r="N21">
        <v>-4.1999999998273401</v>
      </c>
      <c r="O21">
        <v>1.3883333334766901</v>
      </c>
      <c r="P21">
        <v>-1.8433333331628201</v>
      </c>
      <c r="Q21">
        <v>3.2745483259089401</v>
      </c>
      <c r="R21">
        <v>0.27311675775857103</v>
      </c>
      <c r="S21" s="1">
        <v>2.0638581268319201E-5</v>
      </c>
      <c r="T21">
        <v>4.4121885761759603E-3</v>
      </c>
      <c r="U21">
        <v>6.3370316296378001E-3</v>
      </c>
      <c r="V21">
        <v>-7.65744954897949</v>
      </c>
      <c r="W21">
        <v>0.53250000014422705</v>
      </c>
      <c r="X21">
        <v>-0.70638888872102101</v>
      </c>
      <c r="Y21">
        <v>-0.48518803402803401</v>
      </c>
      <c r="Z21">
        <v>-3.19666666651904</v>
      </c>
      <c r="AA21">
        <v>-4.1049999998290403</v>
      </c>
      <c r="AB21">
        <v>2.1950000001426999</v>
      </c>
      <c r="AC21">
        <v>-0.87666666649864899</v>
      </c>
      <c r="AD21">
        <v>2.6200598290197301</v>
      </c>
      <c r="AE21">
        <v>8.3590991164388898E-3</v>
      </c>
      <c r="AF21">
        <v>1.0968810781723</v>
      </c>
      <c r="AG21">
        <v>0.77852112933726003</v>
      </c>
      <c r="AH21">
        <v>1.1213606939634899</v>
      </c>
      <c r="AI21">
        <v>0.80442812680570197</v>
      </c>
      <c r="AJ21">
        <v>0.429658270040298</v>
      </c>
      <c r="AK21">
        <v>24.704000000000001</v>
      </c>
      <c r="AL21">
        <v>24.346</v>
      </c>
      <c r="AM21">
        <v>0.83199255561723795</v>
      </c>
      <c r="AN21">
        <v>0.98908551762069796</v>
      </c>
      <c r="AO21">
        <v>13.182840000000001</v>
      </c>
      <c r="AP21">
        <v>98.821402109268504</v>
      </c>
      <c r="AQ21">
        <v>0.106628021742212</v>
      </c>
      <c r="AR21" s="5">
        <v>0.125970727548505</v>
      </c>
      <c r="AS21" s="5">
        <v>0.159324485331275</v>
      </c>
      <c r="AT21">
        <f t="shared" si="1"/>
        <v>0</v>
      </c>
      <c r="AU21">
        <f t="shared" si="2"/>
        <v>0</v>
      </c>
    </row>
    <row r="22" spans="1:47" x14ac:dyDescent="0.2">
      <c r="A22" t="s">
        <v>95</v>
      </c>
      <c r="B22" t="s">
        <v>67</v>
      </c>
      <c r="C22" s="2">
        <f>AND(D22,averaged_runsVolcConst!AQ22)*1</f>
        <v>1</v>
      </c>
      <c r="D22" s="2">
        <f t="shared" si="0"/>
        <v>1</v>
      </c>
      <c r="E22" t="s">
        <v>45</v>
      </c>
      <c r="F22">
        <v>121.76</v>
      </c>
      <c r="G22">
        <v>178.7</v>
      </c>
      <c r="H22">
        <v>2.4571435213332399E-2</v>
      </c>
      <c r="I22">
        <v>1.9629798437541</v>
      </c>
      <c r="J22">
        <v>7.9166666811274794E-2</v>
      </c>
      <c r="K22">
        <v>-1.21833333316272</v>
      </c>
      <c r="L22">
        <v>-1.0421730351361</v>
      </c>
      <c r="M22">
        <v>-0.47999999985488501</v>
      </c>
      <c r="N22">
        <v>-1.7633333331632599</v>
      </c>
      <c r="O22">
        <v>-4.6666666521946301E-2</v>
      </c>
      <c r="P22">
        <v>-1.4266666664969001</v>
      </c>
      <c r="Q22">
        <v>3.00859133514866</v>
      </c>
      <c r="R22">
        <v>3.50968458135354E-2</v>
      </c>
      <c r="S22">
        <v>6.4258321142385097E-2</v>
      </c>
      <c r="T22">
        <v>4.1424085790460599E-2</v>
      </c>
      <c r="U22">
        <v>2.6019769182163002E-2</v>
      </c>
      <c r="V22">
        <v>-201.889697814405</v>
      </c>
      <c r="W22">
        <v>0.30083333347781199</v>
      </c>
      <c r="X22">
        <v>-1.5208333331647299</v>
      </c>
      <c r="Y22">
        <v>-1.19333333317367</v>
      </c>
      <c r="Z22">
        <v>-0.258333333188347</v>
      </c>
      <c r="AA22">
        <v>-1.6683333331646</v>
      </c>
      <c r="AB22">
        <v>0.83166666681067003</v>
      </c>
      <c r="AC22">
        <v>-1.3733333331648701</v>
      </c>
      <c r="AD22">
        <v>3.03205128199204</v>
      </c>
      <c r="AE22">
        <v>4.5370996330723598E-2</v>
      </c>
      <c r="AF22">
        <v>4.7595610049292398</v>
      </c>
      <c r="AG22">
        <v>2.41886366770713</v>
      </c>
      <c r="AH22">
        <v>7.68976985011194</v>
      </c>
      <c r="AI22">
        <v>6.8434761210124</v>
      </c>
      <c r="AJ22">
        <v>-1.4269376826011499</v>
      </c>
      <c r="AK22">
        <v>14.075999999999899</v>
      </c>
      <c r="AL22">
        <v>14.036</v>
      </c>
      <c r="AM22" s="1">
        <v>2.5416963109236298E-6</v>
      </c>
      <c r="AN22" s="1">
        <v>3.4896516516678203E-5</v>
      </c>
      <c r="AO22">
        <v>2.8096800000000002</v>
      </c>
      <c r="AP22">
        <v>-328.19566699826601</v>
      </c>
      <c r="AQ22">
        <v>8.9235752448917002E-2</v>
      </c>
      <c r="AR22" s="5">
        <v>6.7071602821101306E-2</v>
      </c>
      <c r="AS22" s="5">
        <v>0.11021092686558601</v>
      </c>
      <c r="AT22">
        <f t="shared" si="1"/>
        <v>1</v>
      </c>
      <c r="AU22">
        <f t="shared" si="2"/>
        <v>0</v>
      </c>
    </row>
    <row r="23" spans="1:47" x14ac:dyDescent="0.2">
      <c r="A23" t="s">
        <v>90</v>
      </c>
      <c r="B23" t="s">
        <v>67</v>
      </c>
      <c r="C23">
        <f>AND(D23,averaged_runsVolcConst!AQ23)*1</f>
        <v>0</v>
      </c>
      <c r="D23">
        <f t="shared" si="0"/>
        <v>0</v>
      </c>
      <c r="E23" t="s">
        <v>45</v>
      </c>
      <c r="F23">
        <v>47.76</v>
      </c>
      <c r="G23">
        <v>92.5</v>
      </c>
      <c r="H23">
        <v>-2.53819713598698E-2</v>
      </c>
      <c r="I23">
        <v>-12494.1085899788</v>
      </c>
      <c r="J23">
        <v>1.1354166668102801</v>
      </c>
      <c r="K23">
        <v>1.1848611112788601</v>
      </c>
      <c r="L23">
        <v>1.50451373873672</v>
      </c>
      <c r="M23">
        <v>-1.4416666665207001</v>
      </c>
      <c r="N23">
        <v>-1.5683333331635001</v>
      </c>
      <c r="O23">
        <v>1.2516666668101799</v>
      </c>
      <c r="P23">
        <v>1.8133333335000801</v>
      </c>
      <c r="Q23">
        <v>4.2641322895545004</v>
      </c>
      <c r="R23">
        <v>4.59722284230836E-2</v>
      </c>
      <c r="S23">
        <v>-1.4231487282151701E-2</v>
      </c>
      <c r="T23">
        <v>-2.0970258816312901E-2</v>
      </c>
      <c r="U23">
        <v>-2.2880266724111298E-2</v>
      </c>
      <c r="V23">
        <v>-20773.977084621201</v>
      </c>
      <c r="W23">
        <v>1.24708333347691</v>
      </c>
      <c r="X23">
        <v>1.0090277779440899</v>
      </c>
      <c r="Y23">
        <v>1.23080555571186</v>
      </c>
      <c r="Z23">
        <v>-1.21999999985416</v>
      </c>
      <c r="AA23">
        <v>-1.47333333316476</v>
      </c>
      <c r="AB23">
        <v>1.2883333334769</v>
      </c>
      <c r="AC23">
        <v>1.1116666668328901</v>
      </c>
      <c r="AD23">
        <v>3.39189102564873</v>
      </c>
      <c r="AE23">
        <v>-1.44168683741358E-2</v>
      </c>
      <c r="AF23">
        <v>3.6464901759244399</v>
      </c>
      <c r="AG23">
        <v>3.9011344858453998</v>
      </c>
      <c r="AH23">
        <v>5.8161856550311999</v>
      </c>
      <c r="AI23">
        <v>3.4928779915852299</v>
      </c>
      <c r="AJ23">
        <v>-65.381666685668705</v>
      </c>
      <c r="AK23">
        <v>27.031999999999901</v>
      </c>
      <c r="AL23">
        <v>26.568000000000001</v>
      </c>
      <c r="AM23" s="1">
        <v>2.3214278875358E-11</v>
      </c>
      <c r="AN23" s="1">
        <v>4.00761625980904E-8</v>
      </c>
      <c r="AO23">
        <v>16.08972</v>
      </c>
      <c r="AP23">
        <v>-15020.0229723874</v>
      </c>
      <c r="AQ23">
        <v>8.6934964396766901E-2</v>
      </c>
      <c r="AR23" s="5">
        <v>0.110056681451772</v>
      </c>
      <c r="AS23" s="5">
        <v>0.14637634728434101</v>
      </c>
      <c r="AT23">
        <f t="shared" si="1"/>
        <v>0</v>
      </c>
      <c r="AU23">
        <f t="shared" si="2"/>
        <v>0</v>
      </c>
    </row>
    <row r="24" spans="1:47" x14ac:dyDescent="0.2">
      <c r="A24" t="s">
        <v>62</v>
      </c>
      <c r="B24" t="s">
        <v>49</v>
      </c>
      <c r="C24">
        <f>AND(D24,averaged_runsVolcConst!AQ24)*1</f>
        <v>0</v>
      </c>
      <c r="D24">
        <f t="shared" si="0"/>
        <v>0</v>
      </c>
      <c r="E24" t="s">
        <v>45</v>
      </c>
      <c r="F24">
        <v>5.3</v>
      </c>
      <c r="G24">
        <v>31.68</v>
      </c>
      <c r="H24">
        <v>6.9496495897667298E-3</v>
      </c>
      <c r="I24">
        <v>78.039486709038997</v>
      </c>
      <c r="J24">
        <v>0.76666666681061502</v>
      </c>
      <c r="K24">
        <v>-1.05277777760674</v>
      </c>
      <c r="L24">
        <v>-0.27095106266404301</v>
      </c>
      <c r="M24">
        <v>-0.43999999985494898</v>
      </c>
      <c r="N24">
        <v>-1.82833333316223</v>
      </c>
      <c r="O24">
        <v>0.72000000014399501</v>
      </c>
      <c r="P24">
        <v>-1.5066666664958499</v>
      </c>
      <c r="Q24">
        <v>3.55393257410543</v>
      </c>
      <c r="R24">
        <v>7.6667294076405296E-2</v>
      </c>
      <c r="S24">
        <v>-2.4689396693681201E-4</v>
      </c>
      <c r="T24">
        <v>2.46590391166608E-2</v>
      </c>
      <c r="U24">
        <v>8.3979835585972808E-3</v>
      </c>
      <c r="V24">
        <v>0.341099808893156</v>
      </c>
      <c r="W24">
        <v>0.80000000014398898</v>
      </c>
      <c r="X24">
        <v>-1.1936111109427701</v>
      </c>
      <c r="Y24">
        <v>-0.52165598274646996</v>
      </c>
      <c r="Z24">
        <v>-0.218333333188411</v>
      </c>
      <c r="AA24">
        <v>-1.73333333316451</v>
      </c>
      <c r="AB24">
        <v>1.7550000001431201</v>
      </c>
      <c r="AC24">
        <v>-1.15333333316503</v>
      </c>
      <c r="AD24">
        <v>2.62490384610093</v>
      </c>
      <c r="AE24">
        <v>2.8605949656923702E-2</v>
      </c>
      <c r="AF24">
        <v>3.4203335377806301</v>
      </c>
      <c r="AG24">
        <v>2.5475459645251801</v>
      </c>
      <c r="AH24">
        <v>3.6802151773550702</v>
      </c>
      <c r="AI24">
        <v>3.3061879947117099</v>
      </c>
      <c r="AJ24">
        <v>0.89927419426150002</v>
      </c>
      <c r="AK24">
        <v>16.456</v>
      </c>
      <c r="AL24">
        <v>16.350000000000001</v>
      </c>
      <c r="AM24">
        <v>0.125168231160426</v>
      </c>
      <c r="AN24">
        <v>0.30135470330368502</v>
      </c>
      <c r="AO24">
        <v>9.3672599999999999</v>
      </c>
      <c r="AP24">
        <v>188.84758079491499</v>
      </c>
      <c r="AQ24">
        <v>9.5885594355943196E-2</v>
      </c>
      <c r="AR24" s="5">
        <v>9.9875179053743796E-2</v>
      </c>
      <c r="AS24" s="5">
        <v>0.14716113303964501</v>
      </c>
      <c r="AT24">
        <f t="shared" si="1"/>
        <v>0</v>
      </c>
      <c r="AU24">
        <f t="shared" si="2"/>
        <v>0</v>
      </c>
    </row>
    <row r="25" spans="1:47" x14ac:dyDescent="0.2">
      <c r="A25" t="s">
        <v>53</v>
      </c>
      <c r="B25" t="s">
        <v>49</v>
      </c>
      <c r="C25">
        <f>AND(D25,averaged_runsVolcConst!AQ25)*1</f>
        <v>0</v>
      </c>
      <c r="D25">
        <f t="shared" si="0"/>
        <v>0</v>
      </c>
      <c r="E25" t="s">
        <v>45</v>
      </c>
      <c r="F25">
        <v>95.3</v>
      </c>
      <c r="G25">
        <v>146.96</v>
      </c>
      <c r="H25">
        <v>1.8621138916588599E-3</v>
      </c>
      <c r="I25">
        <v>75.638096463302801</v>
      </c>
      <c r="J25">
        <v>7.1666666811242993E-2</v>
      </c>
      <c r="K25">
        <v>-0.237499999829615</v>
      </c>
      <c r="L25">
        <v>-1.20113218487916E-2</v>
      </c>
      <c r="M25">
        <v>-1.3766666665207601</v>
      </c>
      <c r="N25">
        <v>-0.928333333162909</v>
      </c>
      <c r="O25">
        <v>0.24166666681108301</v>
      </c>
      <c r="P25">
        <v>-0.40999999983005098</v>
      </c>
      <c r="Q25">
        <v>2.8990588535836501</v>
      </c>
      <c r="R25">
        <v>4.82894926696424E-2</v>
      </c>
      <c r="S25">
        <v>-8.1329558684026304E-2</v>
      </c>
      <c r="T25">
        <v>-1.3754905416231999E-3</v>
      </c>
      <c r="U25">
        <v>3.31044786048941E-3</v>
      </c>
      <c r="V25">
        <v>-107.35638995191</v>
      </c>
      <c r="W25">
        <v>0.12166666681127</v>
      </c>
      <c r="X25">
        <v>-0.359999999832471</v>
      </c>
      <c r="Y25">
        <v>-0.20399572633635699</v>
      </c>
      <c r="Z25">
        <v>-1.15499999985422</v>
      </c>
      <c r="AA25">
        <v>-0.83333333316537395</v>
      </c>
      <c r="AB25">
        <v>1.39833333347676</v>
      </c>
      <c r="AC25">
        <v>-0.31499999983251598</v>
      </c>
      <c r="AD25">
        <v>3.0098290597947002</v>
      </c>
      <c r="AE25">
        <v>2.5714199986396902E-3</v>
      </c>
      <c r="AF25">
        <v>4.5212083247491002</v>
      </c>
      <c r="AG25">
        <v>2.9851577356213999</v>
      </c>
      <c r="AH25">
        <v>5.9635710836996196</v>
      </c>
      <c r="AI25">
        <v>4.4727920679908602</v>
      </c>
      <c r="AJ25">
        <v>-1.7442029365869101</v>
      </c>
      <c r="AK25">
        <v>15.311999999999999</v>
      </c>
      <c r="AL25">
        <v>15.128</v>
      </c>
      <c r="AM25" s="1">
        <v>1.37501983947708E-7</v>
      </c>
      <c r="AN25" s="1">
        <v>3.0317938456727402E-6</v>
      </c>
      <c r="AO25">
        <v>6.5826599999999997</v>
      </c>
      <c r="AP25">
        <v>-368.02681961983802</v>
      </c>
      <c r="AQ25">
        <v>0.14700767193747699</v>
      </c>
      <c r="AR25" s="5">
        <v>7.7334035894828707E-2</v>
      </c>
      <c r="AS25" s="5">
        <v>0.12744230424752401</v>
      </c>
      <c r="AT25">
        <f t="shared" si="1"/>
        <v>0</v>
      </c>
      <c r="AU25">
        <f t="shared" si="2"/>
        <v>0</v>
      </c>
    </row>
    <row r="26" spans="1:47" s="3" customFormat="1" x14ac:dyDescent="0.2">
      <c r="A26" s="3" t="s">
        <v>48</v>
      </c>
      <c r="B26" s="3" t="s">
        <v>49</v>
      </c>
      <c r="C26" s="3">
        <f>AND(D26,averaged_runsVolcConst!AQ26)*1</f>
        <v>1</v>
      </c>
      <c r="D26" s="3">
        <f t="shared" si="0"/>
        <v>1</v>
      </c>
      <c r="E26" s="3" t="s">
        <v>45</v>
      </c>
      <c r="F26" s="3">
        <v>79.680000000000007</v>
      </c>
      <c r="G26" s="3">
        <v>114.04</v>
      </c>
      <c r="H26" s="3">
        <v>7.5432460066454697E-3</v>
      </c>
      <c r="I26" s="3">
        <v>119.652650307145</v>
      </c>
      <c r="J26" s="3">
        <v>0.21000000014445599</v>
      </c>
      <c r="K26" s="3">
        <v>-0.48458333316292201</v>
      </c>
      <c r="L26" s="3">
        <v>-9.4581090043787494E-2</v>
      </c>
      <c r="M26" s="3">
        <v>-0.90999999985452096</v>
      </c>
      <c r="N26" s="3">
        <v>-1.1349999998295299</v>
      </c>
      <c r="O26" s="3">
        <v>7.3333333477917206E-2</v>
      </c>
      <c r="P26" s="3">
        <v>-0.90666666649640304</v>
      </c>
      <c r="Q26" s="3">
        <v>2.7451994411901901</v>
      </c>
      <c r="R26" s="3">
        <v>5.1417999638226901E-2</v>
      </c>
      <c r="S26" s="3">
        <v>-8.2787942068148004E-2</v>
      </c>
      <c r="T26" s="3">
        <v>1.3861373790160499E-2</v>
      </c>
      <c r="U26" s="3">
        <v>8.9915799754760294E-3</v>
      </c>
      <c r="V26" s="3">
        <v>24.335440314321001</v>
      </c>
      <c r="W26" s="3">
        <v>0.43166666681099403</v>
      </c>
      <c r="X26" s="3">
        <v>-0.44249999983236898</v>
      </c>
      <c r="Y26" s="3">
        <v>-0.23518162377236401</v>
      </c>
      <c r="Z26" s="3">
        <v>-0.68833333318798395</v>
      </c>
      <c r="AA26" s="3">
        <v>-1.0399999998318199</v>
      </c>
      <c r="AB26" s="3">
        <v>1.4850000001433601</v>
      </c>
      <c r="AC26" s="3">
        <v>-0.27333333316585501</v>
      </c>
      <c r="AD26" s="3">
        <v>3.22189102560018</v>
      </c>
      <c r="AE26" s="3">
        <v>1.7808284330423401E-2</v>
      </c>
      <c r="AF26" s="3">
        <v>4.1974006697364601</v>
      </c>
      <c r="AG26" s="3">
        <v>2.6871664381777798</v>
      </c>
      <c r="AH26" s="3">
        <v>5.3897635535885797</v>
      </c>
      <c r="AI26" s="3">
        <v>4.8990928384724999</v>
      </c>
      <c r="AJ26" s="3">
        <v>-6.1032929208853597</v>
      </c>
      <c r="AK26" s="3">
        <v>16.66</v>
      </c>
      <c r="AL26" s="3">
        <v>16.399999999999999</v>
      </c>
      <c r="AM26" s="4">
        <v>2.3373477884594499E-27</v>
      </c>
      <c r="AN26" s="4">
        <v>9.5215756661002901E-21</v>
      </c>
      <c r="AO26" s="3">
        <v>7.6364799999999997</v>
      </c>
      <c r="AP26" s="3">
        <v>-1287.79480630681</v>
      </c>
      <c r="AQ26" s="3">
        <v>0.148504607140791</v>
      </c>
      <c r="AR26" s="6">
        <v>6.4371536619642206E-2</v>
      </c>
      <c r="AS26" s="6">
        <v>0.113944467847533</v>
      </c>
      <c r="AT26" s="3">
        <f t="shared" si="1"/>
        <v>1</v>
      </c>
      <c r="AU26" s="3">
        <f t="shared" si="2"/>
        <v>0</v>
      </c>
    </row>
    <row r="27" spans="1:47" s="3" customFormat="1" x14ac:dyDescent="0.2">
      <c r="A27" s="3" t="s">
        <v>46</v>
      </c>
      <c r="B27" s="3" t="s">
        <v>47</v>
      </c>
      <c r="C27" s="3">
        <f>AND(D27,averaged_runsVolcConst!AQ27)*1</f>
        <v>1</v>
      </c>
      <c r="D27" s="3">
        <f t="shared" si="0"/>
        <v>1</v>
      </c>
      <c r="E27" s="3" t="s">
        <v>45</v>
      </c>
      <c r="F27" s="3">
        <v>6.9</v>
      </c>
      <c r="G27" s="3">
        <v>26.98</v>
      </c>
      <c r="H27" s="3">
        <v>7.6565897565246399E-3</v>
      </c>
      <c r="I27" s="3">
        <v>94.001166404751899</v>
      </c>
      <c r="J27" s="3">
        <v>0.71444444458844802</v>
      </c>
      <c r="K27" s="3">
        <v>-0.657777777607225</v>
      </c>
      <c r="L27" s="3">
        <v>-0.23939914236203899</v>
      </c>
      <c r="M27" s="3">
        <v>-1.16666666652095</v>
      </c>
      <c r="N27" s="3">
        <v>-1.26499999982953</v>
      </c>
      <c r="O27" s="3">
        <v>1.2500000001435201</v>
      </c>
      <c r="P27" s="3">
        <v>-0.92999999982984205</v>
      </c>
      <c r="Q27" s="3">
        <v>2.6147408892439601</v>
      </c>
      <c r="R27" s="3">
        <v>5.1937104875293398E-2</v>
      </c>
      <c r="S27" s="3">
        <v>3.4970253681619102E-3</v>
      </c>
      <c r="T27" s="3">
        <v>1.7172863240849899E-2</v>
      </c>
      <c r="U27" s="3">
        <v>9.1049237253552195E-3</v>
      </c>
      <c r="V27" s="3">
        <v>-90.239690283572102</v>
      </c>
      <c r="W27" s="3">
        <v>0.76111111125514497</v>
      </c>
      <c r="X27" s="3">
        <v>-0.79777777760981705</v>
      </c>
      <c r="Y27" s="3">
        <v>-0.40955128189217299</v>
      </c>
      <c r="Z27" s="3">
        <v>-0.94499999985441696</v>
      </c>
      <c r="AA27" s="3">
        <v>-1.1699999998316899</v>
      </c>
      <c r="AB27" s="3">
        <v>2.2766666668093101</v>
      </c>
      <c r="AC27" s="3">
        <v>-0.596666666498886</v>
      </c>
      <c r="AD27" s="3">
        <v>3.0418162392754802</v>
      </c>
      <c r="AE27" s="3">
        <v>2.1119773781112901E-2</v>
      </c>
      <c r="AF27" s="3">
        <v>4.4124986751293598</v>
      </c>
      <c r="AG27" s="3">
        <v>2.7679485891033502</v>
      </c>
      <c r="AH27" s="3">
        <v>5.87477698062398</v>
      </c>
      <c r="AI27" s="3">
        <v>5.1441822492801403</v>
      </c>
      <c r="AJ27" s="3">
        <v>1.3038813950451</v>
      </c>
      <c r="AK27" s="3">
        <v>15.937999999999899</v>
      </c>
      <c r="AL27" s="3">
        <v>15.654</v>
      </c>
      <c r="AM27" s="3">
        <v>0.310752430496742</v>
      </c>
      <c r="AN27" s="3">
        <v>0.349624766389518</v>
      </c>
      <c r="AO27" s="3">
        <v>5.0450999999999997</v>
      </c>
      <c r="AP27" s="3">
        <v>299.892720860373</v>
      </c>
      <c r="AQ27" s="3">
        <v>6.21656157942541E-2</v>
      </c>
      <c r="AR27" s="6">
        <v>7.0729821946066002E-2</v>
      </c>
      <c r="AS27" s="6">
        <v>0.122318044546222</v>
      </c>
      <c r="AT27" s="3">
        <f t="shared" si="1"/>
        <v>1</v>
      </c>
      <c r="AU27" s="3">
        <f t="shared" si="2"/>
        <v>0</v>
      </c>
    </row>
    <row r="28" spans="1:47" x14ac:dyDescent="0.2">
      <c r="A28" t="s">
        <v>61</v>
      </c>
      <c r="B28" t="s">
        <v>47</v>
      </c>
      <c r="C28">
        <f>AND(D28,averaged_runsVolcConst!AQ28)*1</f>
        <v>0</v>
      </c>
      <c r="D28">
        <f t="shared" si="0"/>
        <v>0</v>
      </c>
      <c r="E28" t="s">
        <v>45</v>
      </c>
      <c r="F28">
        <v>57.94</v>
      </c>
      <c r="G28">
        <v>137.78</v>
      </c>
      <c r="H28">
        <v>2.1868495419805099E-2</v>
      </c>
      <c r="I28">
        <v>58.547094820116598</v>
      </c>
      <c r="J28">
        <v>6.2500000144582402E-2</v>
      </c>
      <c r="K28">
        <v>-1.7783333331617499</v>
      </c>
      <c r="L28">
        <v>-1.1952377019504701</v>
      </c>
      <c r="M28">
        <v>-1.56999999985393</v>
      </c>
      <c r="N28">
        <v>-2.5349999998283699</v>
      </c>
      <c r="O28">
        <v>0.348333333477653</v>
      </c>
      <c r="P28">
        <v>-2.2649999998286199</v>
      </c>
      <c r="Q28">
        <v>3.1965879358281701</v>
      </c>
      <c r="R28">
        <v>4.7851499671358197E-2</v>
      </c>
      <c r="S28">
        <v>4.17416404394833E-2</v>
      </c>
      <c r="T28">
        <v>4.0778673093399199E-2</v>
      </c>
      <c r="U28">
        <v>2.3316829388635701E-2</v>
      </c>
      <c r="V28">
        <v>-182.65895311325099</v>
      </c>
      <c r="W28">
        <v>0.339166666811065</v>
      </c>
      <c r="X28">
        <v>-1.91749999983101</v>
      </c>
      <c r="Y28">
        <v>-1.40713675197692</v>
      </c>
      <c r="Z28">
        <v>-1.3483333331873999</v>
      </c>
      <c r="AA28">
        <v>-2.4399999998305399</v>
      </c>
      <c r="AB28">
        <v>1.9233333334762901</v>
      </c>
      <c r="AC28">
        <v>-1.88166666649771</v>
      </c>
      <c r="AD28">
        <v>3.4491452990920801</v>
      </c>
      <c r="AE28">
        <v>4.4725583633662198E-2</v>
      </c>
      <c r="AF28">
        <v>4.23499663313354</v>
      </c>
      <c r="AG28">
        <v>1.78993192418502</v>
      </c>
      <c r="AH28">
        <v>6.3883363977693302</v>
      </c>
      <c r="AI28">
        <v>4.6442337921249202</v>
      </c>
      <c r="AJ28">
        <v>0.19566067620164601</v>
      </c>
      <c r="AK28">
        <v>15.68</v>
      </c>
      <c r="AL28">
        <v>15.56</v>
      </c>
      <c r="AM28">
        <v>7.0262340537933501E-4</v>
      </c>
      <c r="AN28">
        <v>1.46405033226483E-3</v>
      </c>
      <c r="AO28">
        <v>5.7458600000000004</v>
      </c>
      <c r="AP28">
        <v>45.001955526378701</v>
      </c>
      <c r="AQ28">
        <v>9.1531498937409195E-2</v>
      </c>
      <c r="AR28" s="5">
        <v>7.8389994452721101E-2</v>
      </c>
      <c r="AS28" s="5">
        <v>0.130559988576393</v>
      </c>
      <c r="AT28">
        <f t="shared" si="1"/>
        <v>0</v>
      </c>
      <c r="AU28">
        <f t="shared" si="2"/>
        <v>0</v>
      </c>
    </row>
    <row r="29" spans="1:47" x14ac:dyDescent="0.2">
      <c r="A29" t="s">
        <v>50</v>
      </c>
      <c r="B29" t="s">
        <v>47</v>
      </c>
      <c r="C29">
        <f>AND(D29,averaged_runsVolcConst!AQ29)*1</f>
        <v>0</v>
      </c>
      <c r="D29">
        <f t="shared" si="0"/>
        <v>0</v>
      </c>
      <c r="E29" t="s">
        <v>45</v>
      </c>
      <c r="F29">
        <v>5.04</v>
      </c>
      <c r="G29">
        <v>17</v>
      </c>
      <c r="H29">
        <v>-3.9838697196699302E-2</v>
      </c>
      <c r="I29">
        <v>80.627694223054704</v>
      </c>
      <c r="J29">
        <v>3.6083333334746799</v>
      </c>
      <c r="K29">
        <v>1.94083333350149</v>
      </c>
      <c r="L29">
        <v>2.4627168897526102</v>
      </c>
      <c r="M29">
        <v>1.7083333334763899</v>
      </c>
      <c r="N29">
        <v>0.86500000016854695</v>
      </c>
      <c r="O29">
        <v>5.1150000001399798</v>
      </c>
      <c r="P29">
        <v>2.32666666683388</v>
      </c>
      <c r="Q29">
        <v>3.5664990843272699</v>
      </c>
      <c r="R29">
        <v>5.3938721569852799E-2</v>
      </c>
      <c r="S29">
        <v>-2.3457380884139099E-2</v>
      </c>
      <c r="T29">
        <v>-2.8940968839732899E-2</v>
      </c>
      <c r="U29">
        <v>-3.8390363227868797E-2</v>
      </c>
      <c r="V29">
        <v>-54.559097053742001</v>
      </c>
      <c r="W29">
        <v>3.5547222223636901</v>
      </c>
      <c r="X29">
        <v>1.8175000001656001</v>
      </c>
      <c r="Y29">
        <v>2.2148290599867</v>
      </c>
      <c r="Z29">
        <v>1.9300000001429301</v>
      </c>
      <c r="AA29">
        <v>0.96000000016638298</v>
      </c>
      <c r="AB29">
        <v>5.1633333334733402</v>
      </c>
      <c r="AC29">
        <v>2.5300000001649501</v>
      </c>
      <c r="AD29">
        <v>3.0864529915080499</v>
      </c>
      <c r="AE29">
        <v>-2.499405829947E-2</v>
      </c>
      <c r="AF29">
        <v>4.4082111084782296</v>
      </c>
      <c r="AG29">
        <v>4.3423916433649401</v>
      </c>
      <c r="AH29">
        <v>3.6147673787058401</v>
      </c>
      <c r="AI29">
        <v>4.1880072115136002</v>
      </c>
      <c r="AJ29">
        <v>1.2925742782871299</v>
      </c>
      <c r="AK29">
        <v>16.795999999999999</v>
      </c>
      <c r="AL29">
        <v>16.510000000000002</v>
      </c>
      <c r="AM29">
        <v>0.31425507714543799</v>
      </c>
      <c r="AN29">
        <v>0.40056842262695502</v>
      </c>
      <c r="AO29">
        <v>6.6345399999999897</v>
      </c>
      <c r="AP29">
        <v>297.29208400604102</v>
      </c>
      <c r="AQ29">
        <v>6.3844969892307799E-2</v>
      </c>
      <c r="AR29" s="5">
        <v>7.9023795955742604E-2</v>
      </c>
      <c r="AS29" s="5">
        <v>0.121506624219184</v>
      </c>
      <c r="AT29">
        <f t="shared" si="1"/>
        <v>0</v>
      </c>
      <c r="AU29">
        <f t="shared" si="2"/>
        <v>0</v>
      </c>
    </row>
    <row r="30" spans="1:47" x14ac:dyDescent="0.2">
      <c r="A30" t="s">
        <v>69</v>
      </c>
      <c r="B30" t="s">
        <v>47</v>
      </c>
      <c r="C30">
        <f>AND(D30,averaged_runsVolcConst!AQ30)*1</f>
        <v>0</v>
      </c>
      <c r="D30">
        <f t="shared" si="0"/>
        <v>0</v>
      </c>
      <c r="E30" t="s">
        <v>45</v>
      </c>
      <c r="F30">
        <v>39.840000000000003</v>
      </c>
      <c r="G30">
        <v>129.13999999999999</v>
      </c>
      <c r="H30">
        <v>2.5264414648730499E-2</v>
      </c>
      <c r="I30">
        <v>45.818952924415299</v>
      </c>
      <c r="J30">
        <v>0.53083333347750405</v>
      </c>
      <c r="K30">
        <v>-2.1958333331615898</v>
      </c>
      <c r="L30">
        <v>-1.0154639340523099</v>
      </c>
      <c r="M30">
        <v>-1.3133333331874799</v>
      </c>
      <c r="N30">
        <v>-2.9716666664948299</v>
      </c>
      <c r="O30">
        <v>1.1650000001436001</v>
      </c>
      <c r="P30">
        <v>-2.65999999982846</v>
      </c>
      <c r="Q30">
        <v>3.7945501162559698</v>
      </c>
      <c r="R30">
        <v>5.10892059843416E-2</v>
      </c>
      <c r="S30">
        <v>3.7719396018302598E-2</v>
      </c>
      <c r="T30">
        <v>6.5139706095568101E-2</v>
      </c>
      <c r="U30">
        <v>2.6712748617561E-2</v>
      </c>
      <c r="V30">
        <v>-141.26537608890001</v>
      </c>
      <c r="W30">
        <v>0.57250000014420599</v>
      </c>
      <c r="X30">
        <v>-2.32999999983066</v>
      </c>
      <c r="Y30">
        <v>-1.2457051280457501</v>
      </c>
      <c r="Z30">
        <v>-1.09166666652095</v>
      </c>
      <c r="AA30">
        <v>-2.8766666664968299</v>
      </c>
      <c r="AB30">
        <v>2.0666666668095099</v>
      </c>
      <c r="AC30">
        <v>-2.2599999998307201</v>
      </c>
      <c r="AD30">
        <v>3.3333547007953999</v>
      </c>
      <c r="AE30">
        <v>6.9086616635831002E-2</v>
      </c>
      <c r="AF30">
        <v>4.4625253203722703</v>
      </c>
      <c r="AG30">
        <v>1.8234899333589401</v>
      </c>
      <c r="AH30">
        <v>5.6081168536156696</v>
      </c>
      <c r="AI30">
        <v>4.8438517988881902</v>
      </c>
      <c r="AJ30">
        <v>0.51895565618982598</v>
      </c>
      <c r="AK30">
        <v>16.88</v>
      </c>
      <c r="AL30">
        <v>16.596</v>
      </c>
      <c r="AM30">
        <v>3.8012795399111001E-3</v>
      </c>
      <c r="AN30">
        <v>1.7190004603072899E-2</v>
      </c>
      <c r="AO30">
        <v>8.0751799999999996</v>
      </c>
      <c r="AP30">
        <v>119.35980092366</v>
      </c>
      <c r="AQ30">
        <v>8.8342928197467904E-2</v>
      </c>
      <c r="AR30" s="5">
        <v>8.8455554633559197E-2</v>
      </c>
      <c r="AS30" s="5">
        <v>0.135511955330094</v>
      </c>
      <c r="AT30">
        <f t="shared" si="1"/>
        <v>0</v>
      </c>
      <c r="AU30">
        <f t="shared" si="2"/>
        <v>0</v>
      </c>
    </row>
    <row r="31" spans="1:47" x14ac:dyDescent="0.2">
      <c r="A31" t="s">
        <v>54</v>
      </c>
      <c r="B31" t="s">
        <v>55</v>
      </c>
      <c r="C31">
        <f>AND(D31,averaged_runsVolcConst!AQ31)*1</f>
        <v>0</v>
      </c>
      <c r="D31">
        <f t="shared" si="0"/>
        <v>0</v>
      </c>
      <c r="E31" t="s">
        <v>45</v>
      </c>
      <c r="F31">
        <v>7.58</v>
      </c>
      <c r="G31">
        <v>29.88</v>
      </c>
      <c r="H31">
        <v>-2.8513761171380402E-2</v>
      </c>
      <c r="I31">
        <v>65.192965286604604</v>
      </c>
      <c r="J31">
        <v>2.13152777792047</v>
      </c>
      <c r="K31">
        <v>1.6854166668356101</v>
      </c>
      <c r="L31">
        <v>1.89323425433308</v>
      </c>
      <c r="M31">
        <v>-0.40999999985498498</v>
      </c>
      <c r="N31">
        <v>-0.88166666649660297</v>
      </c>
      <c r="O31">
        <v>4.1866666668074899</v>
      </c>
      <c r="P31">
        <v>2.8516666668344901</v>
      </c>
      <c r="Q31">
        <v>3.3808235605678401</v>
      </c>
      <c r="R31">
        <v>0.06</v>
      </c>
      <c r="S31">
        <v>-2.38339430419829E-2</v>
      </c>
      <c r="T31">
        <v>-2.2309147357940599E-2</v>
      </c>
      <c r="U31">
        <v>-2.70654272025499E-2</v>
      </c>
      <c r="V31">
        <v>-46.281548562900703</v>
      </c>
      <c r="W31">
        <v>2.1331944445872102</v>
      </c>
      <c r="X31">
        <v>1.4784722223880999</v>
      </c>
      <c r="Y31">
        <v>1.6009636753721199</v>
      </c>
      <c r="Z31">
        <v>-0.188333333188447</v>
      </c>
      <c r="AA31">
        <v>-0.78666666649870398</v>
      </c>
      <c r="AB31">
        <v>2.8550000001420899</v>
      </c>
      <c r="AC31">
        <v>1.9733333334987699</v>
      </c>
      <c r="AD31">
        <v>2.7343952992008602</v>
      </c>
      <c r="AE31">
        <v>-1.83622368176777E-2</v>
      </c>
      <c r="AF31">
        <v>3.9088718425649298</v>
      </c>
      <c r="AG31">
        <v>3.3671381075446098</v>
      </c>
      <c r="AH31">
        <v>3.6106825698772198</v>
      </c>
      <c r="AI31">
        <v>3.9731776308936801</v>
      </c>
      <c r="AJ31">
        <v>0.78455929127706803</v>
      </c>
      <c r="AK31">
        <v>25.92</v>
      </c>
      <c r="AL31">
        <v>25.495999999999999</v>
      </c>
      <c r="AM31">
        <v>0.114846699093629</v>
      </c>
      <c r="AN31">
        <v>0.18784038723886201</v>
      </c>
      <c r="AO31">
        <v>18.844259999999998</v>
      </c>
      <c r="AP31">
        <v>86.301522040477494</v>
      </c>
      <c r="AQ31">
        <v>8.93944787131941E-2</v>
      </c>
      <c r="AR31" s="5">
        <v>9.1466726630152595E-2</v>
      </c>
      <c r="AS31" s="5">
        <v>0.131849630255823</v>
      </c>
      <c r="AT31">
        <f t="shared" si="1"/>
        <v>0</v>
      </c>
      <c r="AU31">
        <f t="shared" si="2"/>
        <v>0</v>
      </c>
    </row>
    <row r="32" spans="1:47" x14ac:dyDescent="0.2">
      <c r="A32" t="s">
        <v>89</v>
      </c>
      <c r="B32" t="s">
        <v>55</v>
      </c>
      <c r="C32">
        <f>AND(D32,averaged_runsVolcConst!AQ32)*1</f>
        <v>0</v>
      </c>
      <c r="D32">
        <f t="shared" si="0"/>
        <v>0</v>
      </c>
      <c r="E32" t="s">
        <v>45</v>
      </c>
      <c r="F32">
        <v>38.54</v>
      </c>
      <c r="G32">
        <v>68.22</v>
      </c>
      <c r="H32">
        <v>-6.34995998017218E-3</v>
      </c>
      <c r="I32">
        <v>-396.60348581460198</v>
      </c>
      <c r="J32">
        <v>-0.64499999985476197</v>
      </c>
      <c r="K32">
        <v>1.03836507953427</v>
      </c>
      <c r="L32">
        <v>0.44040214662763599</v>
      </c>
      <c r="M32">
        <v>-5.8566666665166904</v>
      </c>
      <c r="N32">
        <v>-5.5866666664931701</v>
      </c>
      <c r="O32">
        <v>-1.08666666652104</v>
      </c>
      <c r="P32">
        <v>3.13500000016752</v>
      </c>
      <c r="Q32">
        <v>3.9376230393532299</v>
      </c>
      <c r="R32">
        <v>6.2022402129913397E-2</v>
      </c>
      <c r="S32">
        <v>4.43948522056733E-3</v>
      </c>
      <c r="T32">
        <v>-3.6827673407458697E-2</v>
      </c>
      <c r="U32">
        <v>-4.9016260113416898E-3</v>
      </c>
      <c r="V32">
        <v>-732.25807205109402</v>
      </c>
      <c r="W32">
        <v>-0.42333333318822403</v>
      </c>
      <c r="X32">
        <v>0.41458730175415498</v>
      </c>
      <c r="Y32">
        <v>1.24951670302621E-2</v>
      </c>
      <c r="Z32">
        <v>-5.6349999998501596</v>
      </c>
      <c r="AA32">
        <v>-5.8466666664941203</v>
      </c>
      <c r="AB32">
        <v>0.28500000014447302</v>
      </c>
      <c r="AC32">
        <v>0.44000000016683699</v>
      </c>
      <c r="AD32">
        <v>2.5209231277898798</v>
      </c>
      <c r="AE32">
        <v>-3.2880762867195802E-2</v>
      </c>
      <c r="AF32">
        <v>3.74586326637644</v>
      </c>
      <c r="AG32">
        <v>3.4903845634445201</v>
      </c>
      <c r="AH32">
        <v>3.42892985715973</v>
      </c>
      <c r="AI32">
        <v>3.1044185706811001</v>
      </c>
      <c r="AJ32">
        <v>-3.93920399637789</v>
      </c>
      <c r="AK32">
        <v>49.326000000000001</v>
      </c>
      <c r="AL32">
        <v>48.665999999999997</v>
      </c>
      <c r="AM32" s="1">
        <v>1.8621518303761101E-12</v>
      </c>
      <c r="AN32" s="1">
        <v>9.8546323498737102E-7</v>
      </c>
      <c r="AO32">
        <v>44.963879999999897</v>
      </c>
      <c r="AP32">
        <v>-433.31243960156797</v>
      </c>
      <c r="AQ32">
        <v>0.12809132877549001</v>
      </c>
      <c r="AR32" s="5">
        <v>0.12990681726591</v>
      </c>
      <c r="AS32" s="5">
        <v>0.15855305208075801</v>
      </c>
      <c r="AT32">
        <f t="shared" si="1"/>
        <v>0</v>
      </c>
      <c r="AU32">
        <f t="shared" si="2"/>
        <v>0</v>
      </c>
    </row>
    <row r="33" spans="1:47" x14ac:dyDescent="0.2">
      <c r="A33" t="s">
        <v>74</v>
      </c>
      <c r="B33" t="s">
        <v>55</v>
      </c>
      <c r="C33">
        <f>AND(D33,averaged_runsVolcConst!AQ33)*1</f>
        <v>0</v>
      </c>
      <c r="D33">
        <f t="shared" si="0"/>
        <v>0</v>
      </c>
      <c r="E33" t="s">
        <v>45</v>
      </c>
      <c r="F33">
        <v>21.06</v>
      </c>
      <c r="G33">
        <v>58.44</v>
      </c>
      <c r="H33">
        <v>-1.1499837460102601E-2</v>
      </c>
      <c r="I33">
        <v>5.7872906383333396</v>
      </c>
      <c r="J33">
        <v>0.12937698427153099</v>
      </c>
      <c r="K33">
        <v>1.8042539684222101</v>
      </c>
      <c r="L33">
        <v>0.74846879525615095</v>
      </c>
      <c r="M33">
        <v>-5.4483333331837098</v>
      </c>
      <c r="N33">
        <v>-4.3016666664943104</v>
      </c>
      <c r="O33">
        <v>0.42000000014428601</v>
      </c>
      <c r="P33">
        <v>4.7466666668327697</v>
      </c>
      <c r="Q33">
        <v>3.87683613894322</v>
      </c>
      <c r="R33">
        <v>6.9063605875141501E-2</v>
      </c>
      <c r="S33">
        <v>3.7433641836812199E-3</v>
      </c>
      <c r="T33">
        <v>-3.2272507901915298E-2</v>
      </c>
      <c r="U33">
        <v>-1.0051503491272099E-2</v>
      </c>
      <c r="V33">
        <v>-62.001178859898602</v>
      </c>
      <c r="W33">
        <v>0.27204365093813998</v>
      </c>
      <c r="X33">
        <v>1.3498373017533101</v>
      </c>
      <c r="Y33">
        <v>0.41347084875547302</v>
      </c>
      <c r="Z33">
        <v>-5.2266666665171702</v>
      </c>
      <c r="AA33">
        <v>-4.3249999998288402</v>
      </c>
      <c r="AB33">
        <v>1.6650000001431899</v>
      </c>
      <c r="AC33">
        <v>3.21333333349763</v>
      </c>
      <c r="AD33">
        <v>2.2632846459209199</v>
      </c>
      <c r="AE33">
        <v>-2.8325597361652501E-2</v>
      </c>
      <c r="AF33">
        <v>3.3977760827667201</v>
      </c>
      <c r="AG33">
        <v>2.92022325183527</v>
      </c>
      <c r="AH33">
        <v>2.9749894309156302</v>
      </c>
      <c r="AI33">
        <v>2.8211891334199901</v>
      </c>
      <c r="AJ33">
        <v>-3.0119034270361798E-2</v>
      </c>
      <c r="AK33">
        <v>45.527999999999999</v>
      </c>
      <c r="AL33">
        <v>44.786000000000001</v>
      </c>
      <c r="AM33">
        <v>5.0580258907975998E-4</v>
      </c>
      <c r="AN33">
        <v>7.1752492730733303E-3</v>
      </c>
      <c r="AO33">
        <v>41.419119999999999</v>
      </c>
      <c r="AP33">
        <v>-3.5841650781730499</v>
      </c>
      <c r="AQ33">
        <v>0.13033128192680801</v>
      </c>
      <c r="AR33" s="5">
        <v>0.12800759089238001</v>
      </c>
      <c r="AS33" s="5">
        <v>0.15629280991370301</v>
      </c>
      <c r="AT33">
        <f t="shared" si="1"/>
        <v>0</v>
      </c>
      <c r="AU33">
        <f t="shared" si="2"/>
        <v>0</v>
      </c>
    </row>
    <row r="34" spans="1:47" x14ac:dyDescent="0.2">
      <c r="A34" t="s">
        <v>84</v>
      </c>
      <c r="B34" t="s">
        <v>85</v>
      </c>
      <c r="C34">
        <f>AND(D34,averaged_runsVolcConst!AQ34)*1</f>
        <v>0</v>
      </c>
      <c r="D34">
        <f t="shared" ref="D34:D56" si="3">AT34</f>
        <v>0</v>
      </c>
      <c r="E34" t="s">
        <v>45</v>
      </c>
      <c r="F34">
        <v>73.680000000000007</v>
      </c>
      <c r="G34">
        <v>140.6</v>
      </c>
      <c r="H34">
        <v>4.0885498052327697E-2</v>
      </c>
      <c r="I34">
        <v>-11.2491004859599</v>
      </c>
      <c r="J34">
        <v>-5.6433333331835396</v>
      </c>
      <c r="K34">
        <v>1.9950000001666801</v>
      </c>
      <c r="L34">
        <v>0.34240565003275403</v>
      </c>
      <c r="M34">
        <v>-5.6433333331835396</v>
      </c>
      <c r="N34">
        <v>1.9950000001666801</v>
      </c>
      <c r="O34">
        <v>-5.6433333331835396</v>
      </c>
      <c r="P34">
        <v>1.9950000001666801</v>
      </c>
      <c r="Q34">
        <v>13.460065369320599</v>
      </c>
      <c r="R34">
        <v>0.205006626776051</v>
      </c>
      <c r="S34">
        <v>0.110642057270587</v>
      </c>
      <c r="T34">
        <v>-9.3062746220630196E-2</v>
      </c>
      <c r="U34">
        <v>4.2333832021158202E-2</v>
      </c>
      <c r="V34">
        <v>-9.38053641380667</v>
      </c>
      <c r="W34">
        <v>-5.4216666665169999</v>
      </c>
      <c r="X34">
        <v>2.0900000001653898</v>
      </c>
      <c r="Y34">
        <v>0.20935897448642099</v>
      </c>
      <c r="Z34">
        <v>-5.4216666665169999</v>
      </c>
      <c r="AA34">
        <v>2.0900000001653898</v>
      </c>
      <c r="AB34">
        <v>-5.4216666665169999</v>
      </c>
      <c r="AC34">
        <v>2.0900000001653898</v>
      </c>
      <c r="AD34">
        <v>1.95833333332404</v>
      </c>
      <c r="AE34">
        <v>-8.9115835680367197E-2</v>
      </c>
      <c r="AF34">
        <v>1.0470466988453599</v>
      </c>
      <c r="AG34">
        <v>0.83267894594798997</v>
      </c>
      <c r="AH34">
        <v>1.0395913777043899</v>
      </c>
      <c r="AI34">
        <v>0.83321847087385903</v>
      </c>
      <c r="AJ34">
        <v>-10.676492320265099</v>
      </c>
      <c r="AK34">
        <v>10.74</v>
      </c>
      <c r="AL34">
        <v>10.8</v>
      </c>
      <c r="AM34">
        <v>0</v>
      </c>
      <c r="AN34" s="1">
        <v>4.2677726786879098E-36</v>
      </c>
      <c r="AO34">
        <v>1.61544</v>
      </c>
      <c r="AP34">
        <v>-2391.5342797393801</v>
      </c>
      <c r="AQ34">
        <v>0.184417431976897</v>
      </c>
      <c r="AR34" s="5">
        <v>0.17336316043199401</v>
      </c>
      <c r="AS34" s="5">
        <v>0.15129884924727699</v>
      </c>
      <c r="AT34">
        <f t="shared" ref="AT34:AT56" si="4">(AR34&lt;$AT$1)*1</f>
        <v>0</v>
      </c>
      <c r="AU34">
        <f t="shared" ref="AU34:AU56" si="5">(AS34&lt;$AT$1)*1</f>
        <v>0</v>
      </c>
    </row>
    <row r="35" spans="1:47" x14ac:dyDescent="0.2">
      <c r="A35" t="s">
        <v>107</v>
      </c>
      <c r="B35" t="s">
        <v>85</v>
      </c>
      <c r="C35">
        <f>AND(D35,averaged_runsVolcConst!AQ35)*1</f>
        <v>0</v>
      </c>
      <c r="D35">
        <f t="shared" si="3"/>
        <v>0</v>
      </c>
      <c r="E35" t="s">
        <v>45</v>
      </c>
      <c r="F35">
        <v>182.6</v>
      </c>
      <c r="G35">
        <v>206.2</v>
      </c>
      <c r="H35">
        <v>-0.19023757815539499</v>
      </c>
      <c r="I35">
        <v>-2400.36220751152</v>
      </c>
      <c r="J35">
        <v>9.7683333334690801</v>
      </c>
      <c r="K35">
        <v>14.4900000001448</v>
      </c>
      <c r="L35">
        <v>13.2230474387872</v>
      </c>
      <c r="M35">
        <v>9.7683333334690801</v>
      </c>
      <c r="N35">
        <v>13.8900000001448</v>
      </c>
      <c r="O35">
        <v>9.7683333334690801</v>
      </c>
      <c r="P35">
        <v>13.8900000001448</v>
      </c>
      <c r="Q35">
        <v>14.6152487202035</v>
      </c>
      <c r="R35">
        <v>2.3069166710840701E-2</v>
      </c>
      <c r="S35">
        <v>-7.4800634120076495E-2</v>
      </c>
      <c r="T35">
        <v>-0.20614985723715901</v>
      </c>
      <c r="U35">
        <v>-0.18878924418656401</v>
      </c>
      <c r="V35">
        <v>-2331.4126623079901</v>
      </c>
      <c r="W35">
        <v>9.9900000001356197</v>
      </c>
      <c r="X35">
        <v>13.2500000001349</v>
      </c>
      <c r="Y35">
        <v>12.8501923078076</v>
      </c>
      <c r="Z35">
        <v>9.9900000001356197</v>
      </c>
      <c r="AA35">
        <v>11.8500000001349</v>
      </c>
      <c r="AB35">
        <v>9.9900000001356197</v>
      </c>
      <c r="AC35">
        <v>11.8500000001349</v>
      </c>
      <c r="AD35">
        <v>12.8501923078076</v>
      </c>
      <c r="AE35">
        <v>-0.20220294669689601</v>
      </c>
      <c r="AF35">
        <v>1.17293964832775E-3</v>
      </c>
      <c r="AG35">
        <v>6.6846623900195398E-2</v>
      </c>
      <c r="AH35">
        <v>1.63982615773294E-2</v>
      </c>
      <c r="AI35">
        <v>1.26297224584208E-3</v>
      </c>
      <c r="AJ35">
        <v>-20.426055666602199</v>
      </c>
      <c r="AK35">
        <v>10.82</v>
      </c>
      <c r="AL35">
        <v>10.76</v>
      </c>
      <c r="AM35">
        <v>0</v>
      </c>
      <c r="AN35" s="1">
        <v>3.3534153218717601E-36</v>
      </c>
      <c r="AO35">
        <v>2.0516999999999999</v>
      </c>
      <c r="AP35">
        <v>-4575.43646931889</v>
      </c>
      <c r="AQ35">
        <v>0.14115818277019801</v>
      </c>
      <c r="AR35" s="5">
        <v>0.202233549865833</v>
      </c>
      <c r="AS35" s="5">
        <v>0.201851518694624</v>
      </c>
      <c r="AT35">
        <f t="shared" si="4"/>
        <v>0</v>
      </c>
      <c r="AU35">
        <f t="shared" si="5"/>
        <v>0</v>
      </c>
    </row>
    <row r="36" spans="1:47" x14ac:dyDescent="0.2">
      <c r="A36" t="s">
        <v>109</v>
      </c>
      <c r="B36" t="s">
        <v>52</v>
      </c>
      <c r="C36">
        <f>AND(D36,averaged_runsVolcConst!AQ36)*1</f>
        <v>0</v>
      </c>
      <c r="D36">
        <f t="shared" si="3"/>
        <v>0</v>
      </c>
      <c r="E36" t="s">
        <v>45</v>
      </c>
      <c r="F36">
        <v>158.80000000000001</v>
      </c>
      <c r="G36">
        <v>159.6</v>
      </c>
      <c r="H36">
        <v>-0.19436045596544699</v>
      </c>
      <c r="I36">
        <v>-164227.49511390401</v>
      </c>
      <c r="J36">
        <v>7.1908333334714598</v>
      </c>
      <c r="K36">
        <v>12.893333333493199</v>
      </c>
      <c r="L36">
        <v>11.2667275087344</v>
      </c>
      <c r="M36">
        <v>5.7866666668060702</v>
      </c>
      <c r="N36">
        <v>12.4216666668269</v>
      </c>
      <c r="O36">
        <v>8.18333333347055</v>
      </c>
      <c r="P36">
        <v>13.3650000001594</v>
      </c>
      <c r="Q36">
        <v>12.764600182492501</v>
      </c>
      <c r="R36">
        <v>5.5925487277976599E-3</v>
      </c>
      <c r="S36">
        <v>-0.18617834298657601</v>
      </c>
      <c r="T36">
        <v>-0.21841336900578101</v>
      </c>
      <c r="U36">
        <v>-0.192912121996616</v>
      </c>
      <c r="V36">
        <v>-200405.98514039899</v>
      </c>
      <c r="W36">
        <v>7.5438888890267597</v>
      </c>
      <c r="X36">
        <v>12.767500000144</v>
      </c>
      <c r="Y36">
        <v>10.820897436028099</v>
      </c>
      <c r="Z36">
        <v>6.0083333334726099</v>
      </c>
      <c r="AA36">
        <v>11.281666666811301</v>
      </c>
      <c r="AB36">
        <v>9.1883333334696999</v>
      </c>
      <c r="AC36">
        <v>12.6533333334767</v>
      </c>
      <c r="AD36">
        <v>10.820897436028099</v>
      </c>
      <c r="AE36">
        <v>-0.21446645846551801</v>
      </c>
      <c r="AF36">
        <v>0.35122192611583603</v>
      </c>
      <c r="AG36" s="1">
        <v>1.5725949026472E-22</v>
      </c>
      <c r="AH36" s="1">
        <v>6.9445416887252095E-14</v>
      </c>
      <c r="AI36" s="1">
        <v>5.1429181081465198E-26</v>
      </c>
      <c r="AJ36">
        <v>-1567.5751938614301</v>
      </c>
      <c r="AK36">
        <v>14.92</v>
      </c>
      <c r="AL36">
        <v>14.74</v>
      </c>
      <c r="AM36">
        <v>0</v>
      </c>
      <c r="AN36">
        <v>0</v>
      </c>
      <c r="AO36">
        <v>6.6966999999999999</v>
      </c>
      <c r="AP36">
        <v>-250812.03101782801</v>
      </c>
      <c r="AQ36">
        <v>0.22007735831372499</v>
      </c>
      <c r="AR36" s="5">
        <v>0.230343296664689</v>
      </c>
      <c r="AS36" s="5">
        <v>0.25438510713214202</v>
      </c>
      <c r="AT36">
        <f t="shared" si="4"/>
        <v>0</v>
      </c>
      <c r="AU36">
        <f t="shared" si="5"/>
        <v>0</v>
      </c>
    </row>
    <row r="37" spans="1:47" x14ac:dyDescent="0.2">
      <c r="A37" t="s">
        <v>60</v>
      </c>
      <c r="B37" t="s">
        <v>52</v>
      </c>
      <c r="C37">
        <f>AND(D37,averaged_runsVolcConst!AQ37)*1</f>
        <v>0</v>
      </c>
      <c r="D37">
        <f t="shared" si="3"/>
        <v>0</v>
      </c>
      <c r="E37" t="s">
        <v>45</v>
      </c>
      <c r="F37">
        <v>43.42</v>
      </c>
      <c r="G37">
        <v>86.06</v>
      </c>
      <c r="H37">
        <v>1.49895020257828E-2</v>
      </c>
      <c r="I37">
        <v>66.4354107183689</v>
      </c>
      <c r="J37">
        <v>-1.53583333318727</v>
      </c>
      <c r="K37">
        <v>-9.0277776077785105E-3</v>
      </c>
      <c r="L37">
        <v>-0.31606622527929601</v>
      </c>
      <c r="M37">
        <v>-4.1666666665181999</v>
      </c>
      <c r="N37">
        <v>-2.3133333331627099</v>
      </c>
      <c r="O37">
        <v>-0.62333333318809703</v>
      </c>
      <c r="P37">
        <v>1.5883333335023999</v>
      </c>
      <c r="Q37">
        <v>4.7352796817285698</v>
      </c>
      <c r="R37">
        <v>9.0246279149438599E-2</v>
      </c>
      <c r="S37">
        <v>-8.0330858732006405E-2</v>
      </c>
      <c r="T37">
        <v>-5.2494372207268899E-3</v>
      </c>
      <c r="U37">
        <v>1.6437835994613299E-2</v>
      </c>
      <c r="V37">
        <v>11.2943932170111</v>
      </c>
      <c r="W37">
        <v>-1.1852777776319601</v>
      </c>
      <c r="X37">
        <v>-0.24208333316586</v>
      </c>
      <c r="Y37">
        <v>-0.64054487163523799</v>
      </c>
      <c r="Z37">
        <v>-3.94499999985167</v>
      </c>
      <c r="AA37">
        <v>-2.2183333331640598</v>
      </c>
      <c r="AB37">
        <v>1.20333333347697</v>
      </c>
      <c r="AC37">
        <v>1.35000000016602</v>
      </c>
      <c r="AD37">
        <v>3.9845833333040899</v>
      </c>
      <c r="AE37">
        <v>-1.3025266804639699E-3</v>
      </c>
      <c r="AF37">
        <v>2.1217125193053401</v>
      </c>
      <c r="AG37">
        <v>2.3746152932409199</v>
      </c>
      <c r="AH37">
        <v>2.8835807462179299</v>
      </c>
      <c r="AI37">
        <v>3.3439132274405701</v>
      </c>
      <c r="AJ37">
        <v>-0.42323577259999201</v>
      </c>
      <c r="AK37">
        <v>18.602</v>
      </c>
      <c r="AL37">
        <v>18.344000000000001</v>
      </c>
      <c r="AM37">
        <v>1.03299442302867E-4</v>
      </c>
      <c r="AN37">
        <v>1.22594735846007E-3</v>
      </c>
      <c r="AO37">
        <v>7.3116599999999998</v>
      </c>
      <c r="AP37">
        <v>-67.717723615998693</v>
      </c>
      <c r="AQ37">
        <v>0.17362999508552801</v>
      </c>
      <c r="AR37" s="5">
        <v>0.12532379360304899</v>
      </c>
      <c r="AS37" s="5">
        <v>0.16695424470621401</v>
      </c>
      <c r="AT37">
        <f t="shared" si="4"/>
        <v>0</v>
      </c>
      <c r="AU37">
        <f t="shared" si="5"/>
        <v>0</v>
      </c>
    </row>
    <row r="38" spans="1:47" x14ac:dyDescent="0.2">
      <c r="A38" t="s">
        <v>70</v>
      </c>
      <c r="B38" t="s">
        <v>52</v>
      </c>
      <c r="C38">
        <f>AND(D38,averaged_runsVolcConst!AQ38)*1</f>
        <v>0</v>
      </c>
      <c r="D38">
        <f t="shared" si="3"/>
        <v>0</v>
      </c>
      <c r="E38" t="s">
        <v>45</v>
      </c>
      <c r="F38">
        <v>69.400000000000006</v>
      </c>
      <c r="G38">
        <v>129.78</v>
      </c>
      <c r="H38">
        <v>-0.10601300425033</v>
      </c>
      <c r="I38">
        <v>44.263075331428901</v>
      </c>
      <c r="J38">
        <v>2.9816666668085898</v>
      </c>
      <c r="K38">
        <v>9.2900000001615997</v>
      </c>
      <c r="L38">
        <v>6.6062237763760798</v>
      </c>
      <c r="M38">
        <v>2.9816666668085898</v>
      </c>
      <c r="N38">
        <v>9.2900000001615997</v>
      </c>
      <c r="O38">
        <v>2.9816666668085898</v>
      </c>
      <c r="P38">
        <v>9.2900000001615997</v>
      </c>
      <c r="Q38">
        <v>8.5122537951113397</v>
      </c>
      <c r="R38">
        <v>9.3429298831532906E-2</v>
      </c>
      <c r="S38">
        <v>-0.16248791222539499</v>
      </c>
      <c r="T38">
        <v>-0.131870704198706</v>
      </c>
      <c r="U38">
        <v>-0.1045646702815</v>
      </c>
      <c r="V38">
        <v>52.546162049201499</v>
      </c>
      <c r="W38">
        <v>3.2033333334751202</v>
      </c>
      <c r="X38">
        <v>9.38500000015868</v>
      </c>
      <c r="Y38">
        <v>6.3098931625427301</v>
      </c>
      <c r="Z38">
        <v>3.2033333334751202</v>
      </c>
      <c r="AA38">
        <v>9.38500000015868</v>
      </c>
      <c r="AB38">
        <v>3.2033333334751202</v>
      </c>
      <c r="AC38">
        <v>9.38500000015868</v>
      </c>
      <c r="AD38">
        <v>6.3098931625427301</v>
      </c>
      <c r="AE38">
        <v>-0.127923793658443</v>
      </c>
      <c r="AF38">
        <v>2.9524930969640799</v>
      </c>
      <c r="AG38">
        <v>1.8573537335629999</v>
      </c>
      <c r="AH38">
        <v>2.74219774258182</v>
      </c>
      <c r="AI38">
        <v>1.6378941284867401</v>
      </c>
      <c r="AJ38">
        <v>-1.1019057869312301</v>
      </c>
      <c r="AK38">
        <v>12.76</v>
      </c>
      <c r="AL38">
        <v>12.74</v>
      </c>
      <c r="AM38">
        <v>4.7763431114593502E-3</v>
      </c>
      <c r="AN38">
        <v>4.9264893094801499E-3</v>
      </c>
      <c r="AO38">
        <v>2.20106</v>
      </c>
      <c r="AP38">
        <v>-176.30492590899701</v>
      </c>
      <c r="AQ38">
        <v>0.18818671695297601</v>
      </c>
      <c r="AR38" s="5">
        <v>0.13221269419812801</v>
      </c>
      <c r="AS38" s="5">
        <v>0.12062142503751901</v>
      </c>
      <c r="AT38">
        <f t="shared" si="4"/>
        <v>0</v>
      </c>
      <c r="AU38">
        <f t="shared" si="5"/>
        <v>0</v>
      </c>
    </row>
    <row r="39" spans="1:47" s="7" customFormat="1" x14ac:dyDescent="0.2">
      <c r="A39" s="7" t="s">
        <v>59</v>
      </c>
      <c r="B39" s="7" t="s">
        <v>52</v>
      </c>
      <c r="C39" s="7">
        <f>AND(D39,averaged_runsVolcConst!AQ39)*1</f>
        <v>0</v>
      </c>
      <c r="D39" s="7">
        <f t="shared" si="3"/>
        <v>0</v>
      </c>
      <c r="E39" s="7" t="s">
        <v>45</v>
      </c>
      <c r="F39" s="7">
        <v>61.04</v>
      </c>
      <c r="G39" s="7">
        <v>85.62</v>
      </c>
      <c r="H39" s="7">
        <v>1.9257749497289501E-3</v>
      </c>
      <c r="I39" s="7">
        <v>92.000444732371093</v>
      </c>
      <c r="J39" s="7">
        <v>-3.0516666665192198</v>
      </c>
      <c r="K39" s="7">
        <v>2.2650000001664901</v>
      </c>
      <c r="L39" s="7">
        <v>0.20718586984648399</v>
      </c>
      <c r="M39" s="7">
        <v>-3.0516666665192198</v>
      </c>
      <c r="N39" s="7">
        <v>2.2650000001664901</v>
      </c>
      <c r="O39" s="7">
        <v>-3.0516666665192198</v>
      </c>
      <c r="P39" s="7">
        <v>2.2650000001664901</v>
      </c>
      <c r="Q39" s="7">
        <v>5.4115590817681003</v>
      </c>
      <c r="R39" s="7">
        <v>9.3428225076336593E-2</v>
      </c>
      <c r="S39" s="7">
        <v>-0.10166324176545299</v>
      </c>
      <c r="T39" s="7">
        <v>-3.5358392232053802E-2</v>
      </c>
      <c r="U39" s="7">
        <v>3.37410891855949E-3</v>
      </c>
      <c r="V39" s="7">
        <v>97.430486164904906</v>
      </c>
      <c r="W39" s="7">
        <v>-2.8299999998526801</v>
      </c>
      <c r="X39" s="7">
        <v>2.3600000001650501</v>
      </c>
      <c r="Y39" s="7">
        <v>1.8782051439912802E-2</v>
      </c>
      <c r="Z39" s="7">
        <v>-2.8299999998526801</v>
      </c>
      <c r="AA39" s="7">
        <v>2.3600000001650501</v>
      </c>
      <c r="AB39" s="7">
        <v>-2.8299999998526801</v>
      </c>
      <c r="AC39" s="7">
        <v>2.3600000001650501</v>
      </c>
      <c r="AD39" s="7">
        <v>2.0521153846112101</v>
      </c>
      <c r="AE39" s="7">
        <v>-3.1411481691790803E-2</v>
      </c>
      <c r="AF39" s="7">
        <v>2.8144475082592799</v>
      </c>
      <c r="AG39" s="7">
        <v>3.2545767360319</v>
      </c>
      <c r="AH39" s="7">
        <v>3.1828941417654999</v>
      </c>
      <c r="AI39" s="7">
        <v>3.1718198080517399</v>
      </c>
      <c r="AJ39" s="7">
        <v>-0.79683577034744002</v>
      </c>
      <c r="AK39" s="7">
        <v>13.02</v>
      </c>
      <c r="AL39" s="7">
        <v>12.96</v>
      </c>
      <c r="AM39" s="7">
        <v>4.8475350007198001E-3</v>
      </c>
      <c r="AN39" s="7">
        <v>4.9817902879412297E-3</v>
      </c>
      <c r="AO39" s="7">
        <v>2.5631200000000001</v>
      </c>
      <c r="AP39" s="7">
        <v>-127.49372325559</v>
      </c>
      <c r="AQ39" s="7">
        <v>0.17178746545746701</v>
      </c>
      <c r="AR39" s="8">
        <v>8.4231409482347197E-2</v>
      </c>
      <c r="AS39" s="8">
        <v>7.3944819360348898E-2</v>
      </c>
      <c r="AT39" s="7">
        <f t="shared" si="4"/>
        <v>0</v>
      </c>
      <c r="AU39" s="7">
        <f t="shared" si="5"/>
        <v>0</v>
      </c>
    </row>
    <row r="40" spans="1:47" s="3" customFormat="1" x14ac:dyDescent="0.2">
      <c r="A40" s="3" t="s">
        <v>51</v>
      </c>
      <c r="B40" s="3" t="s">
        <v>52</v>
      </c>
      <c r="C40" s="3">
        <f>AND(D40,averaged_runsVolcConst!AQ40)*1</f>
        <v>0</v>
      </c>
      <c r="D40" s="3">
        <f t="shared" si="3"/>
        <v>1</v>
      </c>
      <c r="E40" s="3" t="s">
        <v>45</v>
      </c>
      <c r="F40" s="3">
        <v>43.7</v>
      </c>
      <c r="G40" s="3">
        <v>79.48</v>
      </c>
      <c r="H40" s="3">
        <v>1.08524473737185E-2</v>
      </c>
      <c r="I40" s="3">
        <v>102.716251845101</v>
      </c>
      <c r="J40" s="3">
        <v>-1.71861111096491</v>
      </c>
      <c r="K40" s="3">
        <v>0.61666666683543103</v>
      </c>
      <c r="L40" s="3">
        <v>-4.2943214031581398E-2</v>
      </c>
      <c r="M40" s="3">
        <v>-3.1099999998525401</v>
      </c>
      <c r="N40" s="3">
        <v>6.6666668352172598E-3</v>
      </c>
      <c r="O40" s="3">
        <v>-1.1349999998543301</v>
      </c>
      <c r="P40" s="3">
        <v>0.30333333350161401</v>
      </c>
      <c r="Q40" s="3">
        <v>4.3124938007784204</v>
      </c>
      <c r="R40" s="3">
        <v>8.8265099463810101E-2</v>
      </c>
      <c r="S40" s="3">
        <v>-8.1540009092636798E-2</v>
      </c>
      <c r="T40" s="3">
        <v>-1.38257122060621E-2</v>
      </c>
      <c r="U40" s="3">
        <v>1.23007813425491E-2</v>
      </c>
      <c r="V40" s="3">
        <v>81.425979914495699</v>
      </c>
      <c r="W40" s="3">
        <v>-1.4969444442983699</v>
      </c>
      <c r="X40" s="3">
        <v>0.66194444461108204</v>
      </c>
      <c r="Y40" s="3">
        <v>-0.28267094001158599</v>
      </c>
      <c r="Z40" s="3">
        <v>-2.8883333331860102</v>
      </c>
      <c r="AA40" s="3">
        <v>0.10166666683381601</v>
      </c>
      <c r="AB40" s="3">
        <v>-0.27666666652170502</v>
      </c>
      <c r="AC40" s="3">
        <v>1.0933333334995701</v>
      </c>
      <c r="AD40" s="3">
        <v>2.9483547008193098</v>
      </c>
      <c r="AE40" s="3">
        <v>-9.8788016657992608E-3</v>
      </c>
      <c r="AF40" s="3">
        <v>2.74603974667105</v>
      </c>
      <c r="AG40" s="3">
        <v>3.18911299658369</v>
      </c>
      <c r="AH40" s="3">
        <v>3.42357454166505</v>
      </c>
      <c r="AI40" s="3">
        <v>3.6574075829398298</v>
      </c>
      <c r="AJ40" s="3">
        <v>-4.1498068286679998E-2</v>
      </c>
      <c r="AK40" s="3">
        <v>15.446</v>
      </c>
      <c r="AL40" s="3">
        <v>15.446</v>
      </c>
      <c r="AM40" s="3">
        <v>2.9022466857212499E-2</v>
      </c>
      <c r="AN40" s="3">
        <v>3.0819290920802302E-2</v>
      </c>
      <c r="AO40" s="3">
        <v>4.2501600000000002</v>
      </c>
      <c r="AP40" s="3">
        <v>-6.6396909258688002</v>
      </c>
      <c r="AQ40" s="3">
        <v>0.14799256089431501</v>
      </c>
      <c r="AR40" s="6">
        <v>7.2644782531084598E-2</v>
      </c>
      <c r="AS40" s="6">
        <v>9.2308757493555604E-2</v>
      </c>
      <c r="AT40" s="3">
        <f t="shared" si="4"/>
        <v>1</v>
      </c>
      <c r="AU40" s="3">
        <f t="shared" si="5"/>
        <v>0</v>
      </c>
    </row>
    <row r="41" spans="1:47" x14ac:dyDescent="0.2">
      <c r="A41" t="s">
        <v>73</v>
      </c>
      <c r="B41" t="s">
        <v>52</v>
      </c>
      <c r="C41">
        <f>AND(D41,averaged_runsVolcConst!AQ41)*1</f>
        <v>0</v>
      </c>
      <c r="D41">
        <f t="shared" si="3"/>
        <v>0</v>
      </c>
      <c r="E41" t="s">
        <v>45</v>
      </c>
      <c r="F41">
        <v>20.14</v>
      </c>
      <c r="G41">
        <v>118.4</v>
      </c>
      <c r="H41">
        <v>-0.115729045517468</v>
      </c>
      <c r="I41">
        <v>45.444999844132603</v>
      </c>
      <c r="J41">
        <v>3.6600000001413302</v>
      </c>
      <c r="K41">
        <v>9.8241666668278693</v>
      </c>
      <c r="L41">
        <v>7.2097091451733997</v>
      </c>
      <c r="M41">
        <v>3.6600000001413302</v>
      </c>
      <c r="N41">
        <v>9.7400000001610501</v>
      </c>
      <c r="O41">
        <v>3.6600000001413302</v>
      </c>
      <c r="P41">
        <v>9.7400000001610501</v>
      </c>
      <c r="Q41">
        <v>8.8269789175756603</v>
      </c>
      <c r="R41">
        <v>0.110695490961222</v>
      </c>
      <c r="S41">
        <v>-0.157249550363567</v>
      </c>
      <c r="T41">
        <v>-0.13952890702833901</v>
      </c>
      <c r="U41">
        <v>-0.114280711548638</v>
      </c>
      <c r="V41">
        <v>50.051079869740001</v>
      </c>
      <c r="W41">
        <v>3.8816666668078601</v>
      </c>
      <c r="X41">
        <v>9.8905555557137692</v>
      </c>
      <c r="Y41">
        <v>6.9429380343361702</v>
      </c>
      <c r="Z41">
        <v>3.8816666668078601</v>
      </c>
      <c r="AA41">
        <v>9.8350000001582707</v>
      </c>
      <c r="AB41">
        <v>3.8816666668078601</v>
      </c>
      <c r="AC41">
        <v>9.9716666668248095</v>
      </c>
      <c r="AD41">
        <v>6.9429380343361702</v>
      </c>
      <c r="AE41">
        <v>-0.13558199648807601</v>
      </c>
      <c r="AF41">
        <v>2.5511987803260299</v>
      </c>
      <c r="AG41">
        <v>1.69684827917079</v>
      </c>
      <c r="AH41">
        <v>2.4111531570734601</v>
      </c>
      <c r="AI41">
        <v>1.55486648022484</v>
      </c>
      <c r="AJ41">
        <v>-7.6859614601548804E-2</v>
      </c>
      <c r="AK41">
        <v>13.18</v>
      </c>
      <c r="AL41">
        <v>12.98</v>
      </c>
      <c r="AM41">
        <v>0.17203115391920201</v>
      </c>
      <c r="AN41">
        <v>0.17203115391920201</v>
      </c>
      <c r="AO41">
        <v>2.75508</v>
      </c>
      <c r="AP41">
        <v>-12.297538336247801</v>
      </c>
      <c r="AQ41">
        <v>0.17791840471374001</v>
      </c>
      <c r="AR41" s="5">
        <v>0.138675779406019</v>
      </c>
      <c r="AS41" s="5">
        <v>0.12932471909842999</v>
      </c>
      <c r="AT41">
        <f t="shared" si="4"/>
        <v>0</v>
      </c>
      <c r="AU41">
        <f t="shared" si="5"/>
        <v>0</v>
      </c>
    </row>
    <row r="42" spans="1:47" s="3" customFormat="1" x14ac:dyDescent="0.2">
      <c r="A42" s="3" t="s">
        <v>58</v>
      </c>
      <c r="B42" s="3" t="s">
        <v>52</v>
      </c>
      <c r="C42" s="3">
        <f>AND(D42,averaged_runsVolcConst!AQ42)*1</f>
        <v>0</v>
      </c>
      <c r="D42" s="3">
        <f t="shared" si="3"/>
        <v>0</v>
      </c>
      <c r="E42" s="3" t="s">
        <v>45</v>
      </c>
      <c r="F42" s="3">
        <v>43.44</v>
      </c>
      <c r="G42" s="3">
        <v>83.16</v>
      </c>
      <c r="H42" s="3">
        <v>8.7870715562718207E-3</v>
      </c>
      <c r="I42" s="3">
        <v>96.819920230683806</v>
      </c>
      <c r="J42" s="3">
        <v>-2.7866666665194599</v>
      </c>
      <c r="K42" s="3">
        <v>1.3491666668340201</v>
      </c>
      <c r="L42" s="3">
        <v>-0.249902319741167</v>
      </c>
      <c r="M42" s="3">
        <v>-2.7866666665194599</v>
      </c>
      <c r="N42" s="3">
        <v>1.3366666668340299</v>
      </c>
      <c r="O42" s="3">
        <v>-2.7866666665194599</v>
      </c>
      <c r="P42" s="3">
        <v>1.3366666668340299</v>
      </c>
      <c r="Q42" s="3">
        <v>4.8902700604043901</v>
      </c>
      <c r="R42" s="3">
        <v>8.86627230706937E-2</v>
      </c>
      <c r="S42" s="3">
        <v>-8.2142552645807096E-2</v>
      </c>
      <c r="T42" s="3">
        <v>-1.81079834496683E-2</v>
      </c>
      <c r="U42" s="3">
        <v>1.02354055251023E-2</v>
      </c>
      <c r="V42" s="3">
        <v>102.323466628509</v>
      </c>
      <c r="W42" s="3">
        <v>-2.5649999998529198</v>
      </c>
      <c r="X42" s="3">
        <v>1.4441666668326201</v>
      </c>
      <c r="Y42" s="3">
        <v>-0.49337606821657798</v>
      </c>
      <c r="Z42" s="3">
        <v>-2.5649999998529198</v>
      </c>
      <c r="AA42" s="3">
        <v>1.4316666668326301</v>
      </c>
      <c r="AB42" s="3">
        <v>-2.5649999998529198</v>
      </c>
      <c r="AC42" s="3">
        <v>1.4566666668326</v>
      </c>
      <c r="AD42" s="3">
        <v>2.01970085467272</v>
      </c>
      <c r="AE42" s="3">
        <v>-1.41610729094054E-2</v>
      </c>
      <c r="AF42" s="3">
        <v>3.0348297934522002</v>
      </c>
      <c r="AG42" s="3">
        <v>3.47799312536067</v>
      </c>
      <c r="AH42" s="3">
        <v>3.4907366334041199</v>
      </c>
      <c r="AI42" s="3">
        <v>3.3978277319838601</v>
      </c>
      <c r="AJ42" s="3">
        <v>-3.07500881102734E-2</v>
      </c>
      <c r="AK42" s="3">
        <v>13.22</v>
      </c>
      <c r="AL42" s="3">
        <v>13.34</v>
      </c>
      <c r="AM42" s="3">
        <v>3.2719788441864399E-2</v>
      </c>
      <c r="AN42" s="3">
        <v>3.2739138132811298E-2</v>
      </c>
      <c r="AO42" s="3">
        <v>3.1137199999999998</v>
      </c>
      <c r="AP42" s="3">
        <v>-4.9200140976437403</v>
      </c>
      <c r="AQ42" s="3">
        <v>0.149845462251291</v>
      </c>
      <c r="AR42" s="6">
        <v>8.0048148577188394E-2</v>
      </c>
      <c r="AS42" s="6">
        <v>7.2032659005548505E-2</v>
      </c>
      <c r="AT42" s="3">
        <f t="shared" si="4"/>
        <v>0</v>
      </c>
      <c r="AU42" s="3">
        <f t="shared" si="5"/>
        <v>1</v>
      </c>
    </row>
    <row r="43" spans="1:47" x14ac:dyDescent="0.2">
      <c r="A43" t="s">
        <v>103</v>
      </c>
      <c r="B43" t="s">
        <v>44</v>
      </c>
      <c r="C43">
        <f>AND(D43,averaged_runsVolcConst!AQ43)*1</f>
        <v>0</v>
      </c>
      <c r="D43">
        <f t="shared" si="3"/>
        <v>0</v>
      </c>
      <c r="E43" t="s">
        <v>45</v>
      </c>
      <c r="F43">
        <v>127.34</v>
      </c>
      <c r="G43">
        <v>189.72</v>
      </c>
      <c r="H43">
        <v>0.125080410362159</v>
      </c>
      <c r="I43">
        <v>-678.54972472820805</v>
      </c>
      <c r="J43">
        <v>-6.5433333331854904</v>
      </c>
      <c r="K43">
        <v>-6.1274999998257096</v>
      </c>
      <c r="L43">
        <v>-6.6062579779676396</v>
      </c>
      <c r="M43">
        <v>-6.7433333331854897</v>
      </c>
      <c r="N43">
        <v>-6.2849999998259998</v>
      </c>
      <c r="O43">
        <v>-6.7433333331854897</v>
      </c>
      <c r="P43">
        <v>-6.2849999998259998</v>
      </c>
      <c r="Q43">
        <v>7.7466614172124499</v>
      </c>
      <c r="R43">
        <v>3.6950563719516799E-2</v>
      </c>
      <c r="S43">
        <v>7.5480589239021303E-2</v>
      </c>
      <c r="T43">
        <v>0.123181616656484</v>
      </c>
      <c r="U43">
        <v>0.12652874433098901</v>
      </c>
      <c r="V43">
        <v>-740.01180566225901</v>
      </c>
      <c r="W43">
        <v>-7.3733333331818898</v>
      </c>
      <c r="X43">
        <v>-6.0324999998272801</v>
      </c>
      <c r="Y43">
        <v>-6.8403205126566897</v>
      </c>
      <c r="Z43">
        <v>-7.3733333331818898</v>
      </c>
      <c r="AA43">
        <v>-6.1899999998271404</v>
      </c>
      <c r="AB43">
        <v>-7.3733333331818898</v>
      </c>
      <c r="AC43">
        <v>-5.8749999998274296</v>
      </c>
      <c r="AD43">
        <v>6.8773717947143602</v>
      </c>
      <c r="AE43">
        <v>0.127128527196747</v>
      </c>
      <c r="AF43">
        <v>0.63538630903700599</v>
      </c>
      <c r="AG43">
        <v>1.1128165272484201</v>
      </c>
      <c r="AH43">
        <v>0.81720912765112397</v>
      </c>
      <c r="AI43">
        <v>1.8860879809550399</v>
      </c>
      <c r="AJ43">
        <v>-3.16384597200374</v>
      </c>
      <c r="AK43">
        <v>13.12</v>
      </c>
      <c r="AL43">
        <v>13.06</v>
      </c>
      <c r="AM43" s="1">
        <v>8.6492870382799699E-6</v>
      </c>
      <c r="AN43" s="1">
        <v>2.1078872266461301E-5</v>
      </c>
      <c r="AO43">
        <v>0.46788000000000002</v>
      </c>
      <c r="AP43">
        <v>-727.68457356086105</v>
      </c>
      <c r="AQ43">
        <v>0.106608717109078</v>
      </c>
      <c r="AR43" s="5">
        <v>0.142315379741557</v>
      </c>
      <c r="AS43" s="5">
        <v>0.14720799934915299</v>
      </c>
      <c r="AT43">
        <f t="shared" si="4"/>
        <v>0</v>
      </c>
      <c r="AU43">
        <f t="shared" si="5"/>
        <v>0</v>
      </c>
    </row>
    <row r="44" spans="1:47" x14ac:dyDescent="0.2">
      <c r="A44" t="s">
        <v>105</v>
      </c>
      <c r="B44" t="s">
        <v>44</v>
      </c>
      <c r="C44">
        <f>AND(D44,averaged_runsVolcConst!AQ44)*1</f>
        <v>0</v>
      </c>
      <c r="D44">
        <f t="shared" si="3"/>
        <v>0</v>
      </c>
      <c r="E44" t="s">
        <v>45</v>
      </c>
      <c r="F44">
        <v>105.36</v>
      </c>
      <c r="G44">
        <v>145.54</v>
      </c>
      <c r="H44">
        <v>0.15244580282110301</v>
      </c>
      <c r="I44">
        <v>-982.88152335914799</v>
      </c>
      <c r="J44">
        <v>-5.3049999998532904</v>
      </c>
      <c r="K44">
        <v>-8.1741666664907697</v>
      </c>
      <c r="L44">
        <v>-7.4383832138433998</v>
      </c>
      <c r="M44">
        <v>-5.9849999998528496</v>
      </c>
      <c r="N44">
        <v>-8.6199999998241896</v>
      </c>
      <c r="O44">
        <v>-5.9849999998528496</v>
      </c>
      <c r="P44">
        <v>-8.6199999998241896</v>
      </c>
      <c r="Q44">
        <v>8.5835311223980799</v>
      </c>
      <c r="R44">
        <v>3.7110925872826099E-2</v>
      </c>
      <c r="S44">
        <v>7.2451198286820007E-2</v>
      </c>
      <c r="T44">
        <v>0.18806821713241101</v>
      </c>
      <c r="U44">
        <v>0.15389413678993399</v>
      </c>
      <c r="V44">
        <v>-1241.5693842636999</v>
      </c>
      <c r="W44">
        <v>-6.1149999998497098</v>
      </c>
      <c r="X44">
        <v>-8.0791666664920694</v>
      </c>
      <c r="Y44">
        <v>-7.6525641024004702</v>
      </c>
      <c r="Z44">
        <v>-6.5949999998492697</v>
      </c>
      <c r="AA44">
        <v>-8.5249999998250097</v>
      </c>
      <c r="AB44">
        <v>-6.5016666665160301</v>
      </c>
      <c r="AC44">
        <v>-8.1666666664920005</v>
      </c>
      <c r="AD44">
        <v>7.6525641024004702</v>
      </c>
      <c r="AE44">
        <v>0.19201512767267401</v>
      </c>
      <c r="AF44">
        <v>1.1904431071417101</v>
      </c>
      <c r="AG44">
        <v>0.51454425296063</v>
      </c>
      <c r="AH44">
        <v>0.58132606386544206</v>
      </c>
      <c r="AI44">
        <v>0.374421557211297</v>
      </c>
      <c r="AJ44">
        <v>-3.3594179881406099</v>
      </c>
      <c r="AK44">
        <v>13.8</v>
      </c>
      <c r="AL44">
        <v>13.78</v>
      </c>
      <c r="AM44" s="1">
        <v>4.7999532135122103E-9</v>
      </c>
      <c r="AN44" s="1">
        <v>1.1655644216057301E-8</v>
      </c>
      <c r="AO44">
        <v>2.05592</v>
      </c>
      <c r="AP44">
        <v>-772.66613727234005</v>
      </c>
      <c r="AQ44">
        <v>0.10913570847870301</v>
      </c>
      <c r="AR44" s="5">
        <v>0.165746433291031</v>
      </c>
      <c r="AS44" s="5">
        <v>0.182711394382956</v>
      </c>
      <c r="AT44">
        <f t="shared" si="4"/>
        <v>0</v>
      </c>
      <c r="AU44">
        <f t="shared" si="5"/>
        <v>0</v>
      </c>
    </row>
    <row r="45" spans="1:47" s="3" customFormat="1" x14ac:dyDescent="0.2">
      <c r="A45" s="3" t="s">
        <v>43</v>
      </c>
      <c r="B45" s="3" t="s">
        <v>44</v>
      </c>
      <c r="C45" s="3">
        <f>AND(D45,averaged_runsVolcConst!AQ45)*1</f>
        <v>1</v>
      </c>
      <c r="D45" s="3">
        <f t="shared" si="3"/>
        <v>1</v>
      </c>
      <c r="E45" s="3" t="s">
        <v>45</v>
      </c>
      <c r="F45" s="3">
        <v>0.54</v>
      </c>
      <c r="G45" s="3">
        <v>2.16</v>
      </c>
      <c r="H45" s="3">
        <v>-2.4471510541635402E-2</v>
      </c>
      <c r="I45" s="3">
        <v>113.626926938705</v>
      </c>
      <c r="J45" s="3">
        <v>1.5483333334765801</v>
      </c>
      <c r="K45" s="3">
        <v>2.9533333335004799</v>
      </c>
      <c r="L45" s="3">
        <v>2.08855537996675</v>
      </c>
      <c r="M45" s="3">
        <v>1.42333333347669</v>
      </c>
      <c r="N45" s="3">
        <v>2.5266666668336502</v>
      </c>
      <c r="O45" s="3">
        <v>1.49833333347663</v>
      </c>
      <c r="P45" s="3">
        <v>2.9733333334999101</v>
      </c>
      <c r="Q45" s="3">
        <v>3.9437519498060598</v>
      </c>
      <c r="R45" s="3">
        <v>7.8054256197094996E-2</v>
      </c>
      <c r="S45" s="3">
        <v>-3.1746731828829901E-2</v>
      </c>
      <c r="T45" s="3">
        <v>-3.56447670936762E-2</v>
      </c>
      <c r="U45" s="3">
        <v>-2.30231765728049E-2</v>
      </c>
      <c r="V45" s="3">
        <v>90.190064163338704</v>
      </c>
      <c r="W45" s="3">
        <v>1.77000000014312</v>
      </c>
      <c r="X45" s="3">
        <v>2.8450000001646298</v>
      </c>
      <c r="Y45" s="3">
        <v>1.8782051283627901</v>
      </c>
      <c r="Z45" s="3">
        <v>1.6450000001432299</v>
      </c>
      <c r="AA45" s="3">
        <v>2.6216666668315001</v>
      </c>
      <c r="AB45" s="3">
        <v>1.8950000001430001</v>
      </c>
      <c r="AC45" s="3">
        <v>3.0016666668311598</v>
      </c>
      <c r="AD45" s="3">
        <v>3.1907692308173399</v>
      </c>
      <c r="AE45" s="3">
        <v>-3.1697856553413298E-2</v>
      </c>
      <c r="AF45" s="3">
        <v>4.0927680639014001</v>
      </c>
      <c r="AG45" s="3">
        <v>3.69799054532798</v>
      </c>
      <c r="AH45" s="3">
        <v>4.23681619850408</v>
      </c>
      <c r="AI45" s="3">
        <v>3.61653728277919</v>
      </c>
      <c r="AJ45" s="3">
        <v>1.3660087945772199</v>
      </c>
      <c r="AK45" s="3">
        <v>15.212</v>
      </c>
      <c r="AL45" s="3">
        <v>15.012</v>
      </c>
      <c r="AM45" s="3">
        <v>0.82150862864006702</v>
      </c>
      <c r="AN45" s="3">
        <v>0.85609041245004902</v>
      </c>
      <c r="AO45" s="3">
        <v>4.1409199999999897</v>
      </c>
      <c r="AP45" s="3">
        <v>314.18202275276201</v>
      </c>
      <c r="AQ45" s="3">
        <v>5.9778155689282797E-2</v>
      </c>
      <c r="AR45" s="6">
        <v>6.7330352636560203E-2</v>
      </c>
      <c r="AS45" s="6">
        <v>8.2646223633168106E-2</v>
      </c>
      <c r="AT45" s="3">
        <f t="shared" si="4"/>
        <v>1</v>
      </c>
      <c r="AU45" s="3">
        <f t="shared" si="5"/>
        <v>0</v>
      </c>
    </row>
    <row r="46" spans="1:47" x14ac:dyDescent="0.2">
      <c r="A46" t="s">
        <v>97</v>
      </c>
      <c r="B46" t="s">
        <v>80</v>
      </c>
      <c r="C46">
        <f>AND(D46,averaged_runsVolcConst!AQ46)*1</f>
        <v>0</v>
      </c>
      <c r="D46">
        <f t="shared" si="3"/>
        <v>0</v>
      </c>
      <c r="E46" t="s">
        <v>45</v>
      </c>
      <c r="F46">
        <v>100.52</v>
      </c>
      <c r="G46">
        <v>113.82</v>
      </c>
      <c r="H46">
        <v>-0.20831762720782701</v>
      </c>
      <c r="I46">
        <v>-650.17278007073901</v>
      </c>
      <c r="J46">
        <v>9.2983333334695395</v>
      </c>
      <c r="K46">
        <v>12.005000000158599</v>
      </c>
      <c r="L46">
        <v>12.089280580661001</v>
      </c>
      <c r="M46">
        <v>9.2983333334695395</v>
      </c>
      <c r="N46">
        <v>12.005000000158599</v>
      </c>
      <c r="O46">
        <v>9.2983333334695395</v>
      </c>
      <c r="P46">
        <v>12.005000000158599</v>
      </c>
      <c r="Q46">
        <v>13.4615074487873</v>
      </c>
      <c r="R46">
        <v>7.6747860441869098E-2</v>
      </c>
      <c r="S46">
        <v>-0.185848871298122</v>
      </c>
      <c r="T46">
        <v>-0.18527629256332401</v>
      </c>
      <c r="U46">
        <v>-0.206869293238996</v>
      </c>
      <c r="V46">
        <v>-504.98873973535598</v>
      </c>
      <c r="W46">
        <v>9.5200000001360792</v>
      </c>
      <c r="X46">
        <v>12.1000000001562</v>
      </c>
      <c r="Y46">
        <v>12.022435897566901</v>
      </c>
      <c r="Z46">
        <v>9.5200000001360792</v>
      </c>
      <c r="AA46">
        <v>12.1000000001562</v>
      </c>
      <c r="AB46">
        <v>9.5200000001360792</v>
      </c>
      <c r="AC46">
        <v>12.1000000001562</v>
      </c>
      <c r="AD46">
        <v>12.022435897566901</v>
      </c>
      <c r="AE46">
        <v>-0.18132938202306101</v>
      </c>
      <c r="AF46">
        <v>3.4664966762416101E-2</v>
      </c>
      <c r="AG46">
        <v>6.3555292010779196E-2</v>
      </c>
      <c r="AH46">
        <v>0.48455380398297798</v>
      </c>
      <c r="AI46">
        <v>0.57951403913127597</v>
      </c>
      <c r="AJ46">
        <v>-5.7633208828371796</v>
      </c>
      <c r="AK46">
        <v>11.74</v>
      </c>
      <c r="AL46">
        <v>11.94</v>
      </c>
      <c r="AM46" s="1">
        <v>1.46888713831579E-5</v>
      </c>
      <c r="AN46" s="1">
        <v>1.7954119519535902E-5</v>
      </c>
      <c r="AO46">
        <v>2.4178199999999999</v>
      </c>
      <c r="AP46">
        <v>-806.86492359720603</v>
      </c>
      <c r="AQ46">
        <v>0.218967787737403</v>
      </c>
      <c r="AR46" s="5">
        <v>0.227349569518175</v>
      </c>
      <c r="AS46" s="5">
        <v>0.21450398661119999</v>
      </c>
      <c r="AT46">
        <f t="shared" si="4"/>
        <v>0</v>
      </c>
      <c r="AU46">
        <f t="shared" si="5"/>
        <v>0</v>
      </c>
    </row>
    <row r="47" spans="1:47" x14ac:dyDescent="0.2">
      <c r="A47" t="s">
        <v>104</v>
      </c>
      <c r="B47" t="s">
        <v>80</v>
      </c>
      <c r="C47">
        <f>AND(D47,averaged_runsVolcConst!AQ47)*1</f>
        <v>0</v>
      </c>
      <c r="D47">
        <f t="shared" si="3"/>
        <v>0</v>
      </c>
      <c r="E47" t="s">
        <v>45</v>
      </c>
      <c r="F47">
        <v>108.16</v>
      </c>
      <c r="G47">
        <v>119.14</v>
      </c>
      <c r="H47">
        <v>-0.27413782244616403</v>
      </c>
      <c r="I47">
        <v>-1423.38560233922</v>
      </c>
      <c r="J47">
        <v>12.9266666667995</v>
      </c>
      <c r="K47">
        <v>15.838333333488899</v>
      </c>
      <c r="L47">
        <v>15.490829309699</v>
      </c>
      <c r="M47">
        <v>12.9266666667995</v>
      </c>
      <c r="N47">
        <v>15.838333333488899</v>
      </c>
      <c r="O47">
        <v>12.9266666667995</v>
      </c>
      <c r="P47">
        <v>15.838333333488899</v>
      </c>
      <c r="Q47">
        <v>16.334911145935099</v>
      </c>
      <c r="R47">
        <v>6.9932494063991504E-2</v>
      </c>
      <c r="S47">
        <v>-0.23643480209584899</v>
      </c>
      <c r="T47">
        <v>-0.24146730097566399</v>
      </c>
      <c r="U47">
        <v>-0.27268948847733299</v>
      </c>
      <c r="V47">
        <v>-1229.34086263571</v>
      </c>
      <c r="W47">
        <v>13.148333333466001</v>
      </c>
      <c r="X47">
        <v>15.933333333486001</v>
      </c>
      <c r="Y47">
        <v>15.524102564223901</v>
      </c>
      <c r="Z47">
        <v>13.148333333466001</v>
      </c>
      <c r="AA47">
        <v>15.933333333486001</v>
      </c>
      <c r="AB47">
        <v>13.148333333466001</v>
      </c>
      <c r="AC47">
        <v>15.933333333486001</v>
      </c>
      <c r="AD47">
        <v>15.524102564223901</v>
      </c>
      <c r="AE47">
        <v>-0.23752039043540099</v>
      </c>
      <c r="AF47">
        <v>1.10553970679818E-4</v>
      </c>
      <c r="AG47">
        <v>6.9075520948980304E-4</v>
      </c>
      <c r="AH47">
        <v>0.132990953886644</v>
      </c>
      <c r="AI47">
        <v>0.27293897494525798</v>
      </c>
      <c r="AJ47">
        <v>-12.3192287942384</v>
      </c>
      <c r="AK47">
        <v>11.12</v>
      </c>
      <c r="AL47">
        <v>11.46</v>
      </c>
      <c r="AM47" s="1">
        <v>2.98322015103925E-10</v>
      </c>
      <c r="AN47" s="1">
        <v>4.22478487168534E-10</v>
      </c>
      <c r="AO47">
        <v>2.0594600000000001</v>
      </c>
      <c r="AP47">
        <v>-1724.69203119338</v>
      </c>
      <c r="AQ47">
        <v>0.265258399593647</v>
      </c>
      <c r="AR47" s="5">
        <v>0.28884111074026197</v>
      </c>
      <c r="AS47" s="5">
        <v>0.27813358112497899</v>
      </c>
      <c r="AT47">
        <f t="shared" si="4"/>
        <v>0</v>
      </c>
      <c r="AU47">
        <f t="shared" si="5"/>
        <v>0</v>
      </c>
    </row>
    <row r="48" spans="1:47" x14ac:dyDescent="0.2">
      <c r="A48" t="s">
        <v>96</v>
      </c>
      <c r="B48" t="s">
        <v>80</v>
      </c>
      <c r="C48">
        <f>AND(D48,averaged_runsVolcConst!AQ48)*1</f>
        <v>0</v>
      </c>
      <c r="D48">
        <f t="shared" si="3"/>
        <v>0</v>
      </c>
      <c r="E48" t="s">
        <v>45</v>
      </c>
      <c r="F48">
        <v>98.6</v>
      </c>
      <c r="G48">
        <v>112.92</v>
      </c>
      <c r="H48">
        <v>-0.20351414777235599</v>
      </c>
      <c r="I48">
        <v>-605.87046190758804</v>
      </c>
      <c r="J48">
        <v>8.9400000001365001</v>
      </c>
      <c r="K48">
        <v>12.021666666825199</v>
      </c>
      <c r="L48">
        <v>10.403385226040401</v>
      </c>
      <c r="M48">
        <v>8.9400000001365001</v>
      </c>
      <c r="N48">
        <v>12.021666666825199</v>
      </c>
      <c r="O48">
        <v>8.9400000001365001</v>
      </c>
      <c r="P48">
        <v>12.021666666825199</v>
      </c>
      <c r="Q48">
        <v>11.3472115374661</v>
      </c>
      <c r="R48">
        <v>8.0338839649726004E-2</v>
      </c>
      <c r="S48">
        <v>-0.18149975528354201</v>
      </c>
      <c r="T48">
        <v>-0.183919471907942</v>
      </c>
      <c r="U48">
        <v>-0.20206581380352601</v>
      </c>
      <c r="V48">
        <v>-464.20416230958199</v>
      </c>
      <c r="W48">
        <v>9.1616666668030398</v>
      </c>
      <c r="X48">
        <v>12.1166666668228</v>
      </c>
      <c r="Y48">
        <v>10.276923077074899</v>
      </c>
      <c r="Z48">
        <v>9.1616666668030398</v>
      </c>
      <c r="AA48">
        <v>12.1166666668228</v>
      </c>
      <c r="AB48">
        <v>9.1616666668030398</v>
      </c>
      <c r="AC48">
        <v>12.1166666668228</v>
      </c>
      <c r="AD48">
        <v>10.276923077074899</v>
      </c>
      <c r="AE48">
        <v>-0.179972561367679</v>
      </c>
      <c r="AF48">
        <v>6.0300709437582499E-2</v>
      </c>
      <c r="AG48">
        <v>7.1225480499721897E-2</v>
      </c>
      <c r="AH48">
        <v>0.49088757833026703</v>
      </c>
      <c r="AI48">
        <v>0.57727818668341901</v>
      </c>
      <c r="AJ48">
        <v>-5.36926562902533</v>
      </c>
      <c r="AK48">
        <v>13.08</v>
      </c>
      <c r="AL48">
        <v>12.98</v>
      </c>
      <c r="AM48" s="1">
        <v>3.1579276928268501E-5</v>
      </c>
      <c r="AN48" s="1">
        <v>3.9894482050857098E-5</v>
      </c>
      <c r="AO48">
        <v>2.6638199999999999</v>
      </c>
      <c r="AP48">
        <v>-751.69718806354695</v>
      </c>
      <c r="AQ48">
        <v>0.21600535334245799</v>
      </c>
      <c r="AR48" s="5">
        <v>0.22266179455059901</v>
      </c>
      <c r="AS48" s="5">
        <v>0.20960436346814901</v>
      </c>
      <c r="AT48">
        <f t="shared" si="4"/>
        <v>0</v>
      </c>
      <c r="AU48">
        <f t="shared" si="5"/>
        <v>0</v>
      </c>
    </row>
    <row r="49" spans="1:47" s="3" customFormat="1" x14ac:dyDescent="0.2">
      <c r="A49" s="3" t="s">
        <v>79</v>
      </c>
      <c r="B49" s="3" t="s">
        <v>80</v>
      </c>
      <c r="C49" s="3">
        <f>AND(D49,averaged_runsVolcConst!AQ49)*1</f>
        <v>0</v>
      </c>
      <c r="D49" s="3">
        <f t="shared" si="3"/>
        <v>0</v>
      </c>
      <c r="E49" s="3" t="s">
        <v>45</v>
      </c>
      <c r="F49" s="3">
        <v>10.46</v>
      </c>
      <c r="G49" s="3">
        <v>40.18</v>
      </c>
      <c r="H49" s="4">
        <v>1.1827996947091701E-5</v>
      </c>
      <c r="I49" s="3">
        <v>58.648884071951102</v>
      </c>
      <c r="J49" s="3">
        <v>1.1666666811302E-2</v>
      </c>
      <c r="K49" s="3">
        <v>-1.7283333331636299</v>
      </c>
      <c r="L49" s="3">
        <v>-0.478631507219204</v>
      </c>
      <c r="M49" s="3">
        <v>1.1666666811302E-2</v>
      </c>
      <c r="N49" s="3">
        <v>-1.7283333331636299</v>
      </c>
      <c r="O49" s="3">
        <v>1.1666666811302E-2</v>
      </c>
      <c r="P49" s="3">
        <v>-1.7283333331636299</v>
      </c>
      <c r="Q49" s="3">
        <v>4.0945999478247304</v>
      </c>
      <c r="R49" s="3">
        <v>7.6099537134788703E-2</v>
      </c>
      <c r="S49" s="3">
        <v>2.1290487373434301E-2</v>
      </c>
      <c r="T49" s="3">
        <v>2.5461575022500901E-2</v>
      </c>
      <c r="U49" s="3">
        <v>1.46016196577761E-3</v>
      </c>
      <c r="V49" s="3">
        <v>133.739344444804</v>
      </c>
      <c r="W49" s="3">
        <v>0.23333333347783899</v>
      </c>
      <c r="X49" s="3">
        <v>-1.63333333316461</v>
      </c>
      <c r="Y49" s="3">
        <v>-0.80474358958343695</v>
      </c>
      <c r="Z49" s="3">
        <v>0.23333333347783899</v>
      </c>
      <c r="AA49" s="3">
        <v>-1.63333333316461</v>
      </c>
      <c r="AB49" s="3">
        <v>0.23333333347783899</v>
      </c>
      <c r="AC49" s="3">
        <v>-1.63333333316461</v>
      </c>
      <c r="AD49" s="3">
        <v>1.4916666665955201</v>
      </c>
      <c r="AE49" s="3">
        <v>2.9408485562763799E-2</v>
      </c>
      <c r="AF49" s="3">
        <v>5.62209086072329</v>
      </c>
      <c r="AG49" s="3">
        <v>5.7664540836222402</v>
      </c>
      <c r="AH49" s="3">
        <v>4.7725984000594801</v>
      </c>
      <c r="AI49" s="3">
        <v>5.3558829170394304</v>
      </c>
      <c r="AJ49" s="3">
        <v>0.603397118094396</v>
      </c>
      <c r="AK49" s="3">
        <v>13.1</v>
      </c>
      <c r="AL49" s="3">
        <v>13</v>
      </c>
      <c r="AM49" s="3">
        <v>0.28351981760528999</v>
      </c>
      <c r="AN49" s="3">
        <v>0.31488504602480799</v>
      </c>
      <c r="AO49" s="3">
        <v>2.3342399999999999</v>
      </c>
      <c r="AP49" s="3">
        <v>84.475596533215494</v>
      </c>
      <c r="AQ49" s="3">
        <v>0.116176956257071</v>
      </c>
      <c r="AR49" s="6">
        <v>9.15216941139846E-2</v>
      </c>
      <c r="AS49" s="6">
        <v>5.7663962789927803E-2</v>
      </c>
      <c r="AT49" s="3">
        <f t="shared" si="4"/>
        <v>0</v>
      </c>
      <c r="AU49" s="3">
        <f t="shared" si="5"/>
        <v>1</v>
      </c>
    </row>
    <row r="50" spans="1:47" x14ac:dyDescent="0.2">
      <c r="A50" t="s">
        <v>100</v>
      </c>
      <c r="B50" t="s">
        <v>80</v>
      </c>
      <c r="C50">
        <f>AND(D50,averaged_runsVolcConst!AQ50)*1</f>
        <v>0</v>
      </c>
      <c r="D50">
        <f t="shared" si="3"/>
        <v>0</v>
      </c>
      <c r="E50" t="s">
        <v>45</v>
      </c>
      <c r="F50">
        <v>135.5</v>
      </c>
      <c r="G50">
        <v>139.26</v>
      </c>
      <c r="H50">
        <v>-0.252506680682069</v>
      </c>
      <c r="I50">
        <v>-897.01612291766105</v>
      </c>
      <c r="J50">
        <v>11.8880555556846</v>
      </c>
      <c r="K50">
        <v>15.7433333334904</v>
      </c>
      <c r="L50">
        <v>14.8550089032482</v>
      </c>
      <c r="M50">
        <v>11.105000000129399</v>
      </c>
      <c r="N50">
        <v>15.580000000157201</v>
      </c>
      <c r="O50">
        <v>11.923333333461899</v>
      </c>
      <c r="P50">
        <v>15.9066666668236</v>
      </c>
      <c r="Q50">
        <v>15.8631845397083</v>
      </c>
      <c r="R50">
        <v>5.7133207675313602E-2</v>
      </c>
      <c r="S50">
        <v>-0.23549895666465601</v>
      </c>
      <c r="T50">
        <v>-0.24639621987013699</v>
      </c>
      <c r="U50">
        <v>-0.25105834671323801</v>
      </c>
      <c r="V50">
        <v>-869.04556409965301</v>
      </c>
      <c r="W50">
        <v>12.0363888890202</v>
      </c>
      <c r="X50">
        <v>15.5966666668023</v>
      </c>
      <c r="Y50">
        <v>14.5749358975505</v>
      </c>
      <c r="Z50">
        <v>11.5000000001316</v>
      </c>
      <c r="AA50">
        <v>14.233333333469099</v>
      </c>
      <c r="AB50">
        <v>12.225000000131001</v>
      </c>
      <c r="AC50">
        <v>14.560000000135499</v>
      </c>
      <c r="AD50">
        <v>14.5749358975505</v>
      </c>
      <c r="AE50">
        <v>-0.24244930932987399</v>
      </c>
      <c r="AF50">
        <v>1.01175064400119E-2</v>
      </c>
      <c r="AG50">
        <v>1.7980976638835699E-2</v>
      </c>
      <c r="AH50">
        <v>0.15593348629432299</v>
      </c>
      <c r="AI50">
        <v>3.7570196342489003E-2</v>
      </c>
      <c r="AJ50">
        <v>-8.4138261875888691</v>
      </c>
      <c r="AK50">
        <v>11.898</v>
      </c>
      <c r="AL50">
        <v>11.673999999999999</v>
      </c>
      <c r="AM50" s="1">
        <v>1.2479600359849099E-6</v>
      </c>
      <c r="AN50" s="1">
        <v>2.5453798567713201E-6</v>
      </c>
      <c r="AO50">
        <v>3.54142</v>
      </c>
      <c r="AP50">
        <v>-1177.93566626244</v>
      </c>
      <c r="AQ50">
        <v>0.24922232455662899</v>
      </c>
      <c r="AR50" s="5">
        <v>0.26428015192708199</v>
      </c>
      <c r="AS50" s="5">
        <v>0.27183656755810298</v>
      </c>
      <c r="AT50">
        <f t="shared" si="4"/>
        <v>0</v>
      </c>
      <c r="AU50">
        <f t="shared" si="5"/>
        <v>0</v>
      </c>
    </row>
    <row r="51" spans="1:47" x14ac:dyDescent="0.2">
      <c r="A51" t="s">
        <v>106</v>
      </c>
      <c r="B51" t="s">
        <v>80</v>
      </c>
      <c r="C51">
        <f>AND(D51,averaged_runsVolcConst!AQ51)*1</f>
        <v>0</v>
      </c>
      <c r="D51">
        <f t="shared" si="3"/>
        <v>0</v>
      </c>
      <c r="E51" t="s">
        <v>45</v>
      </c>
      <c r="F51">
        <v>139.82</v>
      </c>
      <c r="G51">
        <v>139.96</v>
      </c>
      <c r="H51">
        <v>-0.31692974525955198</v>
      </c>
      <c r="I51">
        <v>-2030.88868253736</v>
      </c>
      <c r="J51">
        <v>15.568333333454</v>
      </c>
      <c r="K51">
        <v>19.953333333464499</v>
      </c>
      <c r="L51">
        <v>18.022566045166599</v>
      </c>
      <c r="M51">
        <v>14.768333333454001</v>
      </c>
      <c r="N51">
        <v>18.553333333464501</v>
      </c>
      <c r="O51">
        <v>14.768333333454001</v>
      </c>
      <c r="P51">
        <v>18.553333333464501</v>
      </c>
      <c r="Q51">
        <v>18.607642578633001</v>
      </c>
      <c r="R51">
        <v>4.6347745012337398E-2</v>
      </c>
      <c r="S51">
        <v>-0.28692852282091302</v>
      </c>
      <c r="T51">
        <v>-0.30357364358375599</v>
      </c>
      <c r="U51">
        <v>-0.31548141129072099</v>
      </c>
      <c r="V51">
        <v>-2047.6807754195299</v>
      </c>
      <c r="W51">
        <v>15.5766666667874</v>
      </c>
      <c r="X51">
        <v>19.1750000001208</v>
      </c>
      <c r="Y51">
        <v>17.791730769332101</v>
      </c>
      <c r="Z51">
        <v>14.776666666787399</v>
      </c>
      <c r="AA51">
        <v>17.1750000001208</v>
      </c>
      <c r="AB51">
        <v>14.776666666787399</v>
      </c>
      <c r="AC51">
        <v>17.1750000001208</v>
      </c>
      <c r="AD51">
        <v>17.791730769332101</v>
      </c>
      <c r="AE51">
        <v>-0.29962673304349302</v>
      </c>
      <c r="AF51" s="1">
        <v>1.2745245194427199E-6</v>
      </c>
      <c r="AG51" s="1">
        <v>1.5440267272862199E-5</v>
      </c>
      <c r="AH51" s="1">
        <v>2.1283622123122901E-5</v>
      </c>
      <c r="AI51">
        <v>1.78317429936547E-4</v>
      </c>
      <c r="AJ51">
        <v>-19.086262191602401</v>
      </c>
      <c r="AK51">
        <v>9.84</v>
      </c>
      <c r="AL51">
        <v>9.84</v>
      </c>
      <c r="AM51" s="1">
        <v>1.9549731956093002E-12</v>
      </c>
      <c r="AN51" s="1">
        <v>2.6928537231208499E-12</v>
      </c>
      <c r="AO51">
        <v>1.6157599999999901</v>
      </c>
      <c r="AP51">
        <v>-2672.0767068243399</v>
      </c>
      <c r="AQ51">
        <v>0.29715359452729101</v>
      </c>
      <c r="AR51" s="5">
        <v>0.32343592549399702</v>
      </c>
      <c r="AS51" s="5">
        <v>0.32809491359637599</v>
      </c>
      <c r="AT51">
        <f t="shared" si="4"/>
        <v>0</v>
      </c>
      <c r="AU51">
        <f t="shared" si="5"/>
        <v>0</v>
      </c>
    </row>
    <row r="52" spans="1:47" x14ac:dyDescent="0.2">
      <c r="A52" t="s">
        <v>98</v>
      </c>
      <c r="B52" t="s">
        <v>80</v>
      </c>
      <c r="C52">
        <f>AND(D52,averaged_runsVolcConst!AQ52)*1</f>
        <v>0</v>
      </c>
      <c r="D52">
        <f t="shared" si="3"/>
        <v>0</v>
      </c>
      <c r="E52" t="s">
        <v>45</v>
      </c>
      <c r="F52">
        <v>125.56</v>
      </c>
      <c r="G52">
        <v>137.68</v>
      </c>
      <c r="H52">
        <v>-0.24528396585267401</v>
      </c>
      <c r="I52">
        <v>-872.44707435239798</v>
      </c>
      <c r="J52">
        <v>11.791666666795701</v>
      </c>
      <c r="K52">
        <v>16.755000000141798</v>
      </c>
      <c r="L52">
        <v>13.036199495096501</v>
      </c>
      <c r="M52">
        <v>11.3166666667958</v>
      </c>
      <c r="N52">
        <v>15.673333333475201</v>
      </c>
      <c r="O52">
        <v>11.4666666667957</v>
      </c>
      <c r="P52">
        <v>15.8366666668084</v>
      </c>
      <c r="Q52">
        <v>13.808114707281399</v>
      </c>
      <c r="R52">
        <v>6.0503678647743503E-2</v>
      </c>
      <c r="S52">
        <v>-0.22762185490512801</v>
      </c>
      <c r="T52">
        <v>-0.24495711620063099</v>
      </c>
      <c r="U52">
        <v>-0.243835631883843</v>
      </c>
      <c r="V52">
        <v>-907.330536936724</v>
      </c>
      <c r="W52">
        <v>11.9700000001289</v>
      </c>
      <c r="X52">
        <v>16.5466666667899</v>
      </c>
      <c r="Y52">
        <v>12.782756410396599</v>
      </c>
      <c r="Z52">
        <v>11.495000000129</v>
      </c>
      <c r="AA52">
        <v>14.5466666667899</v>
      </c>
      <c r="AB52">
        <v>11.6450000001288</v>
      </c>
      <c r="AC52">
        <v>14.5466666667899</v>
      </c>
      <c r="AD52">
        <v>12.782756410396599</v>
      </c>
      <c r="AE52">
        <v>-0.24101020566036799</v>
      </c>
      <c r="AF52">
        <v>2.69091982728842E-2</v>
      </c>
      <c r="AG52">
        <v>1.9055835250616202E-2</v>
      </c>
      <c r="AH52">
        <v>4.1076422630101301E-3</v>
      </c>
      <c r="AI52">
        <v>7.8235135812966799E-3</v>
      </c>
      <c r="AJ52">
        <v>-7.9348820737926298</v>
      </c>
      <c r="AK52">
        <v>12.724</v>
      </c>
      <c r="AL52">
        <v>12.263999999999999</v>
      </c>
      <c r="AM52" s="1">
        <v>1.9848777537380201E-6</v>
      </c>
      <c r="AN52" s="1">
        <v>2.71389483679598E-6</v>
      </c>
      <c r="AO52">
        <v>2.54332</v>
      </c>
      <c r="AP52">
        <v>-1110.8834903309601</v>
      </c>
      <c r="AQ52">
        <v>0.23970996675280901</v>
      </c>
      <c r="AR52" s="5">
        <v>0.252380976161034</v>
      </c>
      <c r="AS52" s="5">
        <v>0.25746174980125702</v>
      </c>
      <c r="AT52">
        <f t="shared" si="4"/>
        <v>0</v>
      </c>
      <c r="AU52">
        <f t="shared" si="5"/>
        <v>0</v>
      </c>
    </row>
    <row r="53" spans="1:47" x14ac:dyDescent="0.2">
      <c r="A53" t="s">
        <v>99</v>
      </c>
      <c r="B53" t="s">
        <v>80</v>
      </c>
      <c r="C53">
        <f>AND(D53,averaged_runsVolcConst!AQ53)*1</f>
        <v>0</v>
      </c>
      <c r="D53">
        <f t="shared" si="3"/>
        <v>0</v>
      </c>
      <c r="E53" t="s">
        <v>45</v>
      </c>
      <c r="F53">
        <v>137.30000000000001</v>
      </c>
      <c r="G53">
        <v>139.24</v>
      </c>
      <c r="H53">
        <v>-0.249811690999517</v>
      </c>
      <c r="I53">
        <v>-900.91677327215996</v>
      </c>
      <c r="J53">
        <v>11.648055555687099</v>
      </c>
      <c r="K53">
        <v>14.795555555709999</v>
      </c>
      <c r="L53">
        <v>14.3230621000532</v>
      </c>
      <c r="M53">
        <v>11.2150000001318</v>
      </c>
      <c r="N53">
        <v>14.440000000154599</v>
      </c>
      <c r="O53">
        <v>11.725000000131301</v>
      </c>
      <c r="P53">
        <v>14.801666666820999</v>
      </c>
      <c r="Q53">
        <v>15.425592032198001</v>
      </c>
      <c r="R53">
        <v>5.47443947195329E-2</v>
      </c>
      <c r="S53">
        <v>-0.23409038722365599</v>
      </c>
      <c r="T53">
        <v>-0.24181358539443301</v>
      </c>
      <c r="U53">
        <v>-0.24836335703068599</v>
      </c>
      <c r="V53">
        <v>-910.560366304784</v>
      </c>
      <c r="W53">
        <v>11.695833333464901</v>
      </c>
      <c r="X53">
        <v>14.611666666809001</v>
      </c>
      <c r="Y53">
        <v>14.1671153847309</v>
      </c>
      <c r="Z53">
        <v>11.448333333464999</v>
      </c>
      <c r="AA53">
        <v>13.6550000001425</v>
      </c>
      <c r="AB53">
        <v>11.543333333464901</v>
      </c>
      <c r="AC53">
        <v>13.968333333475501</v>
      </c>
      <c r="AD53">
        <v>14.1671153847309</v>
      </c>
      <c r="AE53">
        <v>-0.23786667485417001</v>
      </c>
      <c r="AF53">
        <v>1.8116124533054799E-2</v>
      </c>
      <c r="AG53">
        <v>4.5689133264944101E-2</v>
      </c>
      <c r="AH53">
        <v>5.73357530736162E-2</v>
      </c>
      <c r="AI53">
        <v>0.13425717878983001</v>
      </c>
      <c r="AJ53">
        <v>-8.7041974232943495</v>
      </c>
      <c r="AK53">
        <v>11.15</v>
      </c>
      <c r="AL53">
        <v>11.084</v>
      </c>
      <c r="AM53" s="1">
        <v>2.5214451609741201E-6</v>
      </c>
      <c r="AN53" s="1">
        <v>3.5772636051551299E-6</v>
      </c>
      <c r="AO53">
        <v>2.2566999999999999</v>
      </c>
      <c r="AP53">
        <v>-1218.5876392612099</v>
      </c>
      <c r="AQ53">
        <v>0.245927637330563</v>
      </c>
      <c r="AR53" s="5">
        <v>0.26017235485565698</v>
      </c>
      <c r="AS53" s="5">
        <v>0.26996358653378</v>
      </c>
      <c r="AT53">
        <f t="shared" si="4"/>
        <v>0</v>
      </c>
      <c r="AU53">
        <f t="shared" si="5"/>
        <v>0</v>
      </c>
    </row>
    <row r="54" spans="1:47" x14ac:dyDescent="0.2">
      <c r="A54" t="s">
        <v>78</v>
      </c>
      <c r="B54" t="s">
        <v>57</v>
      </c>
      <c r="C54">
        <f>AND(D54,averaged_runsVolcConst!AQ54)*1</f>
        <v>0</v>
      </c>
      <c r="D54">
        <f t="shared" si="3"/>
        <v>0</v>
      </c>
      <c r="E54" t="s">
        <v>45</v>
      </c>
      <c r="F54">
        <v>11.46</v>
      </c>
      <c r="G54">
        <v>24.92</v>
      </c>
      <c r="H54">
        <v>8.9762896371841996E-2</v>
      </c>
      <c r="I54">
        <v>41.729410988106402</v>
      </c>
      <c r="J54">
        <v>-0.79499999985462599</v>
      </c>
      <c r="K54">
        <v>-4.5799999998278196</v>
      </c>
      <c r="L54">
        <v>-3.4050584830217998</v>
      </c>
      <c r="M54">
        <v>-0.85333333318790605</v>
      </c>
      <c r="N54">
        <v>-4.5799999998278196</v>
      </c>
      <c r="O54">
        <v>-0.85333333318790605</v>
      </c>
      <c r="P54">
        <v>-4.5799999998278196</v>
      </c>
      <c r="Q54">
        <v>5.7844681486293297</v>
      </c>
      <c r="R54">
        <v>0.13723734361321999</v>
      </c>
      <c r="S54">
        <v>-3.58621747726866E-3</v>
      </c>
      <c r="T54">
        <v>0.178098700450804</v>
      </c>
      <c r="U54">
        <v>9.1219516357017902E-2</v>
      </c>
      <c r="V54">
        <v>41.621622226690597</v>
      </c>
      <c r="W54">
        <v>-0.57333333318808799</v>
      </c>
      <c r="X54">
        <v>-4.4849999998286698</v>
      </c>
      <c r="Y54">
        <v>-3.5596794870192698</v>
      </c>
      <c r="Z54">
        <v>-0.63166666652136805</v>
      </c>
      <c r="AA54">
        <v>-4.4849999998286698</v>
      </c>
      <c r="AB54">
        <v>-0.51499999985480804</v>
      </c>
      <c r="AC54">
        <v>-4.4849999998286698</v>
      </c>
      <c r="AD54">
        <v>3.57788461523704</v>
      </c>
      <c r="AE54">
        <v>0.18212837370926799</v>
      </c>
      <c r="AF54">
        <v>1.9594722486321701</v>
      </c>
      <c r="AG54">
        <v>1.3470901058937299</v>
      </c>
      <c r="AH54">
        <v>1.94613241457504</v>
      </c>
      <c r="AI54">
        <v>1.3717510362855401</v>
      </c>
      <c r="AJ54">
        <v>0.57519817099425297</v>
      </c>
      <c r="AK54">
        <v>13.204000000000001</v>
      </c>
      <c r="AL54">
        <v>13.124000000000001</v>
      </c>
      <c r="AM54">
        <v>7.4243440574997696E-2</v>
      </c>
      <c r="AN54">
        <v>7.5668920722591501E-2</v>
      </c>
      <c r="AO54">
        <v>1.5700399999999901</v>
      </c>
      <c r="AP54">
        <v>131.72038115768299</v>
      </c>
      <c r="AQ54">
        <v>0.10547778881296301</v>
      </c>
      <c r="AR54" s="5">
        <v>0.14150717991551501</v>
      </c>
      <c r="AS54" s="5">
        <v>0.14469252911983499</v>
      </c>
      <c r="AT54">
        <f t="shared" si="4"/>
        <v>0</v>
      </c>
      <c r="AU54">
        <f t="shared" si="5"/>
        <v>0</v>
      </c>
    </row>
    <row r="55" spans="1:47" s="3" customFormat="1" x14ac:dyDescent="0.2">
      <c r="A55" s="3" t="s">
        <v>56</v>
      </c>
      <c r="B55" s="3" t="s">
        <v>57</v>
      </c>
      <c r="C55" s="3">
        <f>AND(D55,averaged_runsVolcConst!AQ55)*1</f>
        <v>1</v>
      </c>
      <c r="D55" s="3">
        <f t="shared" si="3"/>
        <v>1</v>
      </c>
      <c r="E55" s="3" t="s">
        <v>45</v>
      </c>
      <c r="F55" s="3">
        <v>16.28</v>
      </c>
      <c r="G55" s="3">
        <v>34.520000000000003</v>
      </c>
      <c r="H55" s="3">
        <v>3.7633486564192499E-2</v>
      </c>
      <c r="I55" s="3">
        <v>102.40387296248799</v>
      </c>
      <c r="J55" s="3">
        <v>-0.81333333318791101</v>
      </c>
      <c r="K55" s="3">
        <v>-2.5220833331616301</v>
      </c>
      <c r="L55" s="3">
        <v>-1.85855539120547</v>
      </c>
      <c r="M55" s="3">
        <v>-1.7199999998537501</v>
      </c>
      <c r="N55" s="3">
        <v>-3.46499999982847</v>
      </c>
      <c r="O55" s="3">
        <v>-1.2949999998541299</v>
      </c>
      <c r="P55" s="3">
        <v>-3.08666666649549</v>
      </c>
      <c r="Q55" s="3">
        <v>3.5081607664341101</v>
      </c>
      <c r="R55" s="3">
        <v>5.3564664434472199E-2</v>
      </c>
      <c r="S55" s="3">
        <v>7.9875540869858599E-4</v>
      </c>
      <c r="T55" s="3">
        <v>5.7413534452541201E-2</v>
      </c>
      <c r="U55" s="3">
        <v>3.9090106549368397E-2</v>
      </c>
      <c r="V55" s="3">
        <v>-2.0771434631829102</v>
      </c>
      <c r="W55" s="3">
        <v>-0.59166666652137301</v>
      </c>
      <c r="X55" s="3">
        <v>-2.7119444442747298</v>
      </c>
      <c r="Y55" s="3">
        <v>-2.0129380340278198</v>
      </c>
      <c r="Z55" s="3">
        <v>-1.49833333318722</v>
      </c>
      <c r="AA55" s="3">
        <v>-3.3699999998296799</v>
      </c>
      <c r="AB55" s="3">
        <v>8.8333333478012699E-2</v>
      </c>
      <c r="AC55" s="3">
        <v>-2.49999999983048</v>
      </c>
      <c r="AD55" s="3">
        <v>3.5248824785602002</v>
      </c>
      <c r="AE55" s="3">
        <v>6.1443207711004803E-2</v>
      </c>
      <c r="AF55" s="3">
        <v>3.9246856657539602</v>
      </c>
      <c r="AG55" s="3">
        <v>1.9319870867879501</v>
      </c>
      <c r="AH55" s="3">
        <v>5.9429788184984798</v>
      </c>
      <c r="AI55" s="3">
        <v>4.4886775578887104</v>
      </c>
      <c r="AJ55" s="3">
        <v>1.0530557227519299</v>
      </c>
      <c r="AK55" s="3">
        <v>16.317999999999898</v>
      </c>
      <c r="AL55" s="3">
        <v>16.218</v>
      </c>
      <c r="AM55" s="3">
        <v>1.20793481644697E-2</v>
      </c>
      <c r="AN55" s="3">
        <v>2.7203753796715201E-2</v>
      </c>
      <c r="AO55" s="3">
        <v>6.6323800000000004</v>
      </c>
      <c r="AP55" s="3">
        <v>231.67225900542499</v>
      </c>
      <c r="AQ55" s="3">
        <v>6.6805058129976294E-2</v>
      </c>
      <c r="AR55" s="6">
        <v>7.2198785406823104E-2</v>
      </c>
      <c r="AS55" s="6">
        <v>0.118524919970176</v>
      </c>
      <c r="AT55" s="3">
        <f t="shared" si="4"/>
        <v>1</v>
      </c>
      <c r="AU55" s="3">
        <f t="shared" si="5"/>
        <v>0</v>
      </c>
    </row>
    <row r="56" spans="1:47" x14ac:dyDescent="0.2">
      <c r="A56" t="s">
        <v>65</v>
      </c>
      <c r="B56" t="s">
        <v>57</v>
      </c>
      <c r="C56">
        <f>AND(D56,averaged_runsVolcConst!AQ56)*1</f>
        <v>0</v>
      </c>
      <c r="D56">
        <f t="shared" si="3"/>
        <v>0</v>
      </c>
      <c r="E56" t="s">
        <v>45</v>
      </c>
      <c r="F56">
        <v>18.28</v>
      </c>
      <c r="G56">
        <v>40.700000000000003</v>
      </c>
      <c r="H56">
        <v>4.1910147265283103E-2</v>
      </c>
      <c r="I56">
        <v>92.706707590042797</v>
      </c>
      <c r="J56">
        <v>-0.81249999985459898</v>
      </c>
      <c r="K56">
        <v>-2.7669444442725002</v>
      </c>
      <c r="L56">
        <v>-2.0626501737377798</v>
      </c>
      <c r="M56">
        <v>-1.5333333331872701</v>
      </c>
      <c r="N56">
        <v>-3.4849999998284602</v>
      </c>
      <c r="O56">
        <v>-1.10999999985433</v>
      </c>
      <c r="P56">
        <v>-3.1366666664954401</v>
      </c>
      <c r="Q56">
        <v>3.8250345722836299</v>
      </c>
      <c r="R56">
        <v>5.5139373659071497E-2</v>
      </c>
      <c r="S56">
        <v>2.0665118405939001E-3</v>
      </c>
      <c r="T56">
        <v>6.5371196949352506E-2</v>
      </c>
      <c r="U56">
        <v>4.3366767250459098E-2</v>
      </c>
      <c r="V56">
        <v>-16.588941525934899</v>
      </c>
      <c r="W56">
        <v>-0.59083333318806097</v>
      </c>
      <c r="X56">
        <v>-2.9733333331634002</v>
      </c>
      <c r="Y56">
        <v>-2.22638888872864</v>
      </c>
      <c r="Z56">
        <v>-1.3116666665207399</v>
      </c>
      <c r="AA56">
        <v>-3.3899999998296901</v>
      </c>
      <c r="AB56">
        <v>0.13000000014461799</v>
      </c>
      <c r="AC56">
        <v>-2.7933333331635701</v>
      </c>
      <c r="AD56">
        <v>3.6355341879555398</v>
      </c>
      <c r="AE56">
        <v>6.9400870207816101E-2</v>
      </c>
      <c r="AF56">
        <v>3.9703811119580599</v>
      </c>
      <c r="AG56">
        <v>1.8002852635645199</v>
      </c>
      <c r="AH56">
        <v>5.8882349366608802</v>
      </c>
      <c r="AI56">
        <v>4.0590447875641802</v>
      </c>
      <c r="AJ56">
        <v>0.92523276390707498</v>
      </c>
      <c r="AK56">
        <v>14.536</v>
      </c>
      <c r="AL56">
        <v>14.456</v>
      </c>
      <c r="AM56">
        <v>1.40631804970871E-2</v>
      </c>
      <c r="AN56">
        <v>1.84603017388442E-2</v>
      </c>
      <c r="AO56">
        <v>3.5314399999999999</v>
      </c>
      <c r="AP56">
        <v>203.55120805955599</v>
      </c>
      <c r="AQ56">
        <v>7.1943679621043893E-2</v>
      </c>
      <c r="AR56" s="5">
        <v>7.8013585158576995E-2</v>
      </c>
      <c r="AS56" s="5">
        <v>0.121882743634084</v>
      </c>
      <c r="AT56">
        <f t="shared" si="4"/>
        <v>0</v>
      </c>
      <c r="AU56">
        <f t="shared" si="5"/>
        <v>0</v>
      </c>
    </row>
    <row r="61" spans="1:47" x14ac:dyDescent="0.2">
      <c r="D61">
        <f>SUM(D2:D56)</f>
        <v>7</v>
      </c>
    </row>
  </sheetData>
  <sortState xmlns:xlrd2="http://schemas.microsoft.com/office/spreadsheetml/2017/richdata2" ref="A2:AS57">
    <sortCondition ref="B2:B57"/>
    <sortCondition ref="A2:A57"/>
  </sortState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8E638-908B-3448-844E-1C213202735A}">
  <dimension ref="A1:AR56"/>
  <sheetViews>
    <sheetView workbookViewId="0">
      <pane xSplit="1" ySplit="1" topLeftCell="AM63" activePane="bottomRight" state="frozen"/>
      <selection pane="topRight" activeCell="B1" sqref="B1"/>
      <selection pane="bottomLeft" activeCell="A2" sqref="A2"/>
      <selection pane="bottomRight" activeCell="AQ2" sqref="AQ2"/>
    </sheetView>
  </sheetViews>
  <sheetFormatPr baseColWidth="10" defaultRowHeight="16" x14ac:dyDescent="0.2"/>
  <sheetData>
    <row r="1" spans="1:44" x14ac:dyDescent="0.2">
      <c r="A1" t="s">
        <v>0</v>
      </c>
      <c r="B1" t="s">
        <v>1</v>
      </c>
      <c r="C1" t="s">
        <v>2</v>
      </c>
      <c r="D1" t="s">
        <v>6</v>
      </c>
      <c r="E1" t="s">
        <v>5</v>
      </c>
      <c r="F1" t="s">
        <v>15</v>
      </c>
      <c r="G1" t="s">
        <v>13</v>
      </c>
      <c r="H1" t="s">
        <v>19</v>
      </c>
      <c r="I1" t="s">
        <v>20</v>
      </c>
      <c r="J1" t="s">
        <v>25</v>
      </c>
      <c r="K1" t="s">
        <v>23</v>
      </c>
      <c r="L1" t="s">
        <v>24</v>
      </c>
      <c r="M1" t="s">
        <v>21</v>
      </c>
      <c r="N1" t="s">
        <v>22</v>
      </c>
      <c r="O1" t="s">
        <v>26</v>
      </c>
      <c r="P1" t="s">
        <v>4</v>
      </c>
      <c r="Q1" t="s">
        <v>11</v>
      </c>
      <c r="R1" t="s">
        <v>18</v>
      </c>
      <c r="S1" t="s">
        <v>30</v>
      </c>
      <c r="T1" t="s">
        <v>28</v>
      </c>
      <c r="U1" t="s">
        <v>34</v>
      </c>
      <c r="V1" t="s">
        <v>35</v>
      </c>
      <c r="W1" t="s">
        <v>40</v>
      </c>
      <c r="X1" t="s">
        <v>38</v>
      </c>
      <c r="Y1" t="s">
        <v>39</v>
      </c>
      <c r="Z1" t="s">
        <v>36</v>
      </c>
      <c r="AA1" t="s">
        <v>37</v>
      </c>
      <c r="AB1" t="s">
        <v>41</v>
      </c>
      <c r="AC1" t="s">
        <v>33</v>
      </c>
      <c r="AD1" t="s">
        <v>31</v>
      </c>
      <c r="AE1" t="s">
        <v>32</v>
      </c>
      <c r="AF1" t="s">
        <v>16</v>
      </c>
      <c r="AG1" t="s">
        <v>17</v>
      </c>
      <c r="AH1" t="s">
        <v>9</v>
      </c>
      <c r="AI1" t="s">
        <v>27</v>
      </c>
      <c r="AJ1" t="s">
        <v>42</v>
      </c>
      <c r="AK1" t="s">
        <v>7</v>
      </c>
      <c r="AL1" t="s">
        <v>8</v>
      </c>
      <c r="AM1" t="s">
        <v>3</v>
      </c>
      <c r="AN1" t="s">
        <v>12</v>
      </c>
      <c r="AO1" t="s">
        <v>10</v>
      </c>
      <c r="AP1" t="s">
        <v>14</v>
      </c>
      <c r="AQ1">
        <v>6.2E-2</v>
      </c>
      <c r="AR1" t="s">
        <v>29</v>
      </c>
    </row>
    <row r="2" spans="1:44" x14ac:dyDescent="0.2">
      <c r="A2" t="s">
        <v>93</v>
      </c>
      <c r="B2" t="s">
        <v>64</v>
      </c>
      <c r="C2" t="s">
        <v>45</v>
      </c>
      <c r="D2">
        <v>74.319999999999993</v>
      </c>
      <c r="E2">
        <v>138.36000000000001</v>
      </c>
      <c r="F2">
        <v>-7.6131495957963799E-2</v>
      </c>
      <c r="G2">
        <v>-174.70697411956701</v>
      </c>
      <c r="H2">
        <v>4.6533333334731397</v>
      </c>
      <c r="I2">
        <v>4.2833333334964498</v>
      </c>
      <c r="J2">
        <v>4.4350976802566899</v>
      </c>
      <c r="K2">
        <v>4.6533333334731397</v>
      </c>
      <c r="L2">
        <v>4.2150000001631804</v>
      </c>
      <c r="M2">
        <v>4.6533333334731397</v>
      </c>
      <c r="N2">
        <v>4.3516666668297201</v>
      </c>
      <c r="O2">
        <v>4.6253182277923202</v>
      </c>
      <c r="P2">
        <v>3.3133616302815E-2</v>
      </c>
      <c r="Q2">
        <v>-4.1238482267960203E-2</v>
      </c>
      <c r="R2">
        <v>-5.8297034072875897E-2</v>
      </c>
      <c r="S2">
        <v>-7.7139255823713795E-2</v>
      </c>
      <c r="T2">
        <v>-282.93633550384601</v>
      </c>
      <c r="U2">
        <v>4.6900000001395403</v>
      </c>
      <c r="V2">
        <v>4.3216666668299704</v>
      </c>
      <c r="W2">
        <v>4.5570833334898104</v>
      </c>
      <c r="X2">
        <v>4.6900000001395403</v>
      </c>
      <c r="Y2">
        <v>4.2533333334967001</v>
      </c>
      <c r="Z2">
        <v>4.6900000001395403</v>
      </c>
      <c r="AA2">
        <v>4.3900000001632398</v>
      </c>
      <c r="AB2">
        <v>4.5570833334898104</v>
      </c>
      <c r="AC2">
        <v>-5.9515835762023801E-2</v>
      </c>
      <c r="AD2">
        <v>1.0071919719684701</v>
      </c>
      <c r="AE2">
        <v>2.9850937791711099</v>
      </c>
      <c r="AF2">
        <v>0.801728003797884</v>
      </c>
      <c r="AG2">
        <v>1.5141408960863001</v>
      </c>
      <c r="AH2">
        <v>4.1457377546684103E-4</v>
      </c>
      <c r="AI2">
        <v>13.56</v>
      </c>
      <c r="AJ2">
        <v>13.54</v>
      </c>
      <c r="AK2" s="1">
        <v>1.34970946967231E-5</v>
      </c>
      <c r="AL2">
        <v>1.1608096563293401E-4</v>
      </c>
      <c r="AM2">
        <v>3.1440800000000002</v>
      </c>
      <c r="AN2">
        <v>9.5351968357375E-2</v>
      </c>
      <c r="AO2">
        <v>6.5266150902033498E-2</v>
      </c>
      <c r="AP2">
        <v>8.3994925166261794E-2</v>
      </c>
      <c r="AQ2">
        <f t="shared" ref="AQ2:AQ33" si="0">(AP2&lt;$AQ$1)*1</f>
        <v>0</v>
      </c>
      <c r="AR2">
        <v>9.2958253250565601E-2</v>
      </c>
    </row>
    <row r="3" spans="1:44" x14ac:dyDescent="0.2">
      <c r="A3" t="s">
        <v>87</v>
      </c>
      <c r="B3" t="s">
        <v>64</v>
      </c>
      <c r="C3" t="s">
        <v>45</v>
      </c>
      <c r="D3">
        <v>35.78</v>
      </c>
      <c r="E3">
        <v>104.5</v>
      </c>
      <c r="F3">
        <v>-3.0464075838581801E-2</v>
      </c>
      <c r="G3">
        <v>17.859549392148899</v>
      </c>
      <c r="H3">
        <v>2.3008333334752802</v>
      </c>
      <c r="I3">
        <v>1.48361111127676</v>
      </c>
      <c r="J3">
        <v>1.9497786936893799</v>
      </c>
      <c r="K3">
        <v>2.0233333334755299</v>
      </c>
      <c r="L3">
        <v>1.0000000001661</v>
      </c>
      <c r="M3">
        <v>2.5783333334750198</v>
      </c>
      <c r="N3">
        <v>1.9933333334985199</v>
      </c>
      <c r="O3">
        <v>2.5996461249809699</v>
      </c>
      <c r="P3">
        <v>3.9612137138468798E-2</v>
      </c>
      <c r="Q3">
        <v>-1.83578534997027E-2</v>
      </c>
      <c r="R3">
        <v>-2.2932313919067301E-2</v>
      </c>
      <c r="S3">
        <v>-3.1471835704331798E-2</v>
      </c>
      <c r="T3">
        <v>-92.459991402352898</v>
      </c>
      <c r="U3">
        <v>2.3375000001416799</v>
      </c>
      <c r="V3">
        <v>1.5219444446102799</v>
      </c>
      <c r="W3">
        <v>2.0504166668249399</v>
      </c>
      <c r="X3">
        <v>2.0600000001419301</v>
      </c>
      <c r="Y3">
        <v>1.0383333334996201</v>
      </c>
      <c r="Z3">
        <v>2.61500000014142</v>
      </c>
      <c r="AA3">
        <v>1.7900000001656</v>
      </c>
      <c r="AB3">
        <v>2.1247329061028002</v>
      </c>
      <c r="AC3">
        <v>-2.4151115608215201E-2</v>
      </c>
      <c r="AD3">
        <v>3.8725967590869601</v>
      </c>
      <c r="AE3">
        <v>4.5485825449636499</v>
      </c>
      <c r="AF3">
        <v>3.9585398686579798</v>
      </c>
      <c r="AG3">
        <v>4.6206442568907597</v>
      </c>
      <c r="AH3">
        <v>0.58527737396160595</v>
      </c>
      <c r="AI3">
        <v>16.204000000000001</v>
      </c>
      <c r="AJ3">
        <v>16.263999999999999</v>
      </c>
      <c r="AK3" s="1">
        <v>4.9347382908915099E-6</v>
      </c>
      <c r="AL3">
        <v>4.3291206745094899E-4</v>
      </c>
      <c r="AM3">
        <v>6.4627599999999896</v>
      </c>
      <c r="AN3">
        <v>134.613796011169</v>
      </c>
      <c r="AO3">
        <v>5.9161810435776799E-2</v>
      </c>
      <c r="AP3">
        <v>5.6641846335429701E-2</v>
      </c>
      <c r="AQ3">
        <f t="shared" si="0"/>
        <v>1</v>
      </c>
      <c r="AR3">
        <v>6.9115935757922894E-2</v>
      </c>
    </row>
    <row r="4" spans="1:44" x14ac:dyDescent="0.2">
      <c r="A4" t="s">
        <v>63</v>
      </c>
      <c r="B4" t="s">
        <v>64</v>
      </c>
      <c r="C4" t="s">
        <v>45</v>
      </c>
      <c r="D4">
        <v>0</v>
      </c>
      <c r="E4">
        <v>0.36</v>
      </c>
      <c r="F4">
        <v>3.95617932951848E-3</v>
      </c>
      <c r="G4">
        <v>89.223080385955299</v>
      </c>
      <c r="H4">
        <v>-5.6249999855894302E-2</v>
      </c>
      <c r="I4">
        <v>0.28622222238897299</v>
      </c>
      <c r="J4">
        <v>2.5495802970202E-2</v>
      </c>
      <c r="K4">
        <v>-2.9233333331866098</v>
      </c>
      <c r="L4">
        <v>-3.9716666664960099</v>
      </c>
      <c r="M4">
        <v>-0.37333333318893802</v>
      </c>
      <c r="N4">
        <v>1.0516666668327399</v>
      </c>
      <c r="O4">
        <v>2.1043283525451799</v>
      </c>
      <c r="P4">
        <v>0.10666242272924301</v>
      </c>
      <c r="Q4" s="1">
        <v>-1.07285209324083E-5</v>
      </c>
      <c r="R4">
        <v>4.3229381561278998E-3</v>
      </c>
      <c r="S4">
        <v>2.9484194637684901E-3</v>
      </c>
      <c r="T4">
        <v>82.3145793000716</v>
      </c>
      <c r="U4">
        <v>-1.9583333189497499E-2</v>
      </c>
      <c r="V4">
        <v>0.324555555722495</v>
      </c>
      <c r="W4">
        <v>0.139185592345206</v>
      </c>
      <c r="X4">
        <v>-2.8866666665202199</v>
      </c>
      <c r="Y4">
        <v>-3.9333333331624898</v>
      </c>
      <c r="Z4">
        <v>0.12666666681035099</v>
      </c>
      <c r="AA4">
        <v>1.2050000001661501</v>
      </c>
      <c r="AB4">
        <v>1.34584920635473</v>
      </c>
      <c r="AC4">
        <v>3.1041364669799898E-3</v>
      </c>
      <c r="AD4">
        <v>3.0000136647347801</v>
      </c>
      <c r="AE4">
        <v>2.97396914000465</v>
      </c>
      <c r="AF4">
        <v>3.19441142630038</v>
      </c>
      <c r="AG4">
        <v>2.8421280139087899</v>
      </c>
      <c r="AH4">
        <v>0.90648231589184403</v>
      </c>
      <c r="AI4">
        <v>36.457999999999998</v>
      </c>
      <c r="AJ4">
        <v>36.677999999999997</v>
      </c>
      <c r="AK4">
        <v>0.76272385104138696</v>
      </c>
      <c r="AL4">
        <v>0.94694797611009895</v>
      </c>
      <c r="AM4">
        <v>34.838999999999999</v>
      </c>
      <c r="AN4">
        <v>208.490932655124</v>
      </c>
      <c r="AO4">
        <v>9.6724596246690303E-2</v>
      </c>
      <c r="AP4">
        <v>8.8119042975293105E-2</v>
      </c>
      <c r="AQ4">
        <f t="shared" si="0"/>
        <v>0</v>
      </c>
      <c r="AR4">
        <v>9.6092102703874305E-2</v>
      </c>
    </row>
    <row r="5" spans="1:44" x14ac:dyDescent="0.2">
      <c r="A5" t="s">
        <v>94</v>
      </c>
      <c r="B5" t="s">
        <v>72</v>
      </c>
      <c r="C5" t="s">
        <v>45</v>
      </c>
      <c r="D5">
        <v>104.22</v>
      </c>
      <c r="E5">
        <v>143.91999999999999</v>
      </c>
      <c r="F5">
        <v>5.00743472135787E-3</v>
      </c>
      <c r="G5">
        <v>-23.079946998027101</v>
      </c>
      <c r="H5">
        <v>1.5700000001426</v>
      </c>
      <c r="I5">
        <v>-0.13166666649954001</v>
      </c>
      <c r="J5">
        <v>-5.2996031585841701E-2</v>
      </c>
      <c r="K5">
        <v>1.5700000001426</v>
      </c>
      <c r="L5">
        <v>-0.13166666649954001</v>
      </c>
      <c r="M5">
        <v>1.5700000001426</v>
      </c>
      <c r="N5">
        <v>-0.13166666649954001</v>
      </c>
      <c r="O5">
        <v>2.6321489784211498</v>
      </c>
      <c r="P5">
        <v>2.9159392238805901E-2</v>
      </c>
      <c r="Q5">
        <v>-8.2699325184243999E-2</v>
      </c>
      <c r="R5">
        <v>3.8803658074883E-2</v>
      </c>
      <c r="S5">
        <v>3.9996748556078597E-3</v>
      </c>
      <c r="T5">
        <v>-110.969609796599</v>
      </c>
      <c r="U5">
        <v>1.6066666668089999</v>
      </c>
      <c r="V5">
        <v>-9.3333333166019605E-2</v>
      </c>
      <c r="W5">
        <v>3.31196582780394E-2</v>
      </c>
      <c r="X5">
        <v>1.6066666668089999</v>
      </c>
      <c r="Y5">
        <v>-9.3333333166019605E-2</v>
      </c>
      <c r="Z5">
        <v>1.6066666668089999</v>
      </c>
      <c r="AA5">
        <v>-9.3333333166019605E-2</v>
      </c>
      <c r="AB5">
        <v>1.4748290598407501</v>
      </c>
      <c r="AC5">
        <v>3.7584856385735103E-2</v>
      </c>
      <c r="AD5">
        <v>6.3590391375103197</v>
      </c>
      <c r="AE5">
        <v>9.6584812434638998</v>
      </c>
      <c r="AF5">
        <v>7.0053115000903503</v>
      </c>
      <c r="AG5">
        <v>11.227835022383299</v>
      </c>
      <c r="AH5">
        <v>-12.410579363062901</v>
      </c>
      <c r="AI5">
        <v>13.32</v>
      </c>
      <c r="AJ5">
        <v>13.34</v>
      </c>
      <c r="AK5" s="1">
        <v>2.7214112844825699E-37</v>
      </c>
      <c r="AL5" s="1">
        <v>1.9927970222100099E-32</v>
      </c>
      <c r="AM5">
        <v>3.4474200000000002</v>
      </c>
      <c r="AN5">
        <v>-2370.42065834502</v>
      </c>
      <c r="AO5">
        <v>0.15058093085087099</v>
      </c>
      <c r="AP5">
        <v>5.1630822461713098E-2</v>
      </c>
      <c r="AQ5">
        <f t="shared" si="0"/>
        <v>1</v>
      </c>
      <c r="AR5">
        <v>6.0536017539038603E-2</v>
      </c>
    </row>
    <row r="6" spans="1:44" x14ac:dyDescent="0.2">
      <c r="A6" t="s">
        <v>71</v>
      </c>
      <c r="B6" t="s">
        <v>72</v>
      </c>
      <c r="C6" t="s">
        <v>45</v>
      </c>
      <c r="D6">
        <v>0.6</v>
      </c>
      <c r="E6">
        <v>0.78</v>
      </c>
      <c r="F6">
        <v>-2.0868378594405702E-2</v>
      </c>
      <c r="G6">
        <v>81.487279882647201</v>
      </c>
      <c r="H6">
        <v>1.6361111112536999</v>
      </c>
      <c r="I6">
        <v>1.0719444446105</v>
      </c>
      <c r="J6">
        <v>1.2591465711826799</v>
      </c>
      <c r="K6">
        <v>0.91333333347658396</v>
      </c>
      <c r="L6">
        <v>7.0000000166974094E-2</v>
      </c>
      <c r="M6">
        <v>2.3766666668085699</v>
      </c>
      <c r="N6">
        <v>1.6983333334988</v>
      </c>
      <c r="O6">
        <v>2.0895871528914398</v>
      </c>
      <c r="P6">
        <v>0.13079739228678899</v>
      </c>
      <c r="Q6">
        <v>-2.5094493298665799E-2</v>
      </c>
      <c r="R6">
        <v>-1.5807064571461901E-2</v>
      </c>
      <c r="S6">
        <v>-2.1876138460155702E-2</v>
      </c>
      <c r="T6">
        <v>73.7152849279869</v>
      </c>
      <c r="U6">
        <v>1.6727777779200901</v>
      </c>
      <c r="V6">
        <v>1.1102777779440201</v>
      </c>
      <c r="W6">
        <v>1.32663461554332</v>
      </c>
      <c r="X6">
        <v>0.95000000014298103</v>
      </c>
      <c r="Y6">
        <v>0.108333333500495</v>
      </c>
      <c r="Z6">
        <v>2.2300000001417999</v>
      </c>
      <c r="AA6">
        <v>1.1516666668328699</v>
      </c>
      <c r="AB6">
        <v>1.6738782052099299</v>
      </c>
      <c r="AC6">
        <v>-1.7025866260609802E-2</v>
      </c>
      <c r="AD6">
        <v>2.1003609076090801</v>
      </c>
      <c r="AE6">
        <v>2.4615668628922198</v>
      </c>
      <c r="AF6">
        <v>2.2194632944062298</v>
      </c>
      <c r="AG6">
        <v>2.5647074025899501</v>
      </c>
      <c r="AH6">
        <v>0.95511445556264896</v>
      </c>
      <c r="AI6">
        <v>21.19</v>
      </c>
      <c r="AJ6">
        <v>21.27</v>
      </c>
      <c r="AK6">
        <v>0.61720198765656697</v>
      </c>
      <c r="AL6">
        <v>0.97750263330982601</v>
      </c>
      <c r="AM6">
        <v>14.86192</v>
      </c>
      <c r="AN6">
        <v>134.671138234333</v>
      </c>
      <c r="AO6">
        <v>5.9726606734384603E-2</v>
      </c>
      <c r="AP6">
        <v>5.3359843103998203E-2</v>
      </c>
      <c r="AQ6">
        <f t="shared" si="0"/>
        <v>1</v>
      </c>
      <c r="AR6">
        <v>6.7774752543005204E-2</v>
      </c>
    </row>
    <row r="7" spans="1:44" x14ac:dyDescent="0.2">
      <c r="A7" t="s">
        <v>91</v>
      </c>
      <c r="B7" t="s">
        <v>72</v>
      </c>
      <c r="C7" t="s">
        <v>45</v>
      </c>
      <c r="D7">
        <v>10.220000000000001</v>
      </c>
      <c r="E7">
        <v>43.96</v>
      </c>
      <c r="F7">
        <v>-1.3798605795082901E-2</v>
      </c>
      <c r="G7">
        <v>85.669659537666206</v>
      </c>
      <c r="H7">
        <v>2.9016666668080799</v>
      </c>
      <c r="I7">
        <v>1.6300000001655399</v>
      </c>
      <c r="J7">
        <v>1.3035775337367299</v>
      </c>
      <c r="K7">
        <v>2.9016666668080799</v>
      </c>
      <c r="L7">
        <v>1.6300000001655399</v>
      </c>
      <c r="M7">
        <v>2.9016666668080799</v>
      </c>
      <c r="N7">
        <v>1.6300000001655399</v>
      </c>
      <c r="O7">
        <v>3.0449498789049501</v>
      </c>
      <c r="P7">
        <v>5.5103038124536E-2</v>
      </c>
      <c r="Q7">
        <v>-7.6055564218270501E-3</v>
      </c>
      <c r="R7">
        <v>2.2016050635416898E-2</v>
      </c>
      <c r="S7">
        <v>-1.4806365660833E-2</v>
      </c>
      <c r="T7">
        <v>81.461577893687902</v>
      </c>
      <c r="U7">
        <v>2.9383333334744801</v>
      </c>
      <c r="V7">
        <v>1.66833333349906</v>
      </c>
      <c r="W7">
        <v>1.3835897437469999</v>
      </c>
      <c r="X7">
        <v>2.9383333334744801</v>
      </c>
      <c r="Y7">
        <v>1.66833333349906</v>
      </c>
      <c r="Z7">
        <v>2.9383333334744801</v>
      </c>
      <c r="AA7">
        <v>1.66833333349906</v>
      </c>
      <c r="AB7">
        <v>1.6838461539462399</v>
      </c>
      <c r="AC7">
        <v>2.0797248946269001E-2</v>
      </c>
      <c r="AD7">
        <v>3.7368216236588601</v>
      </c>
      <c r="AE7">
        <v>6.0669043834067402</v>
      </c>
      <c r="AF7">
        <v>4.0602690607902696</v>
      </c>
      <c r="AG7">
        <v>6.3384730743400901</v>
      </c>
      <c r="AH7">
        <v>1.18406675760576</v>
      </c>
      <c r="AI7">
        <v>12.98</v>
      </c>
      <c r="AJ7">
        <v>13</v>
      </c>
      <c r="AK7">
        <v>2.9321308008405999E-2</v>
      </c>
      <c r="AL7">
        <v>5.4287904802082301E-2</v>
      </c>
      <c r="AM7">
        <v>2.2144999999999899</v>
      </c>
      <c r="AN7">
        <v>183.53034742889301</v>
      </c>
      <c r="AO7">
        <v>5.9076231959988103E-2</v>
      </c>
      <c r="AP7">
        <v>6.3965230661637701E-2</v>
      </c>
      <c r="AQ7">
        <f t="shared" si="0"/>
        <v>0</v>
      </c>
      <c r="AR7">
        <v>6.4100445990771096E-2</v>
      </c>
    </row>
    <row r="8" spans="1:44" x14ac:dyDescent="0.2">
      <c r="A8" t="s">
        <v>101</v>
      </c>
      <c r="B8" t="s">
        <v>72</v>
      </c>
      <c r="C8" t="s">
        <v>45</v>
      </c>
      <c r="D8">
        <v>37.799999999999997</v>
      </c>
      <c r="E8">
        <v>87.3</v>
      </c>
      <c r="F8" s="1">
        <v>4.2364038307460099E-5</v>
      </c>
      <c r="G8">
        <v>-103.96295531433501</v>
      </c>
      <c r="H8">
        <v>2.2183333334753699</v>
      </c>
      <c r="I8">
        <v>0.35833333350003099</v>
      </c>
      <c r="J8">
        <v>0.43269078160039398</v>
      </c>
      <c r="K8">
        <v>2.2183333334753699</v>
      </c>
      <c r="L8">
        <v>0.35833333350003099</v>
      </c>
      <c r="M8">
        <v>2.2183333334753699</v>
      </c>
      <c r="N8">
        <v>0.35833333350003099</v>
      </c>
      <c r="O8">
        <v>2.9102734705303899</v>
      </c>
      <c r="P8">
        <v>3.12067999029709E-2</v>
      </c>
      <c r="Q8">
        <v>-3.4192486135000899E-3</v>
      </c>
      <c r="R8">
        <v>4.4260785059695301E-2</v>
      </c>
      <c r="S8">
        <v>-9.6539582744255097E-4</v>
      </c>
      <c r="T8">
        <v>-158.39461092728101</v>
      </c>
      <c r="U8">
        <v>2.25500000014177</v>
      </c>
      <c r="V8">
        <v>0.39666666683355201</v>
      </c>
      <c r="W8">
        <v>0.51384615400392597</v>
      </c>
      <c r="X8">
        <v>2.25500000014177</v>
      </c>
      <c r="Y8">
        <v>0.39666666683355201</v>
      </c>
      <c r="Z8">
        <v>2.25500000014177</v>
      </c>
      <c r="AA8">
        <v>0.39666666683355201</v>
      </c>
      <c r="AB8">
        <v>1.4084615384921899</v>
      </c>
      <c r="AC8">
        <v>4.3041983370547397E-2</v>
      </c>
      <c r="AD8">
        <v>4.5413459815948896</v>
      </c>
      <c r="AE8">
        <v>8.7853821927060007</v>
      </c>
      <c r="AF8">
        <v>4.6727460831523402</v>
      </c>
      <c r="AG8">
        <v>10.455957691500201</v>
      </c>
      <c r="AH8">
        <v>-0.107723152140454</v>
      </c>
      <c r="AI8">
        <v>12.98</v>
      </c>
      <c r="AJ8">
        <v>13</v>
      </c>
      <c r="AK8" s="1">
        <v>9.6710355315269693E-6</v>
      </c>
      <c r="AL8" s="1">
        <v>2.4873625623387999E-5</v>
      </c>
      <c r="AM8">
        <v>2.6135600000000001</v>
      </c>
      <c r="AN8">
        <v>-16.697088581770501</v>
      </c>
      <c r="AO8">
        <v>6.2156985254182E-2</v>
      </c>
      <c r="AP8">
        <v>6.3294364174957096E-2</v>
      </c>
      <c r="AQ8">
        <f t="shared" si="0"/>
        <v>0</v>
      </c>
      <c r="AR8">
        <v>6.8581181241301706E-2</v>
      </c>
    </row>
    <row r="9" spans="1:44" x14ac:dyDescent="0.2">
      <c r="A9" t="s">
        <v>108</v>
      </c>
      <c r="B9" t="s">
        <v>72</v>
      </c>
      <c r="C9" t="s">
        <v>45</v>
      </c>
      <c r="D9">
        <v>121.54</v>
      </c>
      <c r="E9">
        <v>133.82</v>
      </c>
      <c r="F9">
        <v>-0.27970351735464599</v>
      </c>
      <c r="G9">
        <v>-3523.1199897822898</v>
      </c>
      <c r="H9">
        <v>16.821666666795402</v>
      </c>
      <c r="I9">
        <v>17.2783333334846</v>
      </c>
      <c r="J9">
        <v>16.263063186961499</v>
      </c>
      <c r="K9">
        <v>16.821666666795402</v>
      </c>
      <c r="L9">
        <v>17.2783333334846</v>
      </c>
      <c r="M9">
        <v>16.821666666795402</v>
      </c>
      <c r="N9">
        <v>17.2783333334846</v>
      </c>
      <c r="O9">
        <v>16.3869593568525</v>
      </c>
      <c r="P9">
        <v>2.9323460284433701E-2</v>
      </c>
      <c r="Q9">
        <v>-0.181986059749979</v>
      </c>
      <c r="R9">
        <v>-0.27054595732508901</v>
      </c>
      <c r="S9">
        <v>-0.28071127722039602</v>
      </c>
      <c r="T9">
        <v>-3577.1910694852299</v>
      </c>
      <c r="U9">
        <v>16.8583333334618</v>
      </c>
      <c r="V9">
        <v>17.316666666818101</v>
      </c>
      <c r="W9">
        <v>16.316794871939599</v>
      </c>
      <c r="X9">
        <v>16.8583333334618</v>
      </c>
      <c r="Y9">
        <v>17.316666666818101</v>
      </c>
      <c r="Z9">
        <v>16.8583333334618</v>
      </c>
      <c r="AA9">
        <v>17.316666666818101</v>
      </c>
      <c r="AB9">
        <v>16.316794871939599</v>
      </c>
      <c r="AC9">
        <v>-0.27176475901423702</v>
      </c>
      <c r="AD9" s="1">
        <v>4.7553098006799803E-15</v>
      </c>
      <c r="AE9" s="1">
        <v>9.8581037143686098E-13</v>
      </c>
      <c r="AF9" s="1">
        <v>9.6492347290636996E-20</v>
      </c>
      <c r="AG9" s="1">
        <v>1.0633726304383201E-14</v>
      </c>
      <c r="AH9">
        <v>-26.587612496107699</v>
      </c>
      <c r="AI9">
        <v>12.86</v>
      </c>
      <c r="AJ9">
        <v>12.88</v>
      </c>
      <c r="AK9" s="1">
        <v>1.7977865670763501E-25</v>
      </c>
      <c r="AL9" s="1">
        <v>5.5732158357998705E-25</v>
      </c>
      <c r="AM9">
        <v>0.84223999999999999</v>
      </c>
      <c r="AN9">
        <v>-3722.2657494550799</v>
      </c>
      <c r="AO9">
        <v>0.235223762198144</v>
      </c>
      <c r="AP9">
        <v>0.28743125122082702</v>
      </c>
      <c r="AQ9">
        <f t="shared" si="0"/>
        <v>0</v>
      </c>
      <c r="AR9">
        <v>0.28879572260032399</v>
      </c>
    </row>
    <row r="10" spans="1:44" x14ac:dyDescent="0.2">
      <c r="A10" t="s">
        <v>92</v>
      </c>
      <c r="B10" t="s">
        <v>72</v>
      </c>
      <c r="C10" t="s">
        <v>45</v>
      </c>
      <c r="D10">
        <v>59.16</v>
      </c>
      <c r="E10">
        <v>107.42</v>
      </c>
      <c r="F10">
        <v>7.4977244805413401E-2</v>
      </c>
      <c r="G10">
        <v>-54.937754399324</v>
      </c>
      <c r="H10">
        <v>-3.4016666665195499</v>
      </c>
      <c r="I10">
        <v>-5.6583333331611501</v>
      </c>
      <c r="J10">
        <v>-4.6337988398854799</v>
      </c>
      <c r="K10">
        <v>-3.4016666665195499</v>
      </c>
      <c r="L10">
        <v>-5.6583333331611501</v>
      </c>
      <c r="M10">
        <v>-3.4016666665195499</v>
      </c>
      <c r="N10">
        <v>-5.6583333331611501</v>
      </c>
      <c r="O10">
        <v>5.5046153870433603</v>
      </c>
      <c r="P10">
        <v>4.4242682963531399E-2</v>
      </c>
      <c r="Q10">
        <v>2.0661412276850099E-2</v>
      </c>
      <c r="R10">
        <v>9.5942155595208301E-2</v>
      </c>
      <c r="S10">
        <v>7.3969484939663405E-2</v>
      </c>
      <c r="T10">
        <v>-106.437419904878</v>
      </c>
      <c r="U10">
        <v>-3.3649999998531501</v>
      </c>
      <c r="V10">
        <v>-5.6199999998276304</v>
      </c>
      <c r="W10">
        <v>-4.5222435895816897</v>
      </c>
      <c r="X10">
        <v>-3.3649999998531501</v>
      </c>
      <c r="Y10">
        <v>-5.6199999998276304</v>
      </c>
      <c r="Z10">
        <v>-3.3649999998531501</v>
      </c>
      <c r="AA10">
        <v>-5.6199999998276304</v>
      </c>
      <c r="AB10">
        <v>4.5222435895816897</v>
      </c>
      <c r="AC10">
        <v>9.4723353906060306E-2</v>
      </c>
      <c r="AD10">
        <v>3.3720852237437202</v>
      </c>
      <c r="AE10">
        <v>1.5095463185689399</v>
      </c>
      <c r="AF10">
        <v>2.69190702326333</v>
      </c>
      <c r="AG10">
        <v>0.91192734645808005</v>
      </c>
      <c r="AH10">
        <v>-0.227451592576597</v>
      </c>
      <c r="AI10">
        <v>13.18</v>
      </c>
      <c r="AJ10">
        <v>13.18</v>
      </c>
      <c r="AK10">
        <v>1.05028532106647E-3</v>
      </c>
      <c r="AL10">
        <v>2.7513277710585499E-3</v>
      </c>
      <c r="AM10">
        <v>3.3155000000000001</v>
      </c>
      <c r="AN10">
        <v>-31.843222960723502</v>
      </c>
      <c r="AO10">
        <v>8.9335135662462706E-2</v>
      </c>
      <c r="AP10">
        <v>8.8061347506270302E-2</v>
      </c>
      <c r="AQ10">
        <f t="shared" si="0"/>
        <v>0</v>
      </c>
      <c r="AR10">
        <v>9.5597915028937802E-2</v>
      </c>
    </row>
    <row r="11" spans="1:44" x14ac:dyDescent="0.2">
      <c r="A11" t="s">
        <v>102</v>
      </c>
      <c r="B11" t="s">
        <v>72</v>
      </c>
      <c r="C11" t="s">
        <v>45</v>
      </c>
      <c r="D11">
        <v>60.82</v>
      </c>
      <c r="E11">
        <v>111.16</v>
      </c>
      <c r="F11">
        <v>-3.5081341658100097E-2</v>
      </c>
      <c r="G11">
        <v>-245.44938143621201</v>
      </c>
      <c r="H11">
        <v>2.8416666668081501</v>
      </c>
      <c r="I11">
        <v>2.9650000001643</v>
      </c>
      <c r="J11">
        <v>2.25420634936475</v>
      </c>
      <c r="K11">
        <v>2.8416666668081501</v>
      </c>
      <c r="L11">
        <v>2.9650000001643</v>
      </c>
      <c r="M11">
        <v>2.8416666668081501</v>
      </c>
      <c r="N11">
        <v>2.9650000001643</v>
      </c>
      <c r="O11">
        <v>3.9417707444960799</v>
      </c>
      <c r="P11">
        <v>3.2066077529597801E-2</v>
      </c>
      <c r="Q11">
        <v>-2.71388219174604E-2</v>
      </c>
      <c r="R11">
        <v>8.5753398215345292E-3</v>
      </c>
      <c r="S11">
        <v>-3.6089101523850101E-2</v>
      </c>
      <c r="T11">
        <v>-287.80349024919002</v>
      </c>
      <c r="U11">
        <v>2.87833333347454</v>
      </c>
      <c r="V11">
        <v>3.0033333334978201</v>
      </c>
      <c r="W11">
        <v>2.34282051297689</v>
      </c>
      <c r="X11">
        <v>2.87833333347454</v>
      </c>
      <c r="Y11">
        <v>3.0033333334978201</v>
      </c>
      <c r="Z11">
        <v>2.87833333347454</v>
      </c>
      <c r="AA11">
        <v>3.0033333334978201</v>
      </c>
      <c r="AB11">
        <v>2.6043589744709101</v>
      </c>
      <c r="AC11">
        <v>7.3565381323866096E-3</v>
      </c>
      <c r="AD11">
        <v>3.69571488468705</v>
      </c>
      <c r="AE11">
        <v>3.7678305693937899</v>
      </c>
      <c r="AF11">
        <v>3.1190895883952798</v>
      </c>
      <c r="AG11">
        <v>4.6771795971099799</v>
      </c>
      <c r="AH11">
        <v>-1.0127351284791</v>
      </c>
      <c r="AI11">
        <v>12.98</v>
      </c>
      <c r="AJ11">
        <v>13</v>
      </c>
      <c r="AK11">
        <v>3.7765398395783901E-3</v>
      </c>
      <c r="AL11">
        <v>6.6123216630433199E-3</v>
      </c>
      <c r="AM11">
        <v>3.0072000000000001</v>
      </c>
      <c r="AN11">
        <v>-156.97394491426101</v>
      </c>
      <c r="AO11">
        <v>7.6466021887336602E-2</v>
      </c>
      <c r="AP11">
        <v>8.5568368040426904E-2</v>
      </c>
      <c r="AQ11">
        <f t="shared" si="0"/>
        <v>0</v>
      </c>
      <c r="AR11">
        <v>8.74635417992808E-2</v>
      </c>
    </row>
    <row r="12" spans="1:44" x14ac:dyDescent="0.2">
      <c r="A12" t="s">
        <v>66</v>
      </c>
      <c r="B12" t="s">
        <v>67</v>
      </c>
      <c r="C12" t="s">
        <v>45</v>
      </c>
      <c r="D12">
        <v>9.34</v>
      </c>
      <c r="E12">
        <v>52.78</v>
      </c>
      <c r="F12">
        <v>6.9634529142343499E-3</v>
      </c>
      <c r="G12">
        <v>126.83944790644099</v>
      </c>
      <c r="H12">
        <v>0.14583333347725899</v>
      </c>
      <c r="I12">
        <v>-0.13527777761065701</v>
      </c>
      <c r="J12">
        <v>-0.18486696158011101</v>
      </c>
      <c r="K12">
        <v>-0.30333333318899303</v>
      </c>
      <c r="L12">
        <v>-0.63499999983242505</v>
      </c>
      <c r="M12">
        <v>0.62333333347682096</v>
      </c>
      <c r="N12">
        <v>9.1666666833580102E-2</v>
      </c>
      <c r="O12">
        <v>2.0295519099250501</v>
      </c>
      <c r="P12">
        <v>4.6773652859682199E-2</v>
      </c>
      <c r="Q12">
        <v>-5.79337691135533E-4</v>
      </c>
      <c r="R12">
        <v>9.5198172251383592E-3</v>
      </c>
      <c r="S12">
        <v>5.9556930484843604E-3</v>
      </c>
      <c r="T12">
        <v>70.209806925006603</v>
      </c>
      <c r="U12">
        <v>0.182500000143656</v>
      </c>
      <c r="V12">
        <v>-9.6944444277135694E-2</v>
      </c>
      <c r="W12">
        <v>-7.3912393002791399E-2</v>
      </c>
      <c r="X12">
        <v>-0.26666666652259602</v>
      </c>
      <c r="Y12">
        <v>-0.59666666649890399</v>
      </c>
      <c r="Z12">
        <v>0.510000000143354</v>
      </c>
      <c r="AA12">
        <v>-3.83333331660742E-2</v>
      </c>
      <c r="AB12">
        <v>1.35324999998011</v>
      </c>
      <c r="AC12">
        <v>8.3010155359904796E-3</v>
      </c>
      <c r="AD12">
        <v>5.2580259687917597</v>
      </c>
      <c r="AE12">
        <v>5.3828873100254802</v>
      </c>
      <c r="AF12">
        <v>6.3722779711872199</v>
      </c>
      <c r="AG12">
        <v>6.1507176577921001</v>
      </c>
      <c r="AH12">
        <v>1.2650278821112799</v>
      </c>
      <c r="AI12">
        <v>16.132000000000001</v>
      </c>
      <c r="AJ12">
        <v>16.251999999999999</v>
      </c>
      <c r="AK12">
        <v>9.9187832088548394E-2</v>
      </c>
      <c r="AL12">
        <v>0.19097662323322401</v>
      </c>
      <c r="AM12">
        <v>6.3445399999999896</v>
      </c>
      <c r="AN12">
        <v>285.89630135714998</v>
      </c>
      <c r="AO12">
        <v>5.7567673774968298E-2</v>
      </c>
      <c r="AP12">
        <v>5.2185812283075499E-2</v>
      </c>
      <c r="AQ12">
        <f t="shared" si="0"/>
        <v>1</v>
      </c>
      <c r="AR12">
        <v>6.8821450042173105E-2</v>
      </c>
    </row>
    <row r="13" spans="1:44" x14ac:dyDescent="0.2">
      <c r="A13" t="s">
        <v>86</v>
      </c>
      <c r="B13" t="s">
        <v>67</v>
      </c>
      <c r="C13" t="s">
        <v>45</v>
      </c>
      <c r="D13">
        <v>7.86</v>
      </c>
      <c r="E13">
        <v>51.78</v>
      </c>
      <c r="F13">
        <v>7.7114287216593098E-3</v>
      </c>
      <c r="G13">
        <v>152.72072452058501</v>
      </c>
      <c r="H13">
        <v>0.57333333347684801</v>
      </c>
      <c r="I13">
        <v>-0.79333333316560495</v>
      </c>
      <c r="J13">
        <v>-0.50021443817792</v>
      </c>
      <c r="K13">
        <v>0.57333333347684801</v>
      </c>
      <c r="L13">
        <v>-0.88833333316551899</v>
      </c>
      <c r="M13">
        <v>0.57333333347684801</v>
      </c>
      <c r="N13">
        <v>-0.69833333316569202</v>
      </c>
      <c r="O13">
        <v>2.1826536224578299</v>
      </c>
      <c r="P13">
        <v>3.5604321204453698E-2</v>
      </c>
      <c r="Q13">
        <v>-4.96238866115036E-3</v>
      </c>
      <c r="R13">
        <v>2.4185189126127299E-2</v>
      </c>
      <c r="S13">
        <v>6.7036688559093402E-3</v>
      </c>
      <c r="T13">
        <v>87.211094752508203</v>
      </c>
      <c r="U13">
        <v>0.61000000014324496</v>
      </c>
      <c r="V13">
        <v>-0.75499999983208399</v>
      </c>
      <c r="W13">
        <v>-0.41277777761832302</v>
      </c>
      <c r="X13">
        <v>0.61000000014324496</v>
      </c>
      <c r="Y13">
        <v>-0.84999999983199803</v>
      </c>
      <c r="Z13">
        <v>0.61000000014324496</v>
      </c>
      <c r="AA13">
        <v>-0.65999999983217095</v>
      </c>
      <c r="AB13">
        <v>1.43004273501671</v>
      </c>
      <c r="AC13">
        <v>2.2966387436979398E-2</v>
      </c>
      <c r="AD13">
        <v>6.9671476320480501</v>
      </c>
      <c r="AE13">
        <v>5.9950050797740504</v>
      </c>
      <c r="AF13">
        <v>7.7604667093736701</v>
      </c>
      <c r="AG13">
        <v>8.0704456161100797</v>
      </c>
      <c r="AH13">
        <v>1.5542731123996101</v>
      </c>
      <c r="AI13">
        <v>13.54</v>
      </c>
      <c r="AJ13">
        <v>13.58</v>
      </c>
      <c r="AK13">
        <v>0.11951883321345</v>
      </c>
      <c r="AL13">
        <v>0.16224245937257001</v>
      </c>
      <c r="AM13">
        <v>3.2968799999999998</v>
      </c>
      <c r="AN13">
        <v>327.95162671631903</v>
      </c>
      <c r="AO13">
        <v>4.6088564963901298E-2</v>
      </c>
      <c r="AP13">
        <v>4.07930099501344E-2</v>
      </c>
      <c r="AQ13">
        <f t="shared" si="0"/>
        <v>1</v>
      </c>
      <c r="AR13">
        <v>5.5923424062383001E-2</v>
      </c>
    </row>
    <row r="14" spans="1:44" x14ac:dyDescent="0.2">
      <c r="A14" t="s">
        <v>88</v>
      </c>
      <c r="B14" t="s">
        <v>67</v>
      </c>
      <c r="C14" t="s">
        <v>45</v>
      </c>
      <c r="D14">
        <v>19.899999999999999</v>
      </c>
      <c r="E14">
        <v>77.86</v>
      </c>
      <c r="F14">
        <v>-1.3228400213931801E-2</v>
      </c>
      <c r="G14">
        <v>86.278337355859804</v>
      </c>
      <c r="H14">
        <v>0.57333333347684801</v>
      </c>
      <c r="I14">
        <v>-0.79333333316560495</v>
      </c>
      <c r="J14">
        <v>-0.19351800960677201</v>
      </c>
      <c r="K14">
        <v>0.57333333347684801</v>
      </c>
      <c r="L14">
        <v>-0.88833333316551899</v>
      </c>
      <c r="M14">
        <v>0.57333333347684801</v>
      </c>
      <c r="N14">
        <v>-0.69833333316569202</v>
      </c>
      <c r="O14">
        <v>2.25305774678991</v>
      </c>
      <c r="P14">
        <v>3.5604321204453698E-2</v>
      </c>
      <c r="Q14">
        <v>-1.4000454326789801E-2</v>
      </c>
      <c r="R14">
        <v>2.4185189126127299E-2</v>
      </c>
      <c r="S14">
        <v>-1.4236160079681899E-2</v>
      </c>
      <c r="T14">
        <v>36.746786886527403</v>
      </c>
      <c r="U14">
        <v>0.61000000014324496</v>
      </c>
      <c r="V14">
        <v>-0.75499999983208399</v>
      </c>
      <c r="W14">
        <v>-0.10463675197758</v>
      </c>
      <c r="X14">
        <v>0.61000000014324496</v>
      </c>
      <c r="Y14">
        <v>-0.84999999983199803</v>
      </c>
      <c r="Z14">
        <v>0.61000000014324496</v>
      </c>
      <c r="AA14">
        <v>-0.65999999983217095</v>
      </c>
      <c r="AB14">
        <v>1.18155982904035</v>
      </c>
      <c r="AC14">
        <v>2.2966387436979398E-2</v>
      </c>
      <c r="AD14">
        <v>6.9671476320480501</v>
      </c>
      <c r="AE14">
        <v>5.9950050797740504</v>
      </c>
      <c r="AF14">
        <v>7.7604667093736701</v>
      </c>
      <c r="AG14">
        <v>8.0704456161100797</v>
      </c>
      <c r="AH14">
        <v>1.2303858475745699</v>
      </c>
      <c r="AI14">
        <v>13.64</v>
      </c>
      <c r="AJ14">
        <v>13.68</v>
      </c>
      <c r="AK14">
        <v>4.6890190231949999E-2</v>
      </c>
      <c r="AL14">
        <v>6.6307447346153903E-2</v>
      </c>
      <c r="AM14">
        <v>3.50712</v>
      </c>
      <c r="AN14">
        <v>259.611413838234</v>
      </c>
      <c r="AO14">
        <v>5.5786080454788403E-2</v>
      </c>
      <c r="AP14">
        <v>6.2676721024479007E-2</v>
      </c>
      <c r="AQ14">
        <f t="shared" si="0"/>
        <v>0</v>
      </c>
      <c r="AR14">
        <v>6.8854994651576504E-2</v>
      </c>
    </row>
    <row r="15" spans="1:44" x14ac:dyDescent="0.2">
      <c r="A15" t="s">
        <v>68</v>
      </c>
      <c r="B15" t="s">
        <v>67</v>
      </c>
      <c r="C15" t="s">
        <v>45</v>
      </c>
      <c r="D15">
        <v>2</v>
      </c>
      <c r="E15">
        <v>2.48</v>
      </c>
      <c r="F15">
        <v>6.8108093065643097E-3</v>
      </c>
      <c r="G15">
        <v>76.1068377489119</v>
      </c>
      <c r="H15">
        <v>0.51833333347691202</v>
      </c>
      <c r="I15">
        <v>-0.81666666649891795</v>
      </c>
      <c r="J15">
        <v>-0.44336691070545098</v>
      </c>
      <c r="K15">
        <v>0.46333333347695699</v>
      </c>
      <c r="L15">
        <v>-0.83166666649890397</v>
      </c>
      <c r="M15">
        <v>0.57333333347686599</v>
      </c>
      <c r="N15">
        <v>-0.80166666649893104</v>
      </c>
      <c r="O15">
        <v>2.0157737988970901</v>
      </c>
      <c r="P15">
        <v>0.116869970734941</v>
      </c>
      <c r="Q15">
        <v>-2.1134422606596199E-3</v>
      </c>
      <c r="R15">
        <v>2.36430856728988E-2</v>
      </c>
      <c r="S15">
        <v>5.8030494408143297E-3</v>
      </c>
      <c r="T15">
        <v>73.0687267711251</v>
      </c>
      <c r="U15">
        <v>0.55500000014330897</v>
      </c>
      <c r="V15">
        <v>-0.77833333316539599</v>
      </c>
      <c r="W15">
        <v>-0.367200854541472</v>
      </c>
      <c r="X15">
        <v>0.500000000143354</v>
      </c>
      <c r="Y15">
        <v>-0.79333333316538301</v>
      </c>
      <c r="Z15">
        <v>0.54166666680998699</v>
      </c>
      <c r="AA15">
        <v>-0.76333333316540997</v>
      </c>
      <c r="AB15">
        <v>1.3906196580809</v>
      </c>
      <c r="AC15">
        <v>2.2424283983751001E-2</v>
      </c>
      <c r="AD15">
        <v>2.7266092421156398</v>
      </c>
      <c r="AE15">
        <v>1.9571699074972599</v>
      </c>
      <c r="AF15">
        <v>2.7944084969793499</v>
      </c>
      <c r="AG15">
        <v>1.9923214883547899</v>
      </c>
      <c r="AH15">
        <v>1.16594093702388</v>
      </c>
      <c r="AI15">
        <v>13.527999999999899</v>
      </c>
      <c r="AJ15">
        <v>13.548</v>
      </c>
      <c r="AK15">
        <v>0.599380529612206</v>
      </c>
      <c r="AL15">
        <v>0.623750439564835</v>
      </c>
      <c r="AM15">
        <v>3.71082</v>
      </c>
      <c r="AN15">
        <v>268.16641551549202</v>
      </c>
      <c r="AO15">
        <v>4.4013023973371403E-2</v>
      </c>
      <c r="AP15">
        <v>3.65379543615632E-2</v>
      </c>
      <c r="AQ15">
        <f t="shared" si="0"/>
        <v>1</v>
      </c>
      <c r="AR15">
        <v>5.3425038994999501E-2</v>
      </c>
    </row>
    <row r="16" spans="1:44" x14ac:dyDescent="0.2">
      <c r="A16" t="s">
        <v>83</v>
      </c>
      <c r="B16" t="s">
        <v>67</v>
      </c>
      <c r="C16" t="s">
        <v>45</v>
      </c>
      <c r="D16">
        <v>0</v>
      </c>
      <c r="E16">
        <v>0</v>
      </c>
      <c r="F16">
        <v>4.5857794593931597E-3</v>
      </c>
      <c r="G16">
        <v>-9.6261666883240995</v>
      </c>
      <c r="H16">
        <v>0.272222222366031</v>
      </c>
      <c r="I16">
        <v>0.540277777944287</v>
      </c>
      <c r="J16">
        <v>6.3223392510224199E-2</v>
      </c>
      <c r="K16">
        <v>-1.0899999998549501</v>
      </c>
      <c r="L16">
        <v>-1.82499999983133</v>
      </c>
      <c r="M16">
        <v>-1.9999999855917799E-2</v>
      </c>
      <c r="N16">
        <v>1.7466666668320801</v>
      </c>
      <c r="O16">
        <v>2.1594868516032899</v>
      </c>
      <c r="P16">
        <v>0.29740693430071902</v>
      </c>
      <c r="Q16" s="1">
        <v>-4.8602929190660599E-5</v>
      </c>
      <c r="R16">
        <v>4.3182340863125897E-3</v>
      </c>
      <c r="S16">
        <v>3.5780195936431702E-3</v>
      </c>
      <c r="T16">
        <v>-10.067340376166801</v>
      </c>
      <c r="U16">
        <v>0.30888888903242701</v>
      </c>
      <c r="V16">
        <v>0.57861111127780795</v>
      </c>
      <c r="W16">
        <v>0.17861538477491301</v>
      </c>
      <c r="X16">
        <v>-1.0533333331885499</v>
      </c>
      <c r="Y16">
        <v>-1.7866666664978099</v>
      </c>
      <c r="Z16">
        <v>0.196666666810315</v>
      </c>
      <c r="AA16">
        <v>1.40000000016596</v>
      </c>
      <c r="AB16">
        <v>1.43259829059125</v>
      </c>
      <c r="AC16">
        <v>3.0994323971646801E-3</v>
      </c>
      <c r="AD16">
        <v>1.02022906169151</v>
      </c>
      <c r="AE16">
        <v>0.73373654672896604</v>
      </c>
      <c r="AF16">
        <v>1.0333024612345301</v>
      </c>
      <c r="AG16">
        <v>0.73389261129458505</v>
      </c>
      <c r="AH16">
        <v>0.394252322177086</v>
      </c>
      <c r="AI16">
        <v>22.518000000000001</v>
      </c>
      <c r="AJ16">
        <v>22.638000000000002</v>
      </c>
      <c r="AK16">
        <v>0.99892687091191801</v>
      </c>
      <c r="AL16">
        <v>0.99892687091191801</v>
      </c>
      <c r="AM16">
        <v>13.292299999999999</v>
      </c>
      <c r="AN16">
        <v>90.678034100729803</v>
      </c>
      <c r="AO16">
        <v>8.3842169247026394E-2</v>
      </c>
      <c r="AP16">
        <v>7.3549860842136203E-2</v>
      </c>
      <c r="AQ16">
        <f t="shared" si="0"/>
        <v>0</v>
      </c>
      <c r="AR16">
        <v>8.3087874504042605E-2</v>
      </c>
    </row>
    <row r="17" spans="1:44" x14ac:dyDescent="0.2">
      <c r="A17" t="s">
        <v>75</v>
      </c>
      <c r="B17" t="s">
        <v>67</v>
      </c>
      <c r="C17" t="s">
        <v>45</v>
      </c>
      <c r="D17">
        <v>0.4</v>
      </c>
      <c r="E17">
        <v>1.88</v>
      </c>
      <c r="F17">
        <v>6.6283007616503896E-3</v>
      </c>
      <c r="G17">
        <v>56.610656792632703</v>
      </c>
      <c r="H17">
        <v>0.24416666681052401</v>
      </c>
      <c r="I17">
        <v>-6.8333333166230303E-2</v>
      </c>
      <c r="J17">
        <v>-0.121609940823013</v>
      </c>
      <c r="K17">
        <v>-0.29833333318899302</v>
      </c>
      <c r="L17">
        <v>-0.56166666649911301</v>
      </c>
      <c r="M17">
        <v>0.476666666810315</v>
      </c>
      <c r="N17">
        <v>0.26333333350013099</v>
      </c>
      <c r="O17">
        <v>2.0105990997394598</v>
      </c>
      <c r="P17">
        <v>0.14097376083767699</v>
      </c>
      <c r="Q17" s="1">
        <v>1.6490114969901E-6</v>
      </c>
      <c r="R17">
        <v>7.6907511065240604E-3</v>
      </c>
      <c r="S17">
        <v>5.6205408959004201E-3</v>
      </c>
      <c r="T17">
        <v>53.950271960269603</v>
      </c>
      <c r="U17">
        <v>0.28083333347692102</v>
      </c>
      <c r="V17">
        <v>-2.9999999832708998E-2</v>
      </c>
      <c r="W17">
        <v>-1.51495724899142E-2</v>
      </c>
      <c r="X17">
        <v>-0.26166666652259601</v>
      </c>
      <c r="Y17">
        <v>-0.52333333316559205</v>
      </c>
      <c r="Z17">
        <v>0.56833333347665704</v>
      </c>
      <c r="AA17">
        <v>6.3333333500531802E-2</v>
      </c>
      <c r="AB17">
        <v>1.3500427350228701</v>
      </c>
      <c r="AC17">
        <v>6.4719494173761704E-3</v>
      </c>
      <c r="AD17">
        <v>2.1861123534000702</v>
      </c>
      <c r="AE17">
        <v>1.5618299648202101</v>
      </c>
      <c r="AF17">
        <v>2.2488890720736001</v>
      </c>
      <c r="AG17">
        <v>1.57622416375737</v>
      </c>
      <c r="AH17">
        <v>0.98918762432324903</v>
      </c>
      <c r="AI17">
        <v>16.738</v>
      </c>
      <c r="AJ17">
        <v>16.838000000000001</v>
      </c>
      <c r="AK17">
        <v>0.71819200007232198</v>
      </c>
      <c r="AL17">
        <v>0.79311674880629202</v>
      </c>
      <c r="AM17">
        <v>7.2479999999999896</v>
      </c>
      <c r="AN17">
        <v>227.51315359434699</v>
      </c>
      <c r="AO17">
        <v>6.2079162865333798E-2</v>
      </c>
      <c r="AP17">
        <v>5.5822524721224502E-2</v>
      </c>
      <c r="AQ17">
        <f t="shared" si="0"/>
        <v>1</v>
      </c>
      <c r="AR17">
        <v>7.02333318713914E-2</v>
      </c>
    </row>
    <row r="18" spans="1:44" x14ac:dyDescent="0.2">
      <c r="A18" t="s">
        <v>77</v>
      </c>
      <c r="B18" t="s">
        <v>67</v>
      </c>
      <c r="C18" t="s">
        <v>45</v>
      </c>
      <c r="D18">
        <v>0</v>
      </c>
      <c r="E18">
        <v>0</v>
      </c>
      <c r="F18">
        <v>6.6283007616503896E-3</v>
      </c>
      <c r="G18">
        <v>48.294487666094597</v>
      </c>
      <c r="H18">
        <v>0.24416666681052401</v>
      </c>
      <c r="I18">
        <v>-6.8333333166230303E-2</v>
      </c>
      <c r="J18">
        <v>-0.121609940823013</v>
      </c>
      <c r="K18">
        <v>-0.29833333318899302</v>
      </c>
      <c r="L18">
        <v>-0.56166666649911301</v>
      </c>
      <c r="M18">
        <v>0.476666666810315</v>
      </c>
      <c r="N18">
        <v>0.26333333350013099</v>
      </c>
      <c r="O18">
        <v>2.0105990997394598</v>
      </c>
      <c r="P18">
        <v>0.16471717261968299</v>
      </c>
      <c r="Q18">
        <v>-1.19891989806126E-3</v>
      </c>
      <c r="R18">
        <v>7.6907511065240604E-3</v>
      </c>
      <c r="S18">
        <v>5.6205408959004201E-3</v>
      </c>
      <c r="T18">
        <v>46.138496980232397</v>
      </c>
      <c r="U18">
        <v>0.28083333347692102</v>
      </c>
      <c r="V18">
        <v>-2.9999999832708998E-2</v>
      </c>
      <c r="W18">
        <v>-1.51495724899142E-2</v>
      </c>
      <c r="X18">
        <v>-0.26166666652259601</v>
      </c>
      <c r="Y18">
        <v>-0.52333333316559205</v>
      </c>
      <c r="Z18">
        <v>0.56833333347665704</v>
      </c>
      <c r="AA18">
        <v>6.3333333500531802E-2</v>
      </c>
      <c r="AB18">
        <v>1.3500427350228701</v>
      </c>
      <c r="AC18">
        <v>6.4719494173761704E-3</v>
      </c>
      <c r="AD18">
        <v>1.994390899648</v>
      </c>
      <c r="AE18">
        <v>1.4140628896715299</v>
      </c>
      <c r="AF18">
        <v>2.04267693598123</v>
      </c>
      <c r="AG18">
        <v>1.4239654943492699</v>
      </c>
      <c r="AH18">
        <v>0.91894326206088095</v>
      </c>
      <c r="AI18">
        <v>16.738</v>
      </c>
      <c r="AJ18">
        <v>16.838000000000001</v>
      </c>
      <c r="AK18">
        <v>0.99819557616024002</v>
      </c>
      <c r="AL18">
        <v>0.99819557616024002</v>
      </c>
      <c r="AM18">
        <v>7.1180399999999997</v>
      </c>
      <c r="AN18">
        <v>197.572801343089</v>
      </c>
      <c r="AO18">
        <v>6.2601042625462802E-2</v>
      </c>
      <c r="AP18">
        <v>5.5822524721224502E-2</v>
      </c>
      <c r="AQ18">
        <f t="shared" si="0"/>
        <v>1</v>
      </c>
      <c r="AR18">
        <v>7.02333318713914E-2</v>
      </c>
    </row>
    <row r="19" spans="1:44" x14ac:dyDescent="0.2">
      <c r="A19" t="s">
        <v>81</v>
      </c>
      <c r="B19" t="s">
        <v>67</v>
      </c>
      <c r="C19" t="s">
        <v>45</v>
      </c>
      <c r="D19">
        <v>0.18</v>
      </c>
      <c r="E19">
        <v>0.84</v>
      </c>
      <c r="F19">
        <v>6.6283007616503896E-3</v>
      </c>
      <c r="G19">
        <v>23.0197138145666</v>
      </c>
      <c r="H19">
        <v>0.243333333477189</v>
      </c>
      <c r="I19">
        <v>-6.8333333166230303E-2</v>
      </c>
      <c r="J19">
        <v>-0.121727462190534</v>
      </c>
      <c r="K19">
        <v>-0.29833333318899302</v>
      </c>
      <c r="L19">
        <v>-0.56166666649911301</v>
      </c>
      <c r="M19">
        <v>0.47500000014364502</v>
      </c>
      <c r="N19">
        <v>0.26333333350013099</v>
      </c>
      <c r="O19">
        <v>2.0106481238200899</v>
      </c>
      <c r="P19">
        <v>0.20676308493179599</v>
      </c>
      <c r="Q19" s="1">
        <v>1.6490114969901E-6</v>
      </c>
      <c r="R19">
        <v>7.6907511065240604E-3</v>
      </c>
      <c r="S19">
        <v>5.6205408959004201E-3</v>
      </c>
      <c r="T19">
        <v>21.880781815814402</v>
      </c>
      <c r="U19">
        <v>0.280000000143586</v>
      </c>
      <c r="V19">
        <v>-2.9999999832708998E-2</v>
      </c>
      <c r="W19">
        <v>-1.52564100967516E-2</v>
      </c>
      <c r="X19">
        <v>-0.26166666652259601</v>
      </c>
      <c r="Y19">
        <v>-0.52333333316559205</v>
      </c>
      <c r="Z19">
        <v>0.56666666680998701</v>
      </c>
      <c r="AA19">
        <v>6.3333333500531802E-2</v>
      </c>
      <c r="AB19">
        <v>1.3496367521168899</v>
      </c>
      <c r="AC19">
        <v>6.4719494173761704E-3</v>
      </c>
      <c r="AD19">
        <v>1.4975511552805401</v>
      </c>
      <c r="AE19">
        <v>1.0617059006640099</v>
      </c>
      <c r="AF19">
        <v>1.5192445957733201</v>
      </c>
      <c r="AG19">
        <v>1.0647317718149101</v>
      </c>
      <c r="AH19">
        <v>0.72800109465150897</v>
      </c>
      <c r="AI19">
        <v>16.738</v>
      </c>
      <c r="AJ19">
        <v>16.838000000000001</v>
      </c>
      <c r="AK19">
        <v>0.79324558124852396</v>
      </c>
      <c r="AL19">
        <v>0.88679999125291598</v>
      </c>
      <c r="AM19">
        <v>7.2479999999999896</v>
      </c>
      <c r="AN19">
        <v>167.44025176984701</v>
      </c>
      <c r="AO19">
        <v>6.2079162865333798E-2</v>
      </c>
      <c r="AP19">
        <v>5.5822524721224502E-2</v>
      </c>
      <c r="AQ19">
        <f t="shared" si="0"/>
        <v>1</v>
      </c>
      <c r="AR19">
        <v>7.02333318713914E-2</v>
      </c>
    </row>
    <row r="20" spans="1:44" x14ac:dyDescent="0.2">
      <c r="A20" t="s">
        <v>76</v>
      </c>
      <c r="B20" t="s">
        <v>67</v>
      </c>
      <c r="C20" t="s">
        <v>45</v>
      </c>
      <c r="D20">
        <v>2</v>
      </c>
      <c r="E20">
        <v>2.4</v>
      </c>
      <c r="F20">
        <v>7.4671132438935304E-3</v>
      </c>
      <c r="G20">
        <v>47.6133879179269</v>
      </c>
      <c r="H20">
        <v>2.1666666810710899E-2</v>
      </c>
      <c r="I20">
        <v>-0.366666666499331</v>
      </c>
      <c r="J20">
        <v>-0.19855998152325999</v>
      </c>
      <c r="K20">
        <v>-0.104999999855835</v>
      </c>
      <c r="L20">
        <v>-0.45499999983258899</v>
      </c>
      <c r="M20">
        <v>0.148333333477257</v>
      </c>
      <c r="N20">
        <v>-0.278333333166074</v>
      </c>
      <c r="O20">
        <v>1.93032744692697</v>
      </c>
      <c r="P20">
        <v>0.15856690754782299</v>
      </c>
      <c r="Q20" s="1">
        <v>-8.9288173597972697E-5</v>
      </c>
      <c r="R20">
        <v>1.25880633489281E-2</v>
      </c>
      <c r="S20">
        <v>6.4593533781435401E-3</v>
      </c>
      <c r="T20">
        <v>45.523906044636099</v>
      </c>
      <c r="U20">
        <v>5.8333333477107799E-2</v>
      </c>
      <c r="V20">
        <v>-0.32833333316580998</v>
      </c>
      <c r="W20">
        <v>-8.8557692148125505E-2</v>
      </c>
      <c r="X20">
        <v>-6.8333333189439099E-2</v>
      </c>
      <c r="Y20">
        <v>-0.41666666649906797</v>
      </c>
      <c r="Z20">
        <v>4.33333334771214E-2</v>
      </c>
      <c r="AA20">
        <v>-0.23999999983255199</v>
      </c>
      <c r="AB20">
        <v>1.4018696581127501</v>
      </c>
      <c r="AC20">
        <v>1.13692616597803E-2</v>
      </c>
      <c r="AD20">
        <v>1.9838522803196399</v>
      </c>
      <c r="AE20">
        <v>1.4002791133627199</v>
      </c>
      <c r="AF20">
        <v>2.0194314082896501</v>
      </c>
      <c r="AG20">
        <v>1.4119155074844001</v>
      </c>
      <c r="AH20">
        <v>0.92868458123697395</v>
      </c>
      <c r="AI20">
        <v>14.632</v>
      </c>
      <c r="AJ20">
        <v>14.752000000000001</v>
      </c>
      <c r="AK20">
        <v>0.599348454829991</v>
      </c>
      <c r="AL20">
        <v>0.62017185499875005</v>
      </c>
      <c r="AM20">
        <v>5.0949200000000001</v>
      </c>
      <c r="AN20">
        <v>213.59745368450399</v>
      </c>
      <c r="AO20">
        <v>5.0408838566684301E-2</v>
      </c>
      <c r="AP20">
        <v>4.3686306834502198E-2</v>
      </c>
      <c r="AQ20">
        <f t="shared" si="0"/>
        <v>1</v>
      </c>
      <c r="AR20">
        <v>6.1812867377214899E-2</v>
      </c>
    </row>
    <row r="21" spans="1:44" x14ac:dyDescent="0.2">
      <c r="A21" t="s">
        <v>82</v>
      </c>
      <c r="B21" t="s">
        <v>67</v>
      </c>
      <c r="C21" t="s">
        <v>45</v>
      </c>
      <c r="D21">
        <v>0</v>
      </c>
      <c r="E21">
        <v>0.56000000000000005</v>
      </c>
      <c r="F21">
        <v>4.8065488606337404E-3</v>
      </c>
      <c r="G21">
        <v>-1.6655145457456599</v>
      </c>
      <c r="H21">
        <v>0.19083333347720399</v>
      </c>
      <c r="I21">
        <v>0.57611111127759895</v>
      </c>
      <c r="J21">
        <v>2.1548407772777001E-2</v>
      </c>
      <c r="K21">
        <v>-1.32833333318807</v>
      </c>
      <c r="L21">
        <v>-1.6883333331647801</v>
      </c>
      <c r="M21">
        <v>-0.18999999985577201</v>
      </c>
      <c r="N21">
        <v>1.5083333334989699</v>
      </c>
      <c r="O21">
        <v>2.1314422396666801</v>
      </c>
      <c r="P21">
        <v>0.27349585591886399</v>
      </c>
      <c r="Q21" s="1">
        <v>-5.2352807159878299E-5</v>
      </c>
      <c r="R21">
        <v>3.4848095766949801E-3</v>
      </c>
      <c r="S21">
        <v>3.79878899488376E-3</v>
      </c>
      <c r="T21">
        <v>-2.1610667918404198</v>
      </c>
      <c r="U21">
        <v>0.227500000143601</v>
      </c>
      <c r="V21">
        <v>0.61444444461112002</v>
      </c>
      <c r="W21">
        <v>0.13547863263828</v>
      </c>
      <c r="X21">
        <v>-1.2916666665216701</v>
      </c>
      <c r="Y21">
        <v>-1.64999999983126</v>
      </c>
      <c r="Z21">
        <v>0.32166666681019701</v>
      </c>
      <c r="AA21">
        <v>1.46166666683257</v>
      </c>
      <c r="AB21">
        <v>1.4012222222151201</v>
      </c>
      <c r="AC21">
        <v>2.2660078875470901E-3</v>
      </c>
      <c r="AD21">
        <v>1.1336828873868601</v>
      </c>
      <c r="AE21">
        <v>0.80721502596208095</v>
      </c>
      <c r="AF21">
        <v>1.1483728285380801</v>
      </c>
      <c r="AG21">
        <v>0.80635499408634603</v>
      </c>
      <c r="AH21">
        <v>0.44334064136811802</v>
      </c>
      <c r="AI21">
        <v>22.206</v>
      </c>
      <c r="AJ21">
        <v>22.346</v>
      </c>
      <c r="AK21">
        <v>0.83857964366039195</v>
      </c>
      <c r="AL21">
        <v>0.99877787990813305</v>
      </c>
      <c r="AM21">
        <v>13.4544</v>
      </c>
      <c r="AN21">
        <v>101.968347514667</v>
      </c>
      <c r="AO21">
        <v>8.67755696907586E-2</v>
      </c>
      <c r="AP21">
        <v>7.7222342718796799E-2</v>
      </c>
      <c r="AQ21">
        <f t="shared" si="0"/>
        <v>0</v>
      </c>
      <c r="AR21">
        <v>8.5814555823745794E-2</v>
      </c>
    </row>
    <row r="22" spans="1:44" x14ac:dyDescent="0.2">
      <c r="A22" t="s">
        <v>95</v>
      </c>
      <c r="B22" t="s">
        <v>67</v>
      </c>
      <c r="C22" t="s">
        <v>45</v>
      </c>
      <c r="D22">
        <v>119.46</v>
      </c>
      <c r="E22">
        <v>174.76</v>
      </c>
      <c r="F22">
        <v>2.4418028429165701E-2</v>
      </c>
      <c r="G22">
        <v>105.134369738884</v>
      </c>
      <c r="H22">
        <v>-0.113333333189157</v>
      </c>
      <c r="I22">
        <v>-1.3108333331651101</v>
      </c>
      <c r="J22">
        <v>-1.15678800350166</v>
      </c>
      <c r="K22">
        <v>-0.113333333189157</v>
      </c>
      <c r="L22">
        <v>-1.3266666664984399</v>
      </c>
      <c r="M22">
        <v>-0.113333333189157</v>
      </c>
      <c r="N22">
        <v>-1.3266666664984399</v>
      </c>
      <c r="O22">
        <v>2.5376929897789502</v>
      </c>
      <c r="P22">
        <v>3.2291518475455798E-2</v>
      </c>
      <c r="Q22">
        <v>6.4157756012324693E-2</v>
      </c>
      <c r="R22">
        <v>4.4029918081110002E-2</v>
      </c>
      <c r="S22">
        <v>2.3410268563415701E-2</v>
      </c>
      <c r="T22">
        <v>28.453171338616599</v>
      </c>
      <c r="U22">
        <v>-7.6666666522760302E-2</v>
      </c>
      <c r="V22">
        <v>-1.27249999983159</v>
      </c>
      <c r="W22">
        <v>-1.0909615383020901</v>
      </c>
      <c r="X22">
        <v>-7.6666666522760302E-2</v>
      </c>
      <c r="Y22">
        <v>-1.2883333331649101</v>
      </c>
      <c r="Z22">
        <v>-7.6666666522760302E-2</v>
      </c>
      <c r="AA22">
        <v>-1.25666666649827</v>
      </c>
      <c r="AB22">
        <v>1.5640384614612901</v>
      </c>
      <c r="AC22">
        <v>4.2811116391962098E-2</v>
      </c>
      <c r="AD22">
        <v>7.8795874344877204</v>
      </c>
      <c r="AE22">
        <v>6.6453008719657696</v>
      </c>
      <c r="AF22">
        <v>10.3560103757103</v>
      </c>
      <c r="AG22">
        <v>8.8279363378845996</v>
      </c>
      <c r="AH22">
        <v>-0.97733692057105204</v>
      </c>
      <c r="AI22">
        <v>13.28</v>
      </c>
      <c r="AJ22">
        <v>13.32</v>
      </c>
      <c r="AK22" s="1">
        <v>5.7855947863679499E-6</v>
      </c>
      <c r="AL22">
        <v>1.09961968389165E-4</v>
      </c>
      <c r="AM22">
        <v>2.8848199999999999</v>
      </c>
      <c r="AN22">
        <v>-224.78749173134199</v>
      </c>
      <c r="AO22">
        <v>8.33445518017496E-2</v>
      </c>
      <c r="AP22">
        <v>4.3368801995537103E-2</v>
      </c>
      <c r="AQ22">
        <f t="shared" si="0"/>
        <v>1</v>
      </c>
      <c r="AR22">
        <v>5.6375365315557299E-2</v>
      </c>
    </row>
    <row r="23" spans="1:44" x14ac:dyDescent="0.2">
      <c r="A23" t="s">
        <v>90</v>
      </c>
      <c r="B23" t="s">
        <v>67</v>
      </c>
      <c r="C23" t="s">
        <v>45</v>
      </c>
      <c r="D23">
        <v>42.58</v>
      </c>
      <c r="E23">
        <v>84.6</v>
      </c>
      <c r="F23">
        <v>-1.76508575207718E-2</v>
      </c>
      <c r="G23">
        <v>-5138.2309044690201</v>
      </c>
      <c r="H23">
        <v>0.85277777792103504</v>
      </c>
      <c r="I23">
        <v>1.2709444446103</v>
      </c>
      <c r="J23">
        <v>0.83000040716127599</v>
      </c>
      <c r="K23">
        <v>-1.0916666665216299</v>
      </c>
      <c r="L23">
        <v>-1.21166666649854</v>
      </c>
      <c r="M23">
        <v>1.15166666680964</v>
      </c>
      <c r="N23">
        <v>2.1550000001650398</v>
      </c>
      <c r="O23">
        <v>2.7820333940375801</v>
      </c>
      <c r="P23">
        <v>4.5320390374347298E-2</v>
      </c>
      <c r="Q23">
        <v>-1.1334584908952901E-2</v>
      </c>
      <c r="R23">
        <v>-1.7174916366489101E-2</v>
      </c>
      <c r="S23">
        <v>-1.8574346094380901E-2</v>
      </c>
      <c r="T23">
        <v>-4496.2694300969897</v>
      </c>
      <c r="U23">
        <v>0.88944444458743099</v>
      </c>
      <c r="V23">
        <v>1.3092777779438201</v>
      </c>
      <c r="W23">
        <v>0.92175000015853104</v>
      </c>
      <c r="X23">
        <v>-1.05499999985523</v>
      </c>
      <c r="Y23">
        <v>-1.17333333316502</v>
      </c>
      <c r="Z23">
        <v>1.0716666668094601</v>
      </c>
      <c r="AA23">
        <v>2.0983333334986498</v>
      </c>
      <c r="AB23">
        <v>1.5383525641523299</v>
      </c>
      <c r="AC23">
        <v>-1.8786993246094699E-2</v>
      </c>
      <c r="AD23">
        <v>4.4806397535215998</v>
      </c>
      <c r="AE23">
        <v>3.7521409382582398</v>
      </c>
      <c r="AF23">
        <v>4.1675367496153903</v>
      </c>
      <c r="AG23">
        <v>4.4152169567999699</v>
      </c>
      <c r="AH23">
        <v>-35.709042280122503</v>
      </c>
      <c r="AI23">
        <v>26.667999999999999</v>
      </c>
      <c r="AJ23">
        <v>26.728000000000002</v>
      </c>
      <c r="AK23" s="1">
        <v>8.67599583560474E-13</v>
      </c>
      <c r="AL23">
        <v>2.7502210645962598E-4</v>
      </c>
      <c r="AM23">
        <v>17.405999999999999</v>
      </c>
      <c r="AN23">
        <v>-8206.1302385817999</v>
      </c>
      <c r="AO23">
        <v>7.3306467912079801E-2</v>
      </c>
      <c r="AP23">
        <v>7.9830994136638106E-2</v>
      </c>
      <c r="AQ23">
        <f t="shared" si="0"/>
        <v>0</v>
      </c>
      <c r="AR23">
        <v>8.81343643039737E-2</v>
      </c>
    </row>
    <row r="24" spans="1:44" x14ac:dyDescent="0.2">
      <c r="A24" t="s">
        <v>62</v>
      </c>
      <c r="B24" t="s">
        <v>49</v>
      </c>
      <c r="C24" t="s">
        <v>45</v>
      </c>
      <c r="D24">
        <v>0.8</v>
      </c>
      <c r="E24">
        <v>7.6</v>
      </c>
      <c r="F24">
        <v>4.7840956093018402E-3</v>
      </c>
      <c r="G24">
        <v>126.294590577984</v>
      </c>
      <c r="H24">
        <v>1.21416666680962</v>
      </c>
      <c r="I24">
        <v>-0.74083333316565803</v>
      </c>
      <c r="J24">
        <v>-8.0609991698694206E-2</v>
      </c>
      <c r="K24">
        <v>1.0716666668097601</v>
      </c>
      <c r="L24">
        <v>-0.90666666649883998</v>
      </c>
      <c r="M24">
        <v>1.35666666680949</v>
      </c>
      <c r="N24">
        <v>-0.76833333316562802</v>
      </c>
      <c r="O24">
        <v>2.6049648543257802</v>
      </c>
      <c r="P24">
        <v>7.4316602146004399E-2</v>
      </c>
      <c r="Q24">
        <v>-1.2098038735292799E-3</v>
      </c>
      <c r="R24">
        <v>2.1018950191517699E-2</v>
      </c>
      <c r="S24">
        <v>3.7763357435518299E-3</v>
      </c>
      <c r="T24">
        <v>108.153582972789</v>
      </c>
      <c r="U24">
        <v>1.25083333347602</v>
      </c>
      <c r="V24">
        <v>-0.70249999983213696</v>
      </c>
      <c r="W24">
        <v>1.75427352019661E-2</v>
      </c>
      <c r="X24">
        <v>1.10833333347615</v>
      </c>
      <c r="Y24">
        <v>-0.86833333316531902</v>
      </c>
      <c r="Z24">
        <v>1.3933333334758899</v>
      </c>
      <c r="AA24">
        <v>-0.72999999983210695</v>
      </c>
      <c r="AB24">
        <v>1.3045940170933601</v>
      </c>
      <c r="AC24">
        <v>1.9800148502369799E-2</v>
      </c>
      <c r="AD24">
        <v>3.9431423605198801</v>
      </c>
      <c r="AE24">
        <v>4.2850306780134799</v>
      </c>
      <c r="AF24">
        <v>4.2865815766997697</v>
      </c>
      <c r="AG24">
        <v>4.8569885209626298</v>
      </c>
      <c r="AH24">
        <v>1.1285946113507199</v>
      </c>
      <c r="AI24">
        <v>14.672000000000001</v>
      </c>
      <c r="AJ24">
        <v>14.712</v>
      </c>
      <c r="AK24">
        <v>0.22436122340825701</v>
      </c>
      <c r="AL24">
        <v>0.48435120960508898</v>
      </c>
      <c r="AM24">
        <v>9.7383400000000009</v>
      </c>
      <c r="AN24">
        <v>237.004868383651</v>
      </c>
      <c r="AO24">
        <v>7.9488701148359903E-2</v>
      </c>
      <c r="AP24">
        <v>5.6462882675500599E-2</v>
      </c>
      <c r="AQ24">
        <f t="shared" si="0"/>
        <v>1</v>
      </c>
      <c r="AR24">
        <v>7.1791801295713498E-2</v>
      </c>
    </row>
    <row r="25" spans="1:44" x14ac:dyDescent="0.2">
      <c r="A25" t="s">
        <v>53</v>
      </c>
      <c r="B25" t="s">
        <v>49</v>
      </c>
      <c r="C25" t="s">
        <v>45</v>
      </c>
      <c r="D25">
        <v>79.2</v>
      </c>
      <c r="E25">
        <v>124.16</v>
      </c>
      <c r="F25">
        <v>9.6162655337556102E-4</v>
      </c>
      <c r="G25">
        <v>163.498077678378</v>
      </c>
      <c r="H25">
        <v>2.7500000144022999E-2</v>
      </c>
      <c r="I25">
        <v>0.14333333350020799</v>
      </c>
      <c r="J25">
        <v>4.2367216279216503E-2</v>
      </c>
      <c r="K25">
        <v>-5.6666666522569298E-2</v>
      </c>
      <c r="L25">
        <v>8.3333335003316997E-3</v>
      </c>
      <c r="M25">
        <v>2.1666666810697201E-2</v>
      </c>
      <c r="N25">
        <v>0.18500000016683699</v>
      </c>
      <c r="O25">
        <v>2.0901873629349499</v>
      </c>
      <c r="P25">
        <v>4.6648338984812403E-2</v>
      </c>
      <c r="Q25">
        <v>-8.1754298727771596E-2</v>
      </c>
      <c r="R25">
        <v>-1.80760916417643E-3</v>
      </c>
      <c r="S25" s="1">
        <v>-4.6133312374452199E-5</v>
      </c>
      <c r="T25">
        <v>116.58179344253</v>
      </c>
      <c r="U25">
        <v>6.4166666810419895E-2</v>
      </c>
      <c r="V25">
        <v>0.18166666683373001</v>
      </c>
      <c r="W25">
        <v>0.13653846169812001</v>
      </c>
      <c r="X25">
        <v>-1.9999999856172401E-2</v>
      </c>
      <c r="Y25">
        <v>4.6666666833853003E-2</v>
      </c>
      <c r="Z25">
        <v>7.0000000143745605E-2</v>
      </c>
      <c r="AA25">
        <v>0.27166666683364299</v>
      </c>
      <c r="AB25">
        <v>1.4382051281980599</v>
      </c>
      <c r="AC25">
        <v>-3.0264108533243502E-3</v>
      </c>
      <c r="AD25">
        <v>6.2877389712353597</v>
      </c>
      <c r="AE25">
        <v>5.6870957043894403</v>
      </c>
      <c r="AF25">
        <v>7.1745078093181904</v>
      </c>
      <c r="AG25">
        <v>7.1547574396583098</v>
      </c>
      <c r="AH25">
        <v>-1.3273933951902801</v>
      </c>
      <c r="AI25">
        <v>13.852</v>
      </c>
      <c r="AJ25">
        <v>13.891999999999999</v>
      </c>
      <c r="AK25" s="1">
        <v>1.4600544370696701E-7</v>
      </c>
      <c r="AL25" s="1">
        <v>3.3711250401879799E-6</v>
      </c>
      <c r="AM25">
        <v>6.8528599999999997</v>
      </c>
      <c r="AN25">
        <v>-280.08000638515</v>
      </c>
      <c r="AO25">
        <v>0.14039642126249699</v>
      </c>
      <c r="AP25">
        <v>3.84645236094995E-2</v>
      </c>
      <c r="AQ25">
        <f t="shared" si="0"/>
        <v>1</v>
      </c>
      <c r="AR25">
        <v>5.6780928090289E-2</v>
      </c>
    </row>
    <row r="26" spans="1:44" x14ac:dyDescent="0.2">
      <c r="A26" t="s">
        <v>48</v>
      </c>
      <c r="B26" t="s">
        <v>49</v>
      </c>
      <c r="C26" t="s">
        <v>45</v>
      </c>
      <c r="D26">
        <v>74.44</v>
      </c>
      <c r="E26">
        <v>95.74</v>
      </c>
      <c r="F26">
        <v>6.51156405081647E-3</v>
      </c>
      <c r="G26">
        <v>159.473318999474</v>
      </c>
      <c r="H26">
        <v>0.27750000014378601</v>
      </c>
      <c r="I26">
        <v>-0.45999999983254303</v>
      </c>
      <c r="J26">
        <v>-0.27818223427048999</v>
      </c>
      <c r="K26">
        <v>0.21333333347717601</v>
      </c>
      <c r="L26">
        <v>-0.58666666649909505</v>
      </c>
      <c r="M26">
        <v>0.34166666681039698</v>
      </c>
      <c r="N26">
        <v>-0.444999999832562</v>
      </c>
      <c r="O26">
        <v>1.85055303621418</v>
      </c>
      <c r="P26">
        <v>4.8965186741922601E-2</v>
      </c>
      <c r="Q26">
        <v>-8.3268020125929196E-2</v>
      </c>
      <c r="R26">
        <v>1.18298895516797E-2</v>
      </c>
      <c r="S26">
        <v>5.5038041850664901E-3</v>
      </c>
      <c r="T26">
        <v>133.73601288170499</v>
      </c>
      <c r="U26">
        <v>0.31416666681018302</v>
      </c>
      <c r="V26">
        <v>-0.42166666649902201</v>
      </c>
      <c r="W26">
        <v>-0.181634615225054</v>
      </c>
      <c r="X26">
        <v>0.25000000014357199</v>
      </c>
      <c r="Y26">
        <v>-0.54833333316557398</v>
      </c>
      <c r="Z26">
        <v>0.29833333347686602</v>
      </c>
      <c r="AA26">
        <v>-0.37833333316572798</v>
      </c>
      <c r="AB26">
        <v>1.41962606835629</v>
      </c>
      <c r="AC26">
        <v>1.0611087862531799E-2</v>
      </c>
      <c r="AD26">
        <v>5.5641016639001304</v>
      </c>
      <c r="AE26">
        <v>5.3245929241488401</v>
      </c>
      <c r="AF26">
        <v>6.2361673317721404</v>
      </c>
      <c r="AG26">
        <v>6.3948285608138997</v>
      </c>
      <c r="AH26">
        <v>-5.9141302808989904</v>
      </c>
      <c r="AI26">
        <v>14.948</v>
      </c>
      <c r="AJ26">
        <v>15.087999999999999</v>
      </c>
      <c r="AK26" s="1">
        <v>2.3373477884594499E-27</v>
      </c>
      <c r="AL26" s="1">
        <v>9.5215756661002901E-21</v>
      </c>
      <c r="AM26">
        <v>7.5896799999999898</v>
      </c>
      <c r="AN26">
        <v>-1247.8814892696801</v>
      </c>
      <c r="AO26">
        <v>0.14441076204036399</v>
      </c>
      <c r="AP26">
        <v>3.6157013157707203E-2</v>
      </c>
      <c r="AQ26">
        <f t="shared" si="0"/>
        <v>1</v>
      </c>
      <c r="AR26">
        <v>5.3675782755528999E-2</v>
      </c>
    </row>
    <row r="27" spans="1:44" x14ac:dyDescent="0.2">
      <c r="A27" t="s">
        <v>46</v>
      </c>
      <c r="B27" t="s">
        <v>47</v>
      </c>
      <c r="C27" t="s">
        <v>45</v>
      </c>
      <c r="D27">
        <v>0</v>
      </c>
      <c r="E27">
        <v>3.52</v>
      </c>
      <c r="F27">
        <v>7.2314260332242697E-3</v>
      </c>
      <c r="G27">
        <v>159.44953766167399</v>
      </c>
      <c r="H27">
        <v>0.328333333477071</v>
      </c>
      <c r="I27">
        <v>-0.61166666649908097</v>
      </c>
      <c r="J27">
        <v>-0.356620878959228</v>
      </c>
      <c r="K27">
        <v>0.243333333477148</v>
      </c>
      <c r="L27">
        <v>-0.77333333316560104</v>
      </c>
      <c r="M27">
        <v>0.41333333347699402</v>
      </c>
      <c r="N27">
        <v>-0.57666666649911302</v>
      </c>
      <c r="O27">
        <v>1.9123499952028</v>
      </c>
      <c r="P27">
        <v>5.1937104875293398E-2</v>
      </c>
      <c r="Q27">
        <v>3.2913021181759099E-3</v>
      </c>
      <c r="R27">
        <v>1.7203605329167801E-2</v>
      </c>
      <c r="S27">
        <v>6.2236661674742897E-3</v>
      </c>
      <c r="T27">
        <v>128.83841871395401</v>
      </c>
      <c r="U27">
        <v>0.36500000014346801</v>
      </c>
      <c r="V27">
        <v>-0.57333333316556001</v>
      </c>
      <c r="W27">
        <v>-0.24785256394303901</v>
      </c>
      <c r="X27">
        <v>0.28000000014354498</v>
      </c>
      <c r="Y27">
        <v>-0.73499999983207998</v>
      </c>
      <c r="Z27">
        <v>0.35500000014347199</v>
      </c>
      <c r="AA27">
        <v>-0.43666666649901298</v>
      </c>
      <c r="AB27">
        <v>1.4018910256341</v>
      </c>
      <c r="AC27">
        <v>1.5984803640020001E-2</v>
      </c>
      <c r="AD27">
        <v>5.7121677841755201</v>
      </c>
      <c r="AE27">
        <v>5.2564641063835502</v>
      </c>
      <c r="AF27">
        <v>6.6102631256142601</v>
      </c>
      <c r="AG27">
        <v>6.4003391481991496</v>
      </c>
      <c r="AH27">
        <v>1.58853463979275</v>
      </c>
      <c r="AI27">
        <v>14.228</v>
      </c>
      <c r="AJ27">
        <v>14.327999999999999</v>
      </c>
      <c r="AK27">
        <v>0.61407101300713396</v>
      </c>
      <c r="AL27">
        <v>0.66971614295656001</v>
      </c>
      <c r="AM27">
        <v>5.1649599999999998</v>
      </c>
      <c r="AN27">
        <v>365.362967152333</v>
      </c>
      <c r="AO27">
        <v>4.9951442480391302E-2</v>
      </c>
      <c r="AP27">
        <v>3.8274624403938098E-2</v>
      </c>
      <c r="AQ27">
        <f t="shared" si="0"/>
        <v>1</v>
      </c>
      <c r="AR27">
        <v>5.5853443186816697E-2</v>
      </c>
    </row>
    <row r="28" spans="1:44" x14ac:dyDescent="0.2">
      <c r="A28" t="s">
        <v>61</v>
      </c>
      <c r="B28" t="s">
        <v>47</v>
      </c>
      <c r="C28" t="s">
        <v>45</v>
      </c>
      <c r="D28">
        <v>40.56</v>
      </c>
      <c r="E28">
        <v>119.02</v>
      </c>
      <c r="F28">
        <v>2.1937138754208701E-2</v>
      </c>
      <c r="G28">
        <v>146.26388579453501</v>
      </c>
      <c r="H28">
        <v>-8.4999999855858696E-2</v>
      </c>
      <c r="I28">
        <v>-1.90416666649795</v>
      </c>
      <c r="J28">
        <v>-1.29887591558917</v>
      </c>
      <c r="K28">
        <v>-0.16333333318911999</v>
      </c>
      <c r="L28">
        <v>-1.9499999998312501</v>
      </c>
      <c r="M28">
        <v>-2.9999999855908701E-2</v>
      </c>
      <c r="N28">
        <v>-1.9499999998312501</v>
      </c>
      <c r="O28">
        <v>2.5929292272761599</v>
      </c>
      <c r="P28">
        <v>4.7851499671358197E-2</v>
      </c>
      <c r="Q28">
        <v>4.1732149928445102E-2</v>
      </c>
      <c r="R28">
        <v>4.194984125982E-2</v>
      </c>
      <c r="S28">
        <v>2.0929378888458701E-2</v>
      </c>
      <c r="T28">
        <v>112.852564251893</v>
      </c>
      <c r="U28">
        <v>-4.83333331894618E-2</v>
      </c>
      <c r="V28">
        <v>-1.8658333331644299</v>
      </c>
      <c r="W28">
        <v>-1.2288354699256501</v>
      </c>
      <c r="X28">
        <v>-0.12666666652272299</v>
      </c>
      <c r="Y28">
        <v>-1.91166666649773</v>
      </c>
      <c r="Z28">
        <v>-7.4999999856108807E-2</v>
      </c>
      <c r="AA28">
        <v>-1.84499999983112</v>
      </c>
      <c r="AB28">
        <v>1.7514636751236601</v>
      </c>
      <c r="AC28">
        <v>4.0731039570671999E-2</v>
      </c>
      <c r="AD28">
        <v>6.0063882150014498</v>
      </c>
      <c r="AE28">
        <v>4.7816259004642001</v>
      </c>
      <c r="AF28">
        <v>7.2830940778458801</v>
      </c>
      <c r="AG28">
        <v>5.6078879322488904</v>
      </c>
      <c r="AH28">
        <v>0.576478418009159</v>
      </c>
      <c r="AI28">
        <v>14.372</v>
      </c>
      <c r="AJ28">
        <v>14.372</v>
      </c>
      <c r="AK28">
        <v>1.3108899006207099E-3</v>
      </c>
      <c r="AL28">
        <v>2.4796990633019701E-3</v>
      </c>
      <c r="AM28">
        <v>5.8870199999999997</v>
      </c>
      <c r="AN28">
        <v>132.59003614210599</v>
      </c>
      <c r="AO28">
        <v>8.2742284608000094E-2</v>
      </c>
      <c r="AP28">
        <v>4.66987359960645E-2</v>
      </c>
      <c r="AQ28">
        <f t="shared" si="0"/>
        <v>1</v>
      </c>
      <c r="AR28">
        <v>6.0751484614312901E-2</v>
      </c>
    </row>
    <row r="29" spans="1:44" x14ac:dyDescent="0.2">
      <c r="A29" t="s">
        <v>50</v>
      </c>
      <c r="B29" t="s">
        <v>47</v>
      </c>
      <c r="C29" t="s">
        <v>45</v>
      </c>
      <c r="D29">
        <v>0.16</v>
      </c>
      <c r="E29">
        <v>2.36</v>
      </c>
      <c r="F29">
        <v>-3.9934771243855097E-2</v>
      </c>
      <c r="G29">
        <v>128.32151872072501</v>
      </c>
      <c r="H29">
        <v>2.68583333347495</v>
      </c>
      <c r="I29">
        <v>2.1508333334983698</v>
      </c>
      <c r="J29">
        <v>2.37338560760826</v>
      </c>
      <c r="K29">
        <v>2.46666666680848</v>
      </c>
      <c r="L29">
        <v>1.8166666668320099</v>
      </c>
      <c r="M29">
        <v>2.9050000001414098</v>
      </c>
      <c r="N29">
        <v>2.4533333334981</v>
      </c>
      <c r="O29">
        <v>2.82400128326627</v>
      </c>
      <c r="P29">
        <v>5.3938721569852799E-2</v>
      </c>
      <c r="Q29">
        <v>-2.3535760737703901E-2</v>
      </c>
      <c r="R29">
        <v>-2.7792359792246198E-2</v>
      </c>
      <c r="S29">
        <v>-4.09425311096051E-2</v>
      </c>
      <c r="T29">
        <v>104.48659973812499</v>
      </c>
      <c r="U29">
        <v>2.72250000014134</v>
      </c>
      <c r="V29">
        <v>2.1891666668318899</v>
      </c>
      <c r="W29">
        <v>2.48135683776461</v>
      </c>
      <c r="X29">
        <v>2.5033333334748802</v>
      </c>
      <c r="Y29">
        <v>1.85500000016553</v>
      </c>
      <c r="Z29">
        <v>2.94166666680781</v>
      </c>
      <c r="AA29">
        <v>2.4600000001649902</v>
      </c>
      <c r="AB29">
        <v>2.51699786339926</v>
      </c>
      <c r="AC29">
        <v>-2.9011161481394099E-2</v>
      </c>
      <c r="AD29">
        <v>3.7773168989386599</v>
      </c>
      <c r="AE29">
        <v>5.0981633998639904</v>
      </c>
      <c r="AF29">
        <v>3.9453946725895901</v>
      </c>
      <c r="AG29">
        <v>5.23991339177529</v>
      </c>
      <c r="AH29">
        <v>1.4998473564027901</v>
      </c>
      <c r="AI29">
        <v>15.523999999999999</v>
      </c>
      <c r="AJ29">
        <v>15.603999999999999</v>
      </c>
      <c r="AK29">
        <v>0.61437763836877701</v>
      </c>
      <c r="AL29">
        <v>0.70486335592831495</v>
      </c>
      <c r="AM29">
        <v>6.8037999999999998</v>
      </c>
      <c r="AN29">
        <v>344.96489197264202</v>
      </c>
      <c r="AO29">
        <v>5.3978531593309502E-2</v>
      </c>
      <c r="AP29">
        <v>5.6914205729780898E-2</v>
      </c>
      <c r="AQ29">
        <f t="shared" si="0"/>
        <v>1</v>
      </c>
      <c r="AR29">
        <v>6.8856646650370806E-2</v>
      </c>
    </row>
    <row r="30" spans="1:44" x14ac:dyDescent="0.2">
      <c r="A30" t="s">
        <v>69</v>
      </c>
      <c r="B30" t="s">
        <v>47</v>
      </c>
      <c r="C30" t="s">
        <v>45</v>
      </c>
      <c r="D30">
        <v>25.94</v>
      </c>
      <c r="E30">
        <v>116.48</v>
      </c>
      <c r="F30">
        <v>2.6003144962026499E-2</v>
      </c>
      <c r="G30">
        <v>113.201152423797</v>
      </c>
      <c r="H30">
        <v>0.45333333347697702</v>
      </c>
      <c r="I30">
        <v>-2.3816666664975101</v>
      </c>
      <c r="J30">
        <v>-1.42235271656674</v>
      </c>
      <c r="K30">
        <v>0.38166666681037897</v>
      </c>
      <c r="L30">
        <v>-2.51666666649739</v>
      </c>
      <c r="M30">
        <v>0.52000000014358105</v>
      </c>
      <c r="N30">
        <v>-2.51666666649739</v>
      </c>
      <c r="O30">
        <v>3.3179769773365102</v>
      </c>
      <c r="P30">
        <v>5.10892059843416E-2</v>
      </c>
      <c r="Q30">
        <v>3.7969662007438398E-2</v>
      </c>
      <c r="R30">
        <v>6.7682209076762395E-2</v>
      </c>
      <c r="S30">
        <v>2.4995385096276499E-2</v>
      </c>
      <c r="T30">
        <v>88.467844716006297</v>
      </c>
      <c r="U30">
        <v>0.49000000014337403</v>
      </c>
      <c r="V30">
        <v>-2.3433333331639901</v>
      </c>
      <c r="W30">
        <v>-1.3561004271911901</v>
      </c>
      <c r="X30">
        <v>0.41833333347677498</v>
      </c>
      <c r="Y30">
        <v>-2.4783333331638699</v>
      </c>
      <c r="Z30">
        <v>0.55666666680997801</v>
      </c>
      <c r="AA30">
        <v>-2.3699999998306298</v>
      </c>
      <c r="AB30">
        <v>1.73947649561776</v>
      </c>
      <c r="AC30">
        <v>6.6463407387614401E-2</v>
      </c>
      <c r="AD30">
        <v>5.47004988536741</v>
      </c>
      <c r="AE30">
        <v>3.9890240276437199</v>
      </c>
      <c r="AF30">
        <v>6.4573724635775802</v>
      </c>
      <c r="AG30">
        <v>4.5237328895732203</v>
      </c>
      <c r="AH30">
        <v>0.81176255361915495</v>
      </c>
      <c r="AI30">
        <v>15.034000000000001</v>
      </c>
      <c r="AJ30">
        <v>15.074</v>
      </c>
      <c r="AK30">
        <v>9.46079483863955E-3</v>
      </c>
      <c r="AL30">
        <v>3.5831758627012898E-2</v>
      </c>
      <c r="AM30">
        <v>8.2817799999999995</v>
      </c>
      <c r="AN30">
        <v>186.705387332405</v>
      </c>
      <c r="AO30">
        <v>7.9601720160746306E-2</v>
      </c>
      <c r="AP30">
        <v>6.3470573245739598E-2</v>
      </c>
      <c r="AQ30">
        <f t="shared" si="0"/>
        <v>0</v>
      </c>
      <c r="AR30">
        <v>7.36330504267865E-2</v>
      </c>
    </row>
    <row r="31" spans="1:44" x14ac:dyDescent="0.2">
      <c r="A31" t="s">
        <v>54</v>
      </c>
      <c r="B31" t="s">
        <v>55</v>
      </c>
      <c r="C31" t="s">
        <v>45</v>
      </c>
      <c r="D31">
        <v>0.88</v>
      </c>
      <c r="E31">
        <v>12.72</v>
      </c>
      <c r="F31">
        <v>-2.8576892667746399E-2</v>
      </c>
      <c r="G31">
        <v>113.650579481669</v>
      </c>
      <c r="H31">
        <v>2.1847222223642802</v>
      </c>
      <c r="I31">
        <v>2.2079166668316699</v>
      </c>
      <c r="J31">
        <v>1.8584289022770399</v>
      </c>
      <c r="K31">
        <v>1.1816666668096401</v>
      </c>
      <c r="L31">
        <v>0.32500000016671898</v>
      </c>
      <c r="M31">
        <v>3.2250000001411099</v>
      </c>
      <c r="N31">
        <v>4.1166666668299401</v>
      </c>
      <c r="O31">
        <v>2.4804470324863401</v>
      </c>
      <c r="P31">
        <v>0.06</v>
      </c>
      <c r="Q31">
        <v>-2.3971158179916199E-2</v>
      </c>
      <c r="R31">
        <v>-2.1252307740847201E-2</v>
      </c>
      <c r="S31">
        <v>-2.95846525334965E-2</v>
      </c>
      <c r="T31">
        <v>94.2116420347798</v>
      </c>
      <c r="U31">
        <v>2.2213888890306799</v>
      </c>
      <c r="V31">
        <v>2.2462500001652002</v>
      </c>
      <c r="W31">
        <v>1.97336752152581</v>
      </c>
      <c r="X31">
        <v>1.21833333347603</v>
      </c>
      <c r="Y31">
        <v>0.36333333350024</v>
      </c>
      <c r="Z31">
        <v>3.2100000001408899</v>
      </c>
      <c r="AA31">
        <v>4.2150000001633998</v>
      </c>
      <c r="AB31">
        <v>2.0319145300536299</v>
      </c>
      <c r="AC31">
        <v>-2.2471109429995199E-2</v>
      </c>
      <c r="AD31">
        <v>3.8276343559400301</v>
      </c>
      <c r="AE31">
        <v>4.2873781082694098</v>
      </c>
      <c r="AF31">
        <v>4.0230077687650301</v>
      </c>
      <c r="AG31">
        <v>4.3438432975602899</v>
      </c>
      <c r="AH31">
        <v>1.22469302983788</v>
      </c>
      <c r="AI31">
        <v>25.045999999999999</v>
      </c>
      <c r="AJ31">
        <v>25.085999999999999</v>
      </c>
      <c r="AK31">
        <v>0.26114982658041702</v>
      </c>
      <c r="AL31">
        <v>0.427979720511449</v>
      </c>
      <c r="AM31">
        <v>19.519439999999999</v>
      </c>
      <c r="AN31">
        <v>134.716233282167</v>
      </c>
      <c r="AO31">
        <v>6.9443573545475298E-2</v>
      </c>
      <c r="AP31">
        <v>6.6678298859613197E-2</v>
      </c>
      <c r="AQ31">
        <f t="shared" si="0"/>
        <v>0</v>
      </c>
      <c r="AR31">
        <v>7.7579531686924205E-2</v>
      </c>
    </row>
    <row r="32" spans="1:44" x14ac:dyDescent="0.2">
      <c r="A32" t="s">
        <v>89</v>
      </c>
      <c r="B32" t="s">
        <v>55</v>
      </c>
      <c r="C32" t="s">
        <v>45</v>
      </c>
      <c r="D32">
        <v>36.68</v>
      </c>
      <c r="E32">
        <v>66</v>
      </c>
      <c r="F32">
        <v>2.63761737529348E-3</v>
      </c>
      <c r="G32">
        <v>-138.33098702380801</v>
      </c>
      <c r="H32">
        <v>-1.0784444442994101</v>
      </c>
      <c r="I32">
        <v>0.79801587318216405</v>
      </c>
      <c r="J32">
        <v>-2.05285025845094E-2</v>
      </c>
      <c r="K32">
        <v>-5.0083333331847104</v>
      </c>
      <c r="L32">
        <v>-4.9333333331618503</v>
      </c>
      <c r="M32">
        <v>-2.8899999998533201</v>
      </c>
      <c r="N32">
        <v>2.5333333334980099</v>
      </c>
      <c r="O32">
        <v>2.9093165285784202</v>
      </c>
      <c r="P32">
        <v>5.5008854797984501E-2</v>
      </c>
      <c r="Q32">
        <v>2.8548787497280899E-3</v>
      </c>
      <c r="R32">
        <v>-2.4949671197315899E-2</v>
      </c>
      <c r="S32">
        <v>1.6298575095434701E-3</v>
      </c>
      <c r="T32">
        <v>-196.09929755078201</v>
      </c>
      <c r="U32">
        <v>-1.0417777776330199</v>
      </c>
      <c r="V32">
        <v>0.83634920651568501</v>
      </c>
      <c r="W32">
        <v>7.1493437278615096E-2</v>
      </c>
      <c r="X32">
        <v>-4.9716666665183196</v>
      </c>
      <c r="Y32">
        <v>-4.8949999998283298</v>
      </c>
      <c r="Z32">
        <v>-1.84999999985451</v>
      </c>
      <c r="AA32">
        <v>1.1816666668328</v>
      </c>
      <c r="AB32">
        <v>1.67324679487703</v>
      </c>
      <c r="AC32">
        <v>-2.61684728864639E-2</v>
      </c>
      <c r="AD32">
        <v>3.9463879250692599</v>
      </c>
      <c r="AE32">
        <v>2.9133601880110702</v>
      </c>
      <c r="AF32">
        <v>4.1692176103871699</v>
      </c>
      <c r="AG32">
        <v>3.1928869101383501</v>
      </c>
      <c r="AH32">
        <v>-1.9036401072315099</v>
      </c>
      <c r="AI32">
        <v>46.676000000000002</v>
      </c>
      <c r="AJ32">
        <v>46.875999999999998</v>
      </c>
      <c r="AK32" s="1">
        <v>1.9889623613030001E-8</v>
      </c>
      <c r="AL32" s="1">
        <v>8.4611147462042604E-6</v>
      </c>
      <c r="AM32">
        <v>45.334600000000002</v>
      </c>
      <c r="AN32">
        <v>-209.400411795466</v>
      </c>
      <c r="AO32">
        <v>0.10037377204371201</v>
      </c>
      <c r="AP32">
        <v>9.6720304183382205E-2</v>
      </c>
      <c r="AQ32">
        <f t="shared" si="0"/>
        <v>0</v>
      </c>
      <c r="AR32">
        <v>0.104130942478852</v>
      </c>
    </row>
    <row r="33" spans="1:44" x14ac:dyDescent="0.2">
      <c r="A33" t="s">
        <v>74</v>
      </c>
      <c r="B33" t="s">
        <v>55</v>
      </c>
      <c r="C33" t="s">
        <v>45</v>
      </c>
      <c r="D33">
        <v>34.14</v>
      </c>
      <c r="E33">
        <v>73.98</v>
      </c>
      <c r="F33">
        <v>-3.4415761862269002E-2</v>
      </c>
      <c r="G33">
        <v>18.3189959401547</v>
      </c>
      <c r="H33">
        <v>2.4375000001418301</v>
      </c>
      <c r="I33">
        <v>6.8338611112719096</v>
      </c>
      <c r="J33">
        <v>2.9299755328939798</v>
      </c>
      <c r="K33">
        <v>-1.1466666665215599</v>
      </c>
      <c r="L33">
        <v>2.9800000001643201</v>
      </c>
      <c r="M33">
        <v>4.5300000001399203</v>
      </c>
      <c r="N33">
        <v>10.633333333490601</v>
      </c>
      <c r="O33">
        <v>4.5480611454987798</v>
      </c>
      <c r="P33">
        <v>6.0054873251870901E-2</v>
      </c>
      <c r="Q33">
        <v>-6.6158580310225995E-4</v>
      </c>
      <c r="R33">
        <v>-5.5914270872328503E-2</v>
      </c>
      <c r="S33">
        <v>-3.5423521728018999E-2</v>
      </c>
      <c r="T33">
        <v>2.9726910486621199</v>
      </c>
      <c r="U33">
        <v>2.4741666668082298</v>
      </c>
      <c r="V33">
        <v>6.8721944446054302</v>
      </c>
      <c r="W33">
        <v>3.0324111723182599</v>
      </c>
      <c r="X33">
        <v>-1.1099999998551699</v>
      </c>
      <c r="Y33">
        <v>3.0183333334978402</v>
      </c>
      <c r="Z33">
        <v>4.7483333334728197</v>
      </c>
      <c r="AA33">
        <v>10.4966666668243</v>
      </c>
      <c r="AB33">
        <v>3.0324111723182599</v>
      </c>
      <c r="AC33">
        <v>-5.71330725614764E-2</v>
      </c>
      <c r="AD33">
        <v>3.3199468531173002</v>
      </c>
      <c r="AE33">
        <v>2.27939280747731</v>
      </c>
      <c r="AF33">
        <v>3.1627279952221299</v>
      </c>
      <c r="AG33">
        <v>2.07300405715071</v>
      </c>
      <c r="AH33">
        <v>-0.239225300011352</v>
      </c>
      <c r="AI33">
        <v>38.619999999999997</v>
      </c>
      <c r="AJ33">
        <v>38.86</v>
      </c>
      <c r="AK33">
        <v>4.8766500978373098E-4</v>
      </c>
      <c r="AL33">
        <v>3.9953679562840499E-3</v>
      </c>
      <c r="AM33">
        <v>37.356439999999999</v>
      </c>
      <c r="AN33">
        <v>-28.467810701350899</v>
      </c>
      <c r="AO33">
        <v>0.125885679885612</v>
      </c>
      <c r="AP33">
        <v>0.11114473526660899</v>
      </c>
      <c r="AQ33">
        <f t="shared" si="0"/>
        <v>0</v>
      </c>
      <c r="AR33">
        <v>0.11632517462731901</v>
      </c>
    </row>
    <row r="34" spans="1:44" x14ac:dyDescent="0.2">
      <c r="A34" t="s">
        <v>84</v>
      </c>
      <c r="B34" t="s">
        <v>85</v>
      </c>
      <c r="C34" t="s">
        <v>45</v>
      </c>
      <c r="D34">
        <v>73.680000000000007</v>
      </c>
      <c r="E34">
        <v>137.94</v>
      </c>
      <c r="F34">
        <v>3.3924627073790098E-2</v>
      </c>
      <c r="G34">
        <v>-8.8138463649949905</v>
      </c>
      <c r="H34">
        <v>-5.0416666665180196</v>
      </c>
      <c r="I34">
        <v>2.71833333349793</v>
      </c>
      <c r="J34">
        <v>0.64743131880938298</v>
      </c>
      <c r="K34">
        <v>-5.0416666665180196</v>
      </c>
      <c r="L34">
        <v>2.71833333349793</v>
      </c>
      <c r="M34">
        <v>-5.0416666665180196</v>
      </c>
      <c r="N34">
        <v>2.71833333349793</v>
      </c>
      <c r="O34">
        <v>12.6663956284481</v>
      </c>
      <c r="P34">
        <v>0.205006626776051</v>
      </c>
      <c r="Q34">
        <v>0.10790729947401</v>
      </c>
      <c r="R34">
        <v>-9.6117878895801104E-2</v>
      </c>
      <c r="S34">
        <v>3.2916867208040101E-2</v>
      </c>
      <c r="T34">
        <v>-8.75788956339556</v>
      </c>
      <c r="U34">
        <v>-5.0049999998516199</v>
      </c>
      <c r="V34">
        <v>2.7566666668314501</v>
      </c>
      <c r="W34">
        <v>0.74141025653683801</v>
      </c>
      <c r="X34">
        <v>-5.0049999998516199</v>
      </c>
      <c r="Y34">
        <v>2.7566666668314501</v>
      </c>
      <c r="Z34">
        <v>-5.0049999998516199</v>
      </c>
      <c r="AA34">
        <v>2.7566666668314501</v>
      </c>
      <c r="AB34">
        <v>1.9660256410319099</v>
      </c>
      <c r="AC34">
        <v>-9.7336680584949001E-2</v>
      </c>
      <c r="AD34">
        <v>1.0533817442387601</v>
      </c>
      <c r="AE34">
        <v>0.83791838821801401</v>
      </c>
      <c r="AF34">
        <v>1.05475729853775</v>
      </c>
      <c r="AG34">
        <v>0.83819719832529604</v>
      </c>
      <c r="AH34">
        <v>-10.665345717389201</v>
      </c>
      <c r="AI34">
        <v>10.9</v>
      </c>
      <c r="AJ34">
        <v>10.8</v>
      </c>
      <c r="AK34">
        <v>0</v>
      </c>
      <c r="AL34" s="1">
        <v>4.2677726786879098E-36</v>
      </c>
      <c r="AM34">
        <v>1.73556</v>
      </c>
      <c r="AN34">
        <v>-2389.0374406951901</v>
      </c>
      <c r="AO34">
        <v>0.17557341616523001</v>
      </c>
      <c r="AP34">
        <v>0.147995323025013</v>
      </c>
      <c r="AQ34">
        <f t="shared" ref="AQ34:AQ65" si="1">(AP34&lt;$AQ$1)*1</f>
        <v>0</v>
      </c>
      <c r="AR34">
        <v>0.14782115431241699</v>
      </c>
    </row>
    <row r="35" spans="1:44" x14ac:dyDescent="0.2">
      <c r="A35" t="s">
        <v>107</v>
      </c>
      <c r="B35" t="s">
        <v>85</v>
      </c>
      <c r="C35" t="s">
        <v>45</v>
      </c>
      <c r="D35">
        <v>185.92</v>
      </c>
      <c r="E35">
        <v>207.86</v>
      </c>
      <c r="F35">
        <v>-0.188331569509121</v>
      </c>
      <c r="G35">
        <v>-2425.9573406716499</v>
      </c>
      <c r="H35">
        <v>9.6616666668018905</v>
      </c>
      <c r="I35">
        <v>12.911666666821899</v>
      </c>
      <c r="J35">
        <v>13.006419414036699</v>
      </c>
      <c r="K35">
        <v>9.6616666668018905</v>
      </c>
      <c r="L35">
        <v>12.911666666821899</v>
      </c>
      <c r="M35">
        <v>9.6616666668018905</v>
      </c>
      <c r="N35">
        <v>12.911666666821899</v>
      </c>
      <c r="O35">
        <v>14.2782544126537</v>
      </c>
      <c r="P35">
        <v>2.2537506913704899E-2</v>
      </c>
      <c r="Q35">
        <v>-7.4104295018357705E-2</v>
      </c>
      <c r="R35">
        <v>-0.19646501229244701</v>
      </c>
      <c r="S35">
        <v>-0.189339329374871</v>
      </c>
      <c r="T35">
        <v>-2517.3769194227498</v>
      </c>
      <c r="U35">
        <v>9.6983333334682893</v>
      </c>
      <c r="V35">
        <v>12.9500000001554</v>
      </c>
      <c r="W35">
        <v>13.076923077039799</v>
      </c>
      <c r="X35">
        <v>9.6983333334682893</v>
      </c>
      <c r="Y35">
        <v>12.9500000001554</v>
      </c>
      <c r="Z35">
        <v>9.6983333334682893</v>
      </c>
      <c r="AA35">
        <v>12.9500000001554</v>
      </c>
      <c r="AB35">
        <v>13.076923077039799</v>
      </c>
      <c r="AC35">
        <v>-0.19768381398159501</v>
      </c>
      <c r="AD35" s="1">
        <v>1.3326671297292899E-6</v>
      </c>
      <c r="AE35" s="1">
        <v>8.5396394250536006E-5</v>
      </c>
      <c r="AF35" s="1">
        <v>1.2229982969985E-9</v>
      </c>
      <c r="AG35" s="1">
        <v>2.6625583067486E-6</v>
      </c>
      <c r="AH35">
        <v>-20.543796547964</v>
      </c>
      <c r="AI35">
        <v>10.94</v>
      </c>
      <c r="AJ35">
        <v>10.92</v>
      </c>
      <c r="AK35">
        <v>0</v>
      </c>
      <c r="AL35" s="1">
        <v>4.2677726786879098E-36</v>
      </c>
      <c r="AM35">
        <v>2.17116</v>
      </c>
      <c r="AN35">
        <v>-4601.8104267439403</v>
      </c>
      <c r="AO35">
        <v>0.13542571846072801</v>
      </c>
      <c r="AP35">
        <v>0.19180444322124701</v>
      </c>
      <c r="AQ35">
        <f t="shared" si="1"/>
        <v>0</v>
      </c>
      <c r="AR35">
        <v>0.19293309138095999</v>
      </c>
    </row>
    <row r="36" spans="1:44" x14ac:dyDescent="0.2">
      <c r="A36" t="s">
        <v>109</v>
      </c>
      <c r="B36" t="s">
        <v>52</v>
      </c>
      <c r="C36" t="s">
        <v>45</v>
      </c>
      <c r="D36">
        <v>158.94</v>
      </c>
      <c r="E36">
        <v>159.69999999999999</v>
      </c>
      <c r="F36">
        <v>-0.192911708402594</v>
      </c>
      <c r="G36">
        <v>-125244.736102258</v>
      </c>
      <c r="H36">
        <v>9.1566666668023995</v>
      </c>
      <c r="I36">
        <v>14.6175000001508</v>
      </c>
      <c r="J36">
        <v>12.639632936624499</v>
      </c>
      <c r="K36">
        <v>9.1566666668023995</v>
      </c>
      <c r="L36">
        <v>14.3333333334842</v>
      </c>
      <c r="M36">
        <v>9.1566666668023995</v>
      </c>
      <c r="N36">
        <v>14.5016666668174</v>
      </c>
      <c r="O36">
        <v>14.2235086366726</v>
      </c>
      <c r="P36">
        <v>5.5961780041524096E-3</v>
      </c>
      <c r="Q36">
        <v>-0.185744877195651</v>
      </c>
      <c r="R36">
        <v>-0.20792331267081701</v>
      </c>
      <c r="S36">
        <v>-0.193919468268344</v>
      </c>
      <c r="T36">
        <v>-122051.98086314699</v>
      </c>
      <c r="U36">
        <v>9.1933333334688001</v>
      </c>
      <c r="V36">
        <v>14.727500000150901</v>
      </c>
      <c r="W36">
        <v>12.780341880457501</v>
      </c>
      <c r="X36">
        <v>9.1933333334688001</v>
      </c>
      <c r="Y36">
        <v>14.443333333484301</v>
      </c>
      <c r="Z36">
        <v>9.1933333334688001</v>
      </c>
      <c r="AA36">
        <v>14.6116666668175</v>
      </c>
      <c r="AB36">
        <v>12.780341880457501</v>
      </c>
      <c r="AC36">
        <v>-0.20914211435996499</v>
      </c>
      <c r="AD36" s="1">
        <v>2.84254587234551E-109</v>
      </c>
      <c r="AE36" s="1">
        <v>9.0697579810972496E-203</v>
      </c>
      <c r="AF36" s="1">
        <v>6.0525681400085397E-51</v>
      </c>
      <c r="AG36" s="1">
        <v>4.8068484492951703E-54</v>
      </c>
      <c r="AH36">
        <v>-1333.73930296241</v>
      </c>
      <c r="AI36">
        <v>11.06</v>
      </c>
      <c r="AJ36">
        <v>11.06</v>
      </c>
      <c r="AK36">
        <v>0</v>
      </c>
      <c r="AL36">
        <v>0</v>
      </c>
      <c r="AM36">
        <v>3.92666</v>
      </c>
      <c r="AN36">
        <v>-213398.28847398501</v>
      </c>
      <c r="AO36">
        <v>0.204672031760541</v>
      </c>
      <c r="AP36">
        <v>0.20198811808518799</v>
      </c>
      <c r="AQ36">
        <f t="shared" si="1"/>
        <v>0</v>
      </c>
      <c r="AR36">
        <v>0.199381236672035</v>
      </c>
    </row>
    <row r="37" spans="1:44" x14ac:dyDescent="0.2">
      <c r="A37" t="s">
        <v>60</v>
      </c>
      <c r="B37" t="s">
        <v>52</v>
      </c>
      <c r="C37" t="s">
        <v>45</v>
      </c>
      <c r="D37">
        <v>37.76</v>
      </c>
      <c r="E37">
        <v>70.540000000000006</v>
      </c>
      <c r="F37">
        <v>1.5900498757291499E-2</v>
      </c>
      <c r="G37">
        <v>108.035327784681</v>
      </c>
      <c r="H37">
        <v>-1.5299999998545499</v>
      </c>
      <c r="I37">
        <v>-0.76999999983228895</v>
      </c>
      <c r="J37">
        <v>-0.80719474953419101</v>
      </c>
      <c r="K37">
        <v>-1.5299999998545499</v>
      </c>
      <c r="L37">
        <v>-0.76999999983228895</v>
      </c>
      <c r="M37">
        <v>-1.5299999998545499</v>
      </c>
      <c r="N37">
        <v>-0.76999999983228895</v>
      </c>
      <c r="O37">
        <v>4.3227354225112604</v>
      </c>
      <c r="P37">
        <v>9.0706938218927904E-2</v>
      </c>
      <c r="Q37">
        <v>-8.0292802154225698E-2</v>
      </c>
      <c r="R37">
        <v>7.8756871590944296E-3</v>
      </c>
      <c r="S37">
        <v>1.4892738891541401E-2</v>
      </c>
      <c r="T37">
        <v>114.016531953303</v>
      </c>
      <c r="U37">
        <v>-1.49333333318815</v>
      </c>
      <c r="V37">
        <v>-0.73166666649876699</v>
      </c>
      <c r="W37">
        <v>-0.83397435881456505</v>
      </c>
      <c r="X37">
        <v>-1.49333333318815</v>
      </c>
      <c r="Y37">
        <v>-0.73166666649876699</v>
      </c>
      <c r="Z37">
        <v>-1.49333333318815</v>
      </c>
      <c r="AA37">
        <v>-0.73166666649876699</v>
      </c>
      <c r="AB37">
        <v>1.68290598283408</v>
      </c>
      <c r="AC37">
        <v>6.6568854699464997E-3</v>
      </c>
      <c r="AD37">
        <v>3.6470749914828802</v>
      </c>
      <c r="AE37">
        <v>3.4834365373743701</v>
      </c>
      <c r="AF37">
        <v>3.48680620384502</v>
      </c>
      <c r="AG37">
        <v>3.2035434643277401</v>
      </c>
      <c r="AH37">
        <v>-0.20103611467908999</v>
      </c>
      <c r="AI37">
        <v>13.24</v>
      </c>
      <c r="AJ37">
        <v>13.32</v>
      </c>
      <c r="AK37" s="1">
        <v>6.7614884522920694E-5</v>
      </c>
      <c r="AL37">
        <v>1.0219136581244299E-3</v>
      </c>
      <c r="AM37">
        <v>4.5709400000000002</v>
      </c>
      <c r="AN37">
        <v>-32.165778348654399</v>
      </c>
      <c r="AO37">
        <v>0.15475062419934901</v>
      </c>
      <c r="AP37">
        <v>6.3437593315102597E-2</v>
      </c>
      <c r="AQ37">
        <f t="shared" si="1"/>
        <v>0</v>
      </c>
      <c r="AR37">
        <v>5.2216048619544E-2</v>
      </c>
    </row>
    <row r="38" spans="1:44" x14ac:dyDescent="0.2">
      <c r="A38" t="s">
        <v>70</v>
      </c>
      <c r="B38" t="s">
        <v>52</v>
      </c>
      <c r="C38" t="s">
        <v>45</v>
      </c>
      <c r="D38">
        <v>66.599999999999994</v>
      </c>
      <c r="E38">
        <v>127.34</v>
      </c>
      <c r="F38">
        <v>-0.11276326006083</v>
      </c>
      <c r="G38">
        <v>50.911174930611601</v>
      </c>
      <c r="H38">
        <v>4.3900000001400201</v>
      </c>
      <c r="I38">
        <v>8.8900000001589206</v>
      </c>
      <c r="J38">
        <v>7.1565979854949298</v>
      </c>
      <c r="K38">
        <v>4.3900000001400201</v>
      </c>
      <c r="L38">
        <v>8.8900000001589206</v>
      </c>
      <c r="M38">
        <v>4.3900000001400201</v>
      </c>
      <c r="N38">
        <v>8.8900000001589206</v>
      </c>
      <c r="O38">
        <v>8.7322989805420299</v>
      </c>
      <c r="P38">
        <v>9.4428485515047594E-2</v>
      </c>
      <c r="Q38">
        <v>-0.16673208646872401</v>
      </c>
      <c r="R38">
        <v>-0.12982394634612399</v>
      </c>
      <c r="S38">
        <v>-0.11377101992657999</v>
      </c>
      <c r="T38">
        <v>55.773873548305701</v>
      </c>
      <c r="U38">
        <v>4.4266666668064198</v>
      </c>
      <c r="V38">
        <v>8.9283333334924393</v>
      </c>
      <c r="W38">
        <v>7.2437179488625301</v>
      </c>
      <c r="X38">
        <v>4.4266666668064198</v>
      </c>
      <c r="Y38">
        <v>8.9283333334924393</v>
      </c>
      <c r="Z38">
        <v>4.4266666668064198</v>
      </c>
      <c r="AA38">
        <v>8.9283333334924393</v>
      </c>
      <c r="AB38">
        <v>7.2437179488625301</v>
      </c>
      <c r="AC38">
        <v>-0.13104274803527199</v>
      </c>
      <c r="AD38">
        <v>2.6290065661702098</v>
      </c>
      <c r="AE38">
        <v>1.86234497743612</v>
      </c>
      <c r="AF38">
        <v>2.6278745616819701</v>
      </c>
      <c r="AG38">
        <v>1.8101907323451001</v>
      </c>
      <c r="AH38">
        <v>-1.09913975730908</v>
      </c>
      <c r="AI38">
        <v>12.52</v>
      </c>
      <c r="AJ38">
        <v>12.6</v>
      </c>
      <c r="AK38">
        <v>3.8763899583645301E-3</v>
      </c>
      <c r="AL38">
        <v>3.90337868539746E-3</v>
      </c>
      <c r="AM38">
        <v>2.3613200000000001</v>
      </c>
      <c r="AN38">
        <v>-175.86236116945301</v>
      </c>
      <c r="AO38">
        <v>0.186800468669027</v>
      </c>
      <c r="AP38">
        <v>0.12749842591633101</v>
      </c>
      <c r="AQ38">
        <f t="shared" si="1"/>
        <v>0</v>
      </c>
      <c r="AR38">
        <v>0.122560069353037</v>
      </c>
    </row>
    <row r="39" spans="1:44" x14ac:dyDescent="0.2">
      <c r="A39" t="s">
        <v>59</v>
      </c>
      <c r="B39" t="s">
        <v>52</v>
      </c>
      <c r="C39" t="s">
        <v>45</v>
      </c>
      <c r="D39">
        <v>59.1</v>
      </c>
      <c r="E39">
        <v>75.099999999999994</v>
      </c>
      <c r="F39">
        <v>-4.7074713833869797E-3</v>
      </c>
      <c r="G39">
        <v>103.276490122461</v>
      </c>
      <c r="H39">
        <v>-1.6499999998544099</v>
      </c>
      <c r="I39">
        <v>2.14666666683171</v>
      </c>
      <c r="J39">
        <v>0.48306929197931697</v>
      </c>
      <c r="K39">
        <v>-1.6499999998544099</v>
      </c>
      <c r="L39">
        <v>2.1183333334983998</v>
      </c>
      <c r="M39">
        <v>-1.6499999998544099</v>
      </c>
      <c r="N39">
        <v>2.1750000001650101</v>
      </c>
      <c r="O39">
        <v>4.7852119164119804</v>
      </c>
      <c r="P39">
        <v>9.4431332672310506E-2</v>
      </c>
      <c r="Q39">
        <v>-0.10582353279314299</v>
      </c>
      <c r="R39">
        <v>-3.3927076417594799E-2</v>
      </c>
      <c r="S39">
        <v>-5.7152312491370099E-3</v>
      </c>
      <c r="T39">
        <v>108.056788298581</v>
      </c>
      <c r="U39">
        <v>-1.61333333318802</v>
      </c>
      <c r="V39">
        <v>2.1850000001652301</v>
      </c>
      <c r="W39">
        <v>0.478547008705974</v>
      </c>
      <c r="X39">
        <v>-1.61333333318802</v>
      </c>
      <c r="Y39">
        <v>2.1566666668319199</v>
      </c>
      <c r="Z39">
        <v>-1.61333333318802</v>
      </c>
      <c r="AA39">
        <v>2.2133333334985399</v>
      </c>
      <c r="AB39">
        <v>1.5708119658614199</v>
      </c>
      <c r="AC39">
        <v>-3.5145878106742703E-2</v>
      </c>
      <c r="AD39">
        <v>3.3333523553996498</v>
      </c>
      <c r="AE39">
        <v>3.2326898928852699</v>
      </c>
      <c r="AF39">
        <v>3.2640287996875998</v>
      </c>
      <c r="AG39">
        <v>2.9817040683507599</v>
      </c>
      <c r="AH39">
        <v>-0.76359118815831095</v>
      </c>
      <c r="AI39">
        <v>13.04</v>
      </c>
      <c r="AJ39">
        <v>13.12</v>
      </c>
      <c r="AK39">
        <v>3.9633673259172999E-3</v>
      </c>
      <c r="AL39">
        <v>3.9875447936898404E-3</v>
      </c>
      <c r="AM39">
        <v>2.7395</v>
      </c>
      <c r="AN39">
        <v>-122.174590105329</v>
      </c>
      <c r="AO39">
        <v>0.16766340006047201</v>
      </c>
      <c r="AP39">
        <v>6.5636604147959507E-2</v>
      </c>
      <c r="AQ39">
        <f t="shared" si="1"/>
        <v>0</v>
      </c>
      <c r="AR39">
        <v>5.53485366666433E-2</v>
      </c>
    </row>
    <row r="40" spans="1:44" x14ac:dyDescent="0.2">
      <c r="A40" t="s">
        <v>51</v>
      </c>
      <c r="B40" t="s">
        <v>52</v>
      </c>
      <c r="C40" t="s">
        <v>45</v>
      </c>
      <c r="D40">
        <v>42.74</v>
      </c>
      <c r="E40">
        <v>77.5</v>
      </c>
      <c r="F40">
        <v>5.9380726888532097E-3</v>
      </c>
      <c r="G40">
        <v>109.783877725815</v>
      </c>
      <c r="H40">
        <v>-1.3583333331880301</v>
      </c>
      <c r="I40">
        <v>0.68000000016639195</v>
      </c>
      <c r="J40">
        <v>-0.178667582257338</v>
      </c>
      <c r="K40">
        <v>-1.3583333331880301</v>
      </c>
      <c r="L40">
        <v>0.68000000016639195</v>
      </c>
      <c r="M40">
        <v>-1.3583333331880301</v>
      </c>
      <c r="N40">
        <v>0.68000000016639195</v>
      </c>
      <c r="O40">
        <v>4.25058104454539</v>
      </c>
      <c r="P40">
        <v>8.9425088659068494E-2</v>
      </c>
      <c r="Q40">
        <v>-8.4715406976437702E-2</v>
      </c>
      <c r="R40">
        <v>-8.9261416609135499E-3</v>
      </c>
      <c r="S40">
        <v>4.9303128231031898E-3</v>
      </c>
      <c r="T40">
        <v>115.92679193798701</v>
      </c>
      <c r="U40">
        <v>-1.3216666665216401</v>
      </c>
      <c r="V40">
        <v>0.71833333349991302</v>
      </c>
      <c r="W40">
        <v>-0.201752136592799</v>
      </c>
      <c r="X40">
        <v>-1.3216666665216401</v>
      </c>
      <c r="Y40">
        <v>0.71833333349991302</v>
      </c>
      <c r="Z40">
        <v>-1.3216666665216401</v>
      </c>
      <c r="AA40">
        <v>0.71833333349991302</v>
      </c>
      <c r="AB40">
        <v>1.5006837606630601</v>
      </c>
      <c r="AC40">
        <v>-1.01449433500614E-2</v>
      </c>
      <c r="AD40">
        <v>3.7540612489076199</v>
      </c>
      <c r="AE40">
        <v>3.60453490581137</v>
      </c>
      <c r="AF40">
        <v>3.6100827366248698</v>
      </c>
      <c r="AG40">
        <v>3.28418540847629</v>
      </c>
      <c r="AH40">
        <v>-1.63963634668613E-2</v>
      </c>
      <c r="AI40">
        <v>13.3</v>
      </c>
      <c r="AJ40">
        <v>13.38</v>
      </c>
      <c r="AK40">
        <v>2.8354462503078801E-2</v>
      </c>
      <c r="AL40">
        <v>2.9642977991959099E-2</v>
      </c>
      <c r="AM40">
        <v>3.7310399999999899</v>
      </c>
      <c r="AN40">
        <v>-2.6234181546978199</v>
      </c>
      <c r="AO40">
        <v>0.14599797041357801</v>
      </c>
      <c r="AP40">
        <v>6.2307473545972297E-2</v>
      </c>
      <c r="AQ40">
        <f t="shared" si="1"/>
        <v>0</v>
      </c>
      <c r="AR40">
        <v>5.1020082328363602E-2</v>
      </c>
    </row>
    <row r="41" spans="1:44" x14ac:dyDescent="0.2">
      <c r="A41" t="s">
        <v>73</v>
      </c>
      <c r="B41" t="s">
        <v>52</v>
      </c>
      <c r="C41" t="s">
        <v>45</v>
      </c>
      <c r="D41">
        <v>18.760000000000002</v>
      </c>
      <c r="E41">
        <v>119.14</v>
      </c>
      <c r="F41">
        <v>-0.123949540677989</v>
      </c>
      <c r="G41">
        <v>47.665957609456498</v>
      </c>
      <c r="H41">
        <v>5.33833333347253</v>
      </c>
      <c r="I41">
        <v>9.2208333334919494</v>
      </c>
      <c r="J41">
        <v>7.9061462150421704</v>
      </c>
      <c r="K41">
        <v>5.3116666668058903</v>
      </c>
      <c r="L41">
        <v>9.20333333349196</v>
      </c>
      <c r="M41">
        <v>5.3650000001391698</v>
      </c>
      <c r="N41">
        <v>9.23833333349193</v>
      </c>
      <c r="O41">
        <v>9.2750362418352896</v>
      </c>
      <c r="P41">
        <v>0.112048382685053</v>
      </c>
      <c r="Q41">
        <v>-0.162262100757251</v>
      </c>
      <c r="R41">
        <v>-0.136777197533543</v>
      </c>
      <c r="S41">
        <v>-0.12495730054373901</v>
      </c>
      <c r="T41">
        <v>51.340980345974302</v>
      </c>
      <c r="U41">
        <v>5.3750000001389298</v>
      </c>
      <c r="V41">
        <v>9.25916666682547</v>
      </c>
      <c r="W41">
        <v>7.9789743591183697</v>
      </c>
      <c r="X41">
        <v>5.34833333347229</v>
      </c>
      <c r="Y41">
        <v>9.2416666668254805</v>
      </c>
      <c r="Z41">
        <v>5.4016666668055704</v>
      </c>
      <c r="AA41">
        <v>9.2766666668254505</v>
      </c>
      <c r="AB41">
        <v>7.9789743591183697</v>
      </c>
      <c r="AC41">
        <v>-0.13799599922269001</v>
      </c>
      <c r="AD41">
        <v>2.2419250183152801</v>
      </c>
      <c r="AE41">
        <v>1.6666579301811599</v>
      </c>
      <c r="AF41">
        <v>2.2491099519847899</v>
      </c>
      <c r="AG41">
        <v>1.6846416466260601</v>
      </c>
      <c r="AH41">
        <v>-6.8884443871899403E-2</v>
      </c>
      <c r="AI41">
        <v>12.603999999999999</v>
      </c>
      <c r="AJ41">
        <v>12.704000000000001</v>
      </c>
      <c r="AK41">
        <v>0.172532738034505</v>
      </c>
      <c r="AL41">
        <v>0.172532738034505</v>
      </c>
      <c r="AM41">
        <v>3.0038799999999899</v>
      </c>
      <c r="AN41">
        <v>-11.021511019503899</v>
      </c>
      <c r="AO41">
        <v>0.17765026719462901</v>
      </c>
      <c r="AP41">
        <v>0.13741258492119701</v>
      </c>
      <c r="AQ41">
        <f t="shared" si="1"/>
        <v>0</v>
      </c>
      <c r="AR41">
        <v>0.132992396977342</v>
      </c>
    </row>
    <row r="42" spans="1:44" x14ac:dyDescent="0.2">
      <c r="A42" t="s">
        <v>58</v>
      </c>
      <c r="B42" t="s">
        <v>52</v>
      </c>
      <c r="C42" t="s">
        <v>45</v>
      </c>
      <c r="D42">
        <v>40.520000000000003</v>
      </c>
      <c r="E42">
        <v>75.7</v>
      </c>
      <c r="F42">
        <v>9.5828129148475198E-4</v>
      </c>
      <c r="G42">
        <v>109.510621749573</v>
      </c>
      <c r="H42">
        <v>-1.2783333331881099</v>
      </c>
      <c r="I42">
        <v>1.4600000001657001</v>
      </c>
      <c r="J42">
        <v>0.122509157669208</v>
      </c>
      <c r="K42">
        <v>-1.2783333331881099</v>
      </c>
      <c r="L42">
        <v>1.43000000016573</v>
      </c>
      <c r="M42">
        <v>-1.2783333331881099</v>
      </c>
      <c r="N42">
        <v>1.4900000001656799</v>
      </c>
      <c r="O42">
        <v>4.28898982802753</v>
      </c>
      <c r="P42">
        <v>8.9746240984424103E-2</v>
      </c>
      <c r="Q42">
        <v>-8.6919707049508604E-2</v>
      </c>
      <c r="R42">
        <v>-1.7319486839398001E-2</v>
      </c>
      <c r="S42" s="1">
        <v>-4.9478574265272199E-5</v>
      </c>
      <c r="T42">
        <v>115.675464014247</v>
      </c>
      <c r="U42">
        <v>-1.24166666652171</v>
      </c>
      <c r="V42">
        <v>1.4983333334992299</v>
      </c>
      <c r="W42">
        <v>0.10027777793687501</v>
      </c>
      <c r="X42">
        <v>-1.24166666652171</v>
      </c>
      <c r="Y42">
        <v>1.4683333334992501</v>
      </c>
      <c r="Z42">
        <v>-1.24166666652171</v>
      </c>
      <c r="AA42">
        <v>1.5283333334992</v>
      </c>
      <c r="AB42">
        <v>1.4915598290646499</v>
      </c>
      <c r="AC42">
        <v>-1.8538288528545901E-2</v>
      </c>
      <c r="AD42">
        <v>3.7839008443282198</v>
      </c>
      <c r="AE42">
        <v>3.5711504768120998</v>
      </c>
      <c r="AF42">
        <v>3.6479617433807401</v>
      </c>
      <c r="AG42">
        <v>3.25819278621305</v>
      </c>
      <c r="AH42">
        <v>3.94358564471331E-2</v>
      </c>
      <c r="AI42">
        <v>13.18</v>
      </c>
      <c r="AJ42">
        <v>13.26</v>
      </c>
      <c r="AK42">
        <v>3.8326950788371297E-2</v>
      </c>
      <c r="AL42">
        <v>3.8683387419466302E-2</v>
      </c>
      <c r="AM42">
        <v>3.4282400000000002</v>
      </c>
      <c r="AN42">
        <v>6.3097370315413004</v>
      </c>
      <c r="AO42">
        <v>0.14557387028618601</v>
      </c>
      <c r="AP42">
        <v>6.2926704071356296E-2</v>
      </c>
      <c r="AQ42">
        <f t="shared" si="1"/>
        <v>0</v>
      </c>
      <c r="AR42">
        <v>5.1855571012730098E-2</v>
      </c>
    </row>
    <row r="43" spans="1:44" x14ac:dyDescent="0.2">
      <c r="A43" t="s">
        <v>103</v>
      </c>
      <c r="B43" t="s">
        <v>44</v>
      </c>
      <c r="C43" t="s">
        <v>45</v>
      </c>
      <c r="D43">
        <v>135.1</v>
      </c>
      <c r="E43">
        <v>192.04</v>
      </c>
      <c r="F43">
        <v>0.12610570874288199</v>
      </c>
      <c r="G43">
        <v>-558.359677372237</v>
      </c>
      <c r="H43">
        <v>-7.4616666665158498</v>
      </c>
      <c r="I43">
        <v>-6.7899999998268203</v>
      </c>
      <c r="J43">
        <v>-7.0663415749268701</v>
      </c>
      <c r="K43">
        <v>-7.4616666665158498</v>
      </c>
      <c r="L43">
        <v>-6.7899999998268203</v>
      </c>
      <c r="M43">
        <v>-7.4616666665158498</v>
      </c>
      <c r="N43">
        <v>-6.7899999998268203</v>
      </c>
      <c r="O43">
        <v>7.4691997834811099</v>
      </c>
      <c r="P43">
        <v>3.6950535192253497E-2</v>
      </c>
      <c r="Q43">
        <v>7.5449716805578798E-2</v>
      </c>
      <c r="R43">
        <v>0.13187086368717599</v>
      </c>
      <c r="S43">
        <v>0.12509794887713199</v>
      </c>
      <c r="T43">
        <v>-537.79057660558999</v>
      </c>
      <c r="U43">
        <v>-7.4249999998494598</v>
      </c>
      <c r="V43">
        <v>-6.7516666664932998</v>
      </c>
      <c r="W43">
        <v>-6.9916666665032503</v>
      </c>
      <c r="X43">
        <v>-7.4249999998494598</v>
      </c>
      <c r="Y43">
        <v>-6.7516666664932998</v>
      </c>
      <c r="Z43">
        <v>-7.4249999998494598</v>
      </c>
      <c r="AA43">
        <v>-6.7516666664932998</v>
      </c>
      <c r="AB43">
        <v>6.9916666665032503</v>
      </c>
      <c r="AC43">
        <v>0.13065206199802801</v>
      </c>
      <c r="AD43">
        <v>0.153732792262326</v>
      </c>
      <c r="AE43">
        <v>8.2131944171675894E-2</v>
      </c>
      <c r="AF43">
        <v>0.16431550704168399</v>
      </c>
      <c r="AG43">
        <v>0.13521022301520899</v>
      </c>
      <c r="AH43">
        <v>-2.6121255728486199</v>
      </c>
      <c r="AI43">
        <v>12.98</v>
      </c>
      <c r="AJ43">
        <v>13</v>
      </c>
      <c r="AK43" s="1">
        <v>1.3232102022260501E-5</v>
      </c>
      <c r="AL43" s="1">
        <v>1.8168686149271199E-5</v>
      </c>
      <c r="AM43">
        <v>0.44851999999999997</v>
      </c>
      <c r="AN43">
        <v>-600.78888175518296</v>
      </c>
      <c r="AO43">
        <v>0.101333947720228</v>
      </c>
      <c r="AP43">
        <v>0.132552474521974</v>
      </c>
      <c r="AQ43">
        <f t="shared" si="1"/>
        <v>0</v>
      </c>
      <c r="AR43">
        <v>0.13080986407882</v>
      </c>
    </row>
    <row r="44" spans="1:44" x14ac:dyDescent="0.2">
      <c r="A44" t="s">
        <v>105</v>
      </c>
      <c r="B44" t="s">
        <v>44</v>
      </c>
      <c r="C44" t="s">
        <v>45</v>
      </c>
      <c r="D44">
        <v>107.86</v>
      </c>
      <c r="E44">
        <v>146.84</v>
      </c>
      <c r="F44">
        <v>0.15407333804110401</v>
      </c>
      <c r="G44">
        <v>-928.26366733093903</v>
      </c>
      <c r="H44">
        <v>-6.5716666665166397</v>
      </c>
      <c r="I44">
        <v>-8.8016666664916201</v>
      </c>
      <c r="J44">
        <v>-7.9434401707757498</v>
      </c>
      <c r="K44">
        <v>-6.5716666665166397</v>
      </c>
      <c r="L44">
        <v>-8.8016666664916201</v>
      </c>
      <c r="M44">
        <v>-6.5716666665166397</v>
      </c>
      <c r="N44">
        <v>-8.8016666664916201</v>
      </c>
      <c r="O44">
        <v>8.6603396054968105</v>
      </c>
      <c r="P44">
        <v>3.7110901515660599E-2</v>
      </c>
      <c r="Q44">
        <v>7.2683368104112106E-2</v>
      </c>
      <c r="R44">
        <v>0.19446372320724101</v>
      </c>
      <c r="S44">
        <v>0.15306557817535399</v>
      </c>
      <c r="T44">
        <v>-930.24180267681595</v>
      </c>
      <c r="U44">
        <v>-6.5349999998502399</v>
      </c>
      <c r="V44">
        <v>-8.7633333331580996</v>
      </c>
      <c r="W44">
        <v>-7.8642307690673503</v>
      </c>
      <c r="X44">
        <v>-6.5349999998502399</v>
      </c>
      <c r="Y44">
        <v>-8.7633333331580996</v>
      </c>
      <c r="Z44">
        <v>-6.5349999998502399</v>
      </c>
      <c r="AA44">
        <v>-8.7633333331580996</v>
      </c>
      <c r="AB44">
        <v>7.8642307690673503</v>
      </c>
      <c r="AC44">
        <v>0.193244921518093</v>
      </c>
      <c r="AD44">
        <v>0.134934512892074</v>
      </c>
      <c r="AE44">
        <v>2.2296265891944898E-3</v>
      </c>
      <c r="AF44">
        <v>0.10372188856853599</v>
      </c>
      <c r="AG44">
        <v>8.5947211739554003E-4</v>
      </c>
      <c r="AH44">
        <v>-3.1028643849544002</v>
      </c>
      <c r="AI44">
        <v>12.98</v>
      </c>
      <c r="AJ44">
        <v>13</v>
      </c>
      <c r="AK44" s="1">
        <v>1.6076207470128799E-9</v>
      </c>
      <c r="AL44" s="1">
        <v>4.9369867604486797E-9</v>
      </c>
      <c r="AM44">
        <v>2.0183399999999998</v>
      </c>
      <c r="AN44">
        <v>-713.65880853951398</v>
      </c>
      <c r="AO44">
        <v>0.10675770989621899</v>
      </c>
      <c r="AP44">
        <v>0.162012510009993</v>
      </c>
      <c r="AQ44">
        <f t="shared" si="1"/>
        <v>0</v>
      </c>
      <c r="AR44">
        <v>0.162153268053535</v>
      </c>
    </row>
    <row r="45" spans="1:44" x14ac:dyDescent="0.2">
      <c r="A45" t="s">
        <v>43</v>
      </c>
      <c r="B45" t="s">
        <v>44</v>
      </c>
      <c r="C45" t="s">
        <v>45</v>
      </c>
      <c r="D45">
        <v>0</v>
      </c>
      <c r="E45">
        <v>0</v>
      </c>
      <c r="F45">
        <v>-2.7907073345280399E-2</v>
      </c>
      <c r="G45">
        <v>133.311548966152</v>
      </c>
      <c r="H45">
        <v>1.8816666668090201</v>
      </c>
      <c r="I45">
        <v>2.7641666668311702</v>
      </c>
      <c r="J45">
        <v>2.0088079977189599</v>
      </c>
      <c r="K45">
        <v>1.8816666668090201</v>
      </c>
      <c r="L45">
        <v>2.5433333334980399</v>
      </c>
      <c r="M45">
        <v>1.8816666668090201</v>
      </c>
      <c r="N45">
        <v>2.9500000001643301</v>
      </c>
      <c r="O45">
        <v>2.8661933177291998</v>
      </c>
      <c r="P45">
        <v>7.8130929852227193E-2</v>
      </c>
      <c r="Q45">
        <v>-3.3251021935765901E-2</v>
      </c>
      <c r="R45">
        <v>-3.7441747656001702E-2</v>
      </c>
      <c r="S45">
        <v>-2.8914833211030399E-2</v>
      </c>
      <c r="T45">
        <v>119.086169105614</v>
      </c>
      <c r="U45">
        <v>1.91833333347542</v>
      </c>
      <c r="V45">
        <v>2.8025000001647</v>
      </c>
      <c r="W45">
        <v>2.1219444446028799</v>
      </c>
      <c r="X45">
        <v>1.91833333347542</v>
      </c>
      <c r="Y45">
        <v>2.5816666668315702</v>
      </c>
      <c r="Z45">
        <v>1.91833333347542</v>
      </c>
      <c r="AA45">
        <v>2.96333333349788</v>
      </c>
      <c r="AB45">
        <v>2.5201923077738799</v>
      </c>
      <c r="AC45">
        <v>-3.8660549345149703E-2</v>
      </c>
      <c r="AD45">
        <v>4.3433899033580197</v>
      </c>
      <c r="AE45">
        <v>4.0602737159947999</v>
      </c>
      <c r="AF45">
        <v>4.4796987202711502</v>
      </c>
      <c r="AG45">
        <v>4.2595160069694202</v>
      </c>
      <c r="AH45">
        <v>1.4509244283725899</v>
      </c>
      <c r="AI45">
        <v>14.4</v>
      </c>
      <c r="AJ45">
        <v>14.48</v>
      </c>
      <c r="AK45">
        <v>0.95718874257052</v>
      </c>
      <c r="AL45">
        <v>0.95718874257052</v>
      </c>
      <c r="AM45">
        <v>4.24078</v>
      </c>
      <c r="AN45">
        <v>333.712618525697</v>
      </c>
      <c r="AO45">
        <v>5.3148202566177201E-2</v>
      </c>
      <c r="AP45">
        <v>5.0831197423612202E-2</v>
      </c>
      <c r="AQ45">
        <f t="shared" si="1"/>
        <v>1</v>
      </c>
      <c r="AR45">
        <v>6.3105140062706899E-2</v>
      </c>
    </row>
    <row r="46" spans="1:44" x14ac:dyDescent="0.2">
      <c r="A46" t="s">
        <v>97</v>
      </c>
      <c r="B46" t="s">
        <v>80</v>
      </c>
      <c r="C46" t="s">
        <v>45</v>
      </c>
      <c r="D46">
        <v>110.2</v>
      </c>
      <c r="E46">
        <v>119.74</v>
      </c>
      <c r="F46">
        <v>-0.250277422257974</v>
      </c>
      <c r="G46">
        <v>-859.59788094446503</v>
      </c>
      <c r="H46">
        <v>11.780000000133301</v>
      </c>
      <c r="I46">
        <v>17.238333333484601</v>
      </c>
      <c r="J46">
        <v>15.240062576426499</v>
      </c>
      <c r="K46">
        <v>11.780000000133301</v>
      </c>
      <c r="L46">
        <v>17.238333333484601</v>
      </c>
      <c r="M46">
        <v>11.780000000133301</v>
      </c>
      <c r="N46">
        <v>17.238333333484601</v>
      </c>
      <c r="O46">
        <v>16.070155907610399</v>
      </c>
      <c r="P46">
        <v>7.5879544413277697E-2</v>
      </c>
      <c r="Q46">
        <v>-0.212595238511044</v>
      </c>
      <c r="R46">
        <v>-0.23926699774535301</v>
      </c>
      <c r="S46">
        <v>-0.25128518212372403</v>
      </c>
      <c r="T46">
        <v>-866.80432552483899</v>
      </c>
      <c r="U46">
        <v>11.8166666667997</v>
      </c>
      <c r="V46">
        <v>17.276666666818102</v>
      </c>
      <c r="W46">
        <v>15.299102564217799</v>
      </c>
      <c r="X46">
        <v>11.8166666667997</v>
      </c>
      <c r="Y46">
        <v>17.276666666818102</v>
      </c>
      <c r="Z46">
        <v>11.8166666667997</v>
      </c>
      <c r="AA46">
        <v>17.276666666818102</v>
      </c>
      <c r="AB46">
        <v>15.299102564217799</v>
      </c>
      <c r="AC46">
        <v>-0.24048579943450099</v>
      </c>
      <c r="AD46">
        <v>1.6763013988179501E-3</v>
      </c>
      <c r="AE46">
        <v>7.2112410125605895E-4</v>
      </c>
      <c r="AF46">
        <v>5.6806807243012301E-4</v>
      </c>
      <c r="AG46">
        <v>6.0668317338911297E-4</v>
      </c>
      <c r="AH46">
        <v>-7.2638910945688897</v>
      </c>
      <c r="AI46">
        <v>10.8</v>
      </c>
      <c r="AJ46">
        <v>10.96</v>
      </c>
      <c r="AK46" s="1">
        <v>1.4036678074239999E-6</v>
      </c>
      <c r="AL46" s="1">
        <v>1.49802127806613E-6</v>
      </c>
      <c r="AM46">
        <v>2.5352000000000001</v>
      </c>
      <c r="AN46">
        <v>-1016.94475323964</v>
      </c>
      <c r="AO46">
        <v>0.23675859493280199</v>
      </c>
      <c r="AP46">
        <v>0.25372521030381101</v>
      </c>
      <c r="AQ46">
        <f t="shared" si="1"/>
        <v>0</v>
      </c>
      <c r="AR46">
        <v>0.25429633120994499</v>
      </c>
    </row>
    <row r="47" spans="1:44" x14ac:dyDescent="0.2">
      <c r="A47" t="s">
        <v>104</v>
      </c>
      <c r="B47" t="s">
        <v>80</v>
      </c>
      <c r="C47" t="s">
        <v>45</v>
      </c>
      <c r="D47">
        <v>113.76</v>
      </c>
      <c r="E47">
        <v>120.94</v>
      </c>
      <c r="F47">
        <v>-0.31466974360010902</v>
      </c>
      <c r="G47">
        <v>-1681.7428021418</v>
      </c>
      <c r="H47">
        <v>15.5183333334632</v>
      </c>
      <c r="I47">
        <v>21.351666666791299</v>
      </c>
      <c r="J47">
        <v>18.388252442104299</v>
      </c>
      <c r="K47">
        <v>15.5183333334632</v>
      </c>
      <c r="L47">
        <v>19.751666666791301</v>
      </c>
      <c r="M47">
        <v>15.5183333334632</v>
      </c>
      <c r="N47">
        <v>19.751666666791301</v>
      </c>
      <c r="O47">
        <v>18.8259059716585</v>
      </c>
      <c r="P47">
        <v>6.9543727332315605E-2</v>
      </c>
      <c r="Q47">
        <v>-0.26227316113778698</v>
      </c>
      <c r="R47">
        <v>-0.29427756988686699</v>
      </c>
      <c r="S47">
        <v>-0.31567750346585999</v>
      </c>
      <c r="T47">
        <v>-1695.5393648198799</v>
      </c>
      <c r="U47">
        <v>15.555000000129599</v>
      </c>
      <c r="V47">
        <v>21.250000000127599</v>
      </c>
      <c r="W47">
        <v>18.4601282052306</v>
      </c>
      <c r="X47">
        <v>15.555000000129599</v>
      </c>
      <c r="Y47">
        <v>19.850000000127601</v>
      </c>
      <c r="Z47">
        <v>15.555000000129599</v>
      </c>
      <c r="AA47">
        <v>19.850000000127601</v>
      </c>
      <c r="AB47">
        <v>18.4601282052306</v>
      </c>
      <c r="AC47">
        <v>-0.29549637157601399</v>
      </c>
      <c r="AD47" s="1">
        <v>1.4499878232930701E-6</v>
      </c>
      <c r="AE47" s="1">
        <v>4.2917537583124498E-7</v>
      </c>
      <c r="AF47" s="1">
        <v>1.92774132618216E-7</v>
      </c>
      <c r="AG47" s="1">
        <v>4.6058708814390401E-7</v>
      </c>
      <c r="AH47">
        <v>-14.1728857482126</v>
      </c>
      <c r="AI47">
        <v>10.02</v>
      </c>
      <c r="AJ47">
        <v>10.1</v>
      </c>
      <c r="AK47" s="1">
        <v>9.5183879104510598E-11</v>
      </c>
      <c r="AL47" s="1">
        <v>1.10716074989205E-10</v>
      </c>
      <c r="AM47">
        <v>2.1518999999999999</v>
      </c>
      <c r="AN47">
        <v>-1984.2040047497701</v>
      </c>
      <c r="AO47">
        <v>0.285322744623839</v>
      </c>
      <c r="AP47">
        <v>0.31739119769346802</v>
      </c>
      <c r="AQ47">
        <f t="shared" si="1"/>
        <v>0</v>
      </c>
      <c r="AR47">
        <v>0.31791409591465197</v>
      </c>
    </row>
    <row r="48" spans="1:44" x14ac:dyDescent="0.2">
      <c r="A48" t="s">
        <v>96</v>
      </c>
      <c r="B48" t="s">
        <v>80</v>
      </c>
      <c r="C48" t="s">
        <v>45</v>
      </c>
      <c r="D48">
        <v>109.02</v>
      </c>
      <c r="E48">
        <v>118.92</v>
      </c>
      <c r="F48">
        <v>-0.245520955420054</v>
      </c>
      <c r="G48">
        <v>-813.13697795370001</v>
      </c>
      <c r="H48">
        <v>11.4783333334669</v>
      </c>
      <c r="I48">
        <v>17.270000000151299</v>
      </c>
      <c r="J48">
        <v>13.041698718099701</v>
      </c>
      <c r="K48">
        <v>11.4783333334669</v>
      </c>
      <c r="L48">
        <v>17.270000000151299</v>
      </c>
      <c r="M48">
        <v>11.4783333334669</v>
      </c>
      <c r="N48">
        <v>17.270000000151299</v>
      </c>
      <c r="O48">
        <v>13.5716670003409</v>
      </c>
      <c r="P48">
        <v>7.9745023988908398E-2</v>
      </c>
      <c r="Q48">
        <v>-0.208275672991137</v>
      </c>
      <c r="R48">
        <v>-0.237927790034383</v>
      </c>
      <c r="S48">
        <v>-0.246528715285804</v>
      </c>
      <c r="T48">
        <v>-819.79144582872902</v>
      </c>
      <c r="U48">
        <v>11.5150000001333</v>
      </c>
      <c r="V48">
        <v>17.3083333334848</v>
      </c>
      <c r="W48">
        <v>13.1361538463009</v>
      </c>
      <c r="X48">
        <v>11.5150000001333</v>
      </c>
      <c r="Y48">
        <v>17.3083333334848</v>
      </c>
      <c r="Z48">
        <v>11.5150000001333</v>
      </c>
      <c r="AA48">
        <v>17.3083333334848</v>
      </c>
      <c r="AB48">
        <v>13.1361538463009</v>
      </c>
      <c r="AC48">
        <v>-0.239146591723531</v>
      </c>
      <c r="AD48">
        <v>3.4649805848777498E-3</v>
      </c>
      <c r="AE48">
        <v>8.4103028532652E-4</v>
      </c>
      <c r="AF48">
        <v>1.3325489285958001E-3</v>
      </c>
      <c r="AG48">
        <v>6.8837611604446102E-4</v>
      </c>
      <c r="AH48">
        <v>-6.8541917011670401</v>
      </c>
      <c r="AI48">
        <v>12.84</v>
      </c>
      <c r="AJ48">
        <v>12.82</v>
      </c>
      <c r="AK48" s="1">
        <v>2.0661897445602601E-6</v>
      </c>
      <c r="AL48" s="1">
        <v>2.2283599055734001E-6</v>
      </c>
      <c r="AM48">
        <v>2.8035800000000002</v>
      </c>
      <c r="AN48">
        <v>-959.58683816338601</v>
      </c>
      <c r="AO48">
        <v>0.233611285243359</v>
      </c>
      <c r="AP48">
        <v>0.24892913365002001</v>
      </c>
      <c r="AQ48">
        <f t="shared" si="1"/>
        <v>0</v>
      </c>
      <c r="AR48">
        <v>0.249518905557779</v>
      </c>
    </row>
    <row r="49" spans="1:44" x14ac:dyDescent="0.2">
      <c r="A49" t="s">
        <v>79</v>
      </c>
      <c r="B49" t="s">
        <v>80</v>
      </c>
      <c r="C49" t="s">
        <v>45</v>
      </c>
      <c r="D49">
        <v>0.04</v>
      </c>
      <c r="E49">
        <v>2.86</v>
      </c>
      <c r="F49" s="1">
        <v>-7.0357997835300201E-6</v>
      </c>
      <c r="G49">
        <v>153.72865318834999</v>
      </c>
      <c r="H49">
        <v>0.31833333347707499</v>
      </c>
      <c r="I49">
        <v>-0.90499999983218005</v>
      </c>
      <c r="J49">
        <v>-0.38625915734747301</v>
      </c>
      <c r="K49">
        <v>0.31833333347707499</v>
      </c>
      <c r="L49">
        <v>-0.90499999983218005</v>
      </c>
      <c r="M49">
        <v>0.31833333347707499</v>
      </c>
      <c r="N49">
        <v>-0.90499999983218005</v>
      </c>
      <c r="O49">
        <v>2.1162882244582302</v>
      </c>
      <c r="P49">
        <v>7.5242091141685896E-2</v>
      </c>
      <c r="Q49">
        <v>3.65056528811823E-2</v>
      </c>
      <c r="R49">
        <v>1.3354452389468001E-2</v>
      </c>
      <c r="S49">
        <v>-1.0147956655335499E-3</v>
      </c>
      <c r="T49">
        <v>157.800018708214</v>
      </c>
      <c r="U49">
        <v>0.35500000014347199</v>
      </c>
      <c r="V49">
        <v>-0.86666666649865798</v>
      </c>
      <c r="W49">
        <v>-0.30012820496852899</v>
      </c>
      <c r="X49">
        <v>0.35500000014347199</v>
      </c>
      <c r="Y49">
        <v>-0.86666666649865798</v>
      </c>
      <c r="Z49">
        <v>0.35500000014347199</v>
      </c>
      <c r="AA49">
        <v>-0.86666666649865798</v>
      </c>
      <c r="AB49">
        <v>1.04012820514027</v>
      </c>
      <c r="AC49">
        <v>1.21356507003201E-2</v>
      </c>
      <c r="AD49">
        <v>6.2650575036958598</v>
      </c>
      <c r="AE49">
        <v>7.1414261098355896</v>
      </c>
      <c r="AF49">
        <v>6.2356484251451096</v>
      </c>
      <c r="AG49">
        <v>6.3291363783774299</v>
      </c>
      <c r="AH49">
        <v>1.2968262451319299</v>
      </c>
      <c r="AI49">
        <v>12.98</v>
      </c>
      <c r="AJ49">
        <v>13</v>
      </c>
      <c r="AK49">
        <v>0.64687354521804497</v>
      </c>
      <c r="AL49">
        <v>0.67403907104021799</v>
      </c>
      <c r="AM49">
        <v>2.4455200000000001</v>
      </c>
      <c r="AN49">
        <v>181.55567431847001</v>
      </c>
      <c r="AO49">
        <v>0.10833903237122799</v>
      </c>
      <c r="AP49">
        <v>4.2154989507924297E-2</v>
      </c>
      <c r="AQ49">
        <f t="shared" si="1"/>
        <v>1</v>
      </c>
      <c r="AR49">
        <v>3.9585419946289703E-2</v>
      </c>
    </row>
    <row r="50" spans="1:44" x14ac:dyDescent="0.2">
      <c r="A50" t="s">
        <v>100</v>
      </c>
      <c r="B50" t="s">
        <v>80</v>
      </c>
      <c r="C50" t="s">
        <v>45</v>
      </c>
      <c r="D50">
        <v>137.41999999999999</v>
      </c>
      <c r="E50">
        <v>139.86000000000001</v>
      </c>
      <c r="F50">
        <v>-0.25697837304154098</v>
      </c>
      <c r="G50">
        <v>-1033.40699492261</v>
      </c>
      <c r="H50">
        <v>12.100000000133001</v>
      </c>
      <c r="I50">
        <v>18.730000000138499</v>
      </c>
      <c r="J50">
        <v>15.6634508548119</v>
      </c>
      <c r="K50">
        <v>12.100000000133001</v>
      </c>
      <c r="L50">
        <v>17.930000000138499</v>
      </c>
      <c r="M50">
        <v>12.100000000133001</v>
      </c>
      <c r="N50">
        <v>17.930000000138499</v>
      </c>
      <c r="O50">
        <v>16.478218759099601</v>
      </c>
      <c r="P50">
        <v>5.4846673341786403E-2</v>
      </c>
      <c r="Q50">
        <v>-0.23840379067508799</v>
      </c>
      <c r="R50">
        <v>-0.25101138137856199</v>
      </c>
      <c r="S50">
        <v>-0.257986132907291</v>
      </c>
      <c r="T50">
        <v>-1031.4389655779401</v>
      </c>
      <c r="U50">
        <v>12.1366666667994</v>
      </c>
      <c r="V50">
        <v>18.798333333474702</v>
      </c>
      <c r="W50">
        <v>15.8226923078019</v>
      </c>
      <c r="X50">
        <v>12.1366666667994</v>
      </c>
      <c r="Y50">
        <v>18.1983333334747</v>
      </c>
      <c r="Z50">
        <v>12.1366666667994</v>
      </c>
      <c r="AA50">
        <v>18.1983333334747</v>
      </c>
      <c r="AB50">
        <v>15.8226923078019</v>
      </c>
      <c r="AC50">
        <v>-0.25223018306771</v>
      </c>
      <c r="AD50">
        <v>1.2978516227878101E-4</v>
      </c>
      <c r="AE50">
        <v>1.36626321617149E-4</v>
      </c>
      <c r="AF50">
        <v>1.6843316897162099E-4</v>
      </c>
      <c r="AG50">
        <v>3.1501054141840702E-4</v>
      </c>
      <c r="AH50">
        <v>-9.3936593104136001</v>
      </c>
      <c r="AI50">
        <v>10.56</v>
      </c>
      <c r="AJ50">
        <v>10.52</v>
      </c>
      <c r="AK50" s="1">
        <v>1.31582502995192E-6</v>
      </c>
      <c r="AL50" s="1">
        <v>1.4606036810310001E-6</v>
      </c>
      <c r="AM50">
        <v>2.2738</v>
      </c>
      <c r="AN50">
        <v>-1315.1123034579</v>
      </c>
      <c r="AO50">
        <v>0.24735362154103799</v>
      </c>
      <c r="AP50">
        <v>0.26140907316474299</v>
      </c>
      <c r="AQ50">
        <f t="shared" si="1"/>
        <v>0</v>
      </c>
      <c r="AR50">
        <v>0.261035591339002</v>
      </c>
    </row>
    <row r="51" spans="1:44" x14ac:dyDescent="0.2">
      <c r="A51" t="s">
        <v>106</v>
      </c>
      <c r="B51" t="s">
        <v>80</v>
      </c>
      <c r="C51" t="s">
        <v>45</v>
      </c>
      <c r="D51">
        <v>140</v>
      </c>
      <c r="E51">
        <v>140</v>
      </c>
      <c r="F51">
        <v>-0.32046084727003699</v>
      </c>
      <c r="G51">
        <v>-2150.6012533877101</v>
      </c>
      <c r="H51">
        <v>15.9100000001295</v>
      </c>
      <c r="I51">
        <v>22.033333333437501</v>
      </c>
      <c r="J51">
        <v>18.716732295582201</v>
      </c>
      <c r="K51">
        <v>15.9100000001295</v>
      </c>
      <c r="L51">
        <v>19.033333333437501</v>
      </c>
      <c r="M51">
        <v>15.9100000001295</v>
      </c>
      <c r="N51">
        <v>19.033333333437501</v>
      </c>
      <c r="O51">
        <v>19.13571654627</v>
      </c>
      <c r="P51">
        <v>4.5594501506959699E-2</v>
      </c>
      <c r="Q51">
        <v>-0.28923686970978302</v>
      </c>
      <c r="R51">
        <v>-0.30532735034617298</v>
      </c>
      <c r="S51">
        <v>-0.32146860713578701</v>
      </c>
      <c r="T51">
        <v>-2148.9305202098999</v>
      </c>
      <c r="U51">
        <v>15.946666666795901</v>
      </c>
      <c r="V51">
        <v>22.2700000001152</v>
      </c>
      <c r="W51">
        <v>18.844871794971599</v>
      </c>
      <c r="X51">
        <v>15.946666666795901</v>
      </c>
      <c r="Y51">
        <v>20.070000000115201</v>
      </c>
      <c r="Z51">
        <v>15.946666666795901</v>
      </c>
      <c r="AA51">
        <v>20.070000000115201</v>
      </c>
      <c r="AB51">
        <v>18.844871794971599</v>
      </c>
      <c r="AC51">
        <v>-0.30654615203532098</v>
      </c>
      <c r="AD51" s="1">
        <v>1.71800230023309E-9</v>
      </c>
      <c r="AE51" s="1">
        <v>3.8018484574092598E-9</v>
      </c>
      <c r="AF51" s="1">
        <v>2.2880784710920499E-9</v>
      </c>
      <c r="AG51" s="1">
        <v>6.2705141380261201E-8</v>
      </c>
      <c r="AH51">
        <v>-19.949243915049401</v>
      </c>
      <c r="AI51">
        <v>9.86</v>
      </c>
      <c r="AJ51">
        <v>9.9</v>
      </c>
      <c r="AK51" s="1">
        <v>2.9550927676953098E-12</v>
      </c>
      <c r="AL51" s="1">
        <v>6.2833515608440502E-12</v>
      </c>
      <c r="AM51">
        <v>1.4919399999999901</v>
      </c>
      <c r="AN51">
        <v>-2792.8941481069101</v>
      </c>
      <c r="AO51">
        <v>0.29751642973366899</v>
      </c>
      <c r="AP51">
        <v>0.32387986186974899</v>
      </c>
      <c r="AQ51">
        <f t="shared" si="1"/>
        <v>0</v>
      </c>
      <c r="AR51">
        <v>0.32363167640094898</v>
      </c>
    </row>
    <row r="52" spans="1:44" x14ac:dyDescent="0.2">
      <c r="A52" t="s">
        <v>98</v>
      </c>
      <c r="B52" t="s">
        <v>80</v>
      </c>
      <c r="C52" t="s">
        <v>45</v>
      </c>
      <c r="D52">
        <v>127.2</v>
      </c>
      <c r="E52">
        <v>138.38</v>
      </c>
      <c r="F52">
        <v>-0.25202418430302498</v>
      </c>
      <c r="G52">
        <v>-969.594100517176</v>
      </c>
      <c r="H52">
        <v>11.806666666799901</v>
      </c>
      <c r="I52">
        <v>18.691666666810999</v>
      </c>
      <c r="J52">
        <v>13.487875458023099</v>
      </c>
      <c r="K52">
        <v>11.806666666799901</v>
      </c>
      <c r="L52">
        <v>18.291666666811</v>
      </c>
      <c r="M52">
        <v>11.806666666799901</v>
      </c>
      <c r="N52">
        <v>18.291666666811</v>
      </c>
      <c r="O52">
        <v>14.069268420441199</v>
      </c>
      <c r="P52">
        <v>5.9267757708756301E-2</v>
      </c>
      <c r="Q52">
        <v>-0.23197566143124401</v>
      </c>
      <c r="R52">
        <v>-0.249884757379742</v>
      </c>
      <c r="S52">
        <v>-0.253031944168775</v>
      </c>
      <c r="T52">
        <v>-967.34230734701202</v>
      </c>
      <c r="U52">
        <v>11.843333333466299</v>
      </c>
      <c r="V52">
        <v>18.776666666813899</v>
      </c>
      <c r="W52">
        <v>13.6450000001434</v>
      </c>
      <c r="X52">
        <v>11.843333333466299</v>
      </c>
      <c r="Y52">
        <v>18.5766666668139</v>
      </c>
      <c r="Z52">
        <v>11.843333333466299</v>
      </c>
      <c r="AA52">
        <v>18.5766666668139</v>
      </c>
      <c r="AB52">
        <v>13.6450000001434</v>
      </c>
      <c r="AC52">
        <v>-0.25110355906888998</v>
      </c>
      <c r="AD52">
        <v>4.0042642193014702E-4</v>
      </c>
      <c r="AE52">
        <v>1.6616460832881899E-4</v>
      </c>
      <c r="AF52">
        <v>4.6916490910254601E-4</v>
      </c>
      <c r="AG52">
        <v>3.8129979331865598E-4</v>
      </c>
      <c r="AH52">
        <v>-8.6352738232911097</v>
      </c>
      <c r="AI52">
        <v>12.58</v>
      </c>
      <c r="AJ52">
        <v>12.54</v>
      </c>
      <c r="AK52" s="1">
        <v>2.2296859987121398E-6</v>
      </c>
      <c r="AL52" s="1">
        <v>2.2995381471034602E-6</v>
      </c>
      <c r="AM52">
        <v>2.5339800000000001</v>
      </c>
      <c r="AN52">
        <v>-1208.9383352607499</v>
      </c>
      <c r="AO52">
        <v>0.242501534106873</v>
      </c>
      <c r="AP52">
        <v>0.25644981079659401</v>
      </c>
      <c r="AQ52">
        <f t="shared" si="1"/>
        <v>0</v>
      </c>
      <c r="AR52">
        <v>0.25606073571936</v>
      </c>
    </row>
    <row r="53" spans="1:44" x14ac:dyDescent="0.2">
      <c r="A53" t="s">
        <v>99</v>
      </c>
      <c r="B53" t="s">
        <v>80</v>
      </c>
      <c r="C53" t="s">
        <v>45</v>
      </c>
      <c r="D53">
        <v>139.56</v>
      </c>
      <c r="E53">
        <v>140</v>
      </c>
      <c r="F53">
        <v>-0.25416251692196801</v>
      </c>
      <c r="G53">
        <v>-1007.67434116321</v>
      </c>
      <c r="H53">
        <v>12.103333333466299</v>
      </c>
      <c r="I53">
        <v>18.1016666668115</v>
      </c>
      <c r="J53">
        <v>15.455929487291201</v>
      </c>
      <c r="K53">
        <v>12.103333333466299</v>
      </c>
      <c r="L53">
        <v>17.701666666811501</v>
      </c>
      <c r="M53">
        <v>12.103333333466299</v>
      </c>
      <c r="N53">
        <v>17.701666666811501</v>
      </c>
      <c r="O53">
        <v>16.288099486226301</v>
      </c>
      <c r="P53">
        <v>5.3075261409639599E-2</v>
      </c>
      <c r="Q53">
        <v>-0.23691704315366699</v>
      </c>
      <c r="R53">
        <v>-0.24586128294428899</v>
      </c>
      <c r="S53">
        <v>-0.25517027678771798</v>
      </c>
      <c r="T53">
        <v>-1005.75309111131</v>
      </c>
      <c r="U53">
        <v>12.1400000001327</v>
      </c>
      <c r="V53">
        <v>18.176666666814398</v>
      </c>
      <c r="W53">
        <v>15.6156410257513</v>
      </c>
      <c r="X53">
        <v>12.1400000001327</v>
      </c>
      <c r="Y53">
        <v>17.976666666814399</v>
      </c>
      <c r="Z53">
        <v>12.1400000001327</v>
      </c>
      <c r="AA53">
        <v>17.976666666814399</v>
      </c>
      <c r="AB53">
        <v>15.6156410257513</v>
      </c>
      <c r="AC53">
        <v>-0.247080084633437</v>
      </c>
      <c r="AD53">
        <v>1.6658456209498799E-4</v>
      </c>
      <c r="AE53">
        <v>2.31870951219109E-4</v>
      </c>
      <c r="AF53">
        <v>2.05104540365287E-4</v>
      </c>
      <c r="AG53">
        <v>5.13070984818083E-4</v>
      </c>
      <c r="AH53">
        <v>-9.47154632181614</v>
      </c>
      <c r="AI53">
        <v>10.6</v>
      </c>
      <c r="AJ53">
        <v>10.56</v>
      </c>
      <c r="AK53" s="1">
        <v>2.40988590485424E-6</v>
      </c>
      <c r="AL53" s="1">
        <v>2.60149932062073E-6</v>
      </c>
      <c r="AM53">
        <v>1.92588</v>
      </c>
      <c r="AN53">
        <v>-1326.0164850542601</v>
      </c>
      <c r="AO53">
        <v>0.24494908812053501</v>
      </c>
      <c r="AP53">
        <v>0.25863238203201699</v>
      </c>
      <c r="AQ53">
        <f t="shared" si="1"/>
        <v>0</v>
      </c>
      <c r="AR53">
        <v>0.25828027992812602</v>
      </c>
    </row>
    <row r="54" spans="1:44" x14ac:dyDescent="0.2">
      <c r="A54" t="s">
        <v>78</v>
      </c>
      <c r="B54" t="s">
        <v>57</v>
      </c>
      <c r="C54" t="s">
        <v>45</v>
      </c>
      <c r="D54">
        <v>11.46</v>
      </c>
      <c r="E54">
        <v>24.92</v>
      </c>
      <c r="F54">
        <v>8.6229835951198805E-2</v>
      </c>
      <c r="G54">
        <v>44.119447331499799</v>
      </c>
      <c r="H54">
        <v>-0.50499999985549004</v>
      </c>
      <c r="I54">
        <v>-4.4533333331622602</v>
      </c>
      <c r="J54">
        <v>-3.3452213063105298</v>
      </c>
      <c r="K54">
        <v>-0.50499999985549004</v>
      </c>
      <c r="L54">
        <v>-4.4533333331622602</v>
      </c>
      <c r="M54">
        <v>-0.50499999985549004</v>
      </c>
      <c r="N54">
        <v>-4.4533333331622602</v>
      </c>
      <c r="O54">
        <v>5.5483044837435997</v>
      </c>
      <c r="P54">
        <v>0.13723734361321999</v>
      </c>
      <c r="Q54">
        <v>-4.9852833861754103E-3</v>
      </c>
      <c r="R54">
        <v>0.17791559811206201</v>
      </c>
      <c r="S54">
        <v>8.5231207334865805E-2</v>
      </c>
      <c r="T54">
        <v>44.177360202542602</v>
      </c>
      <c r="U54">
        <v>-0.46833333318909298</v>
      </c>
      <c r="V54">
        <v>-4.4149999998287397</v>
      </c>
      <c r="W54">
        <v>-3.27282051266095</v>
      </c>
      <c r="X54">
        <v>-0.46833333318909298</v>
      </c>
      <c r="Y54">
        <v>-4.4149999998287397</v>
      </c>
      <c r="Z54">
        <v>-0.46833333318909298</v>
      </c>
      <c r="AA54">
        <v>-4.4149999998287397</v>
      </c>
      <c r="AB54">
        <v>3.27282051266095</v>
      </c>
      <c r="AC54">
        <v>0.17671198893894799</v>
      </c>
      <c r="AD54">
        <v>2.00938017012081</v>
      </c>
      <c r="AE54">
        <v>1.4068503741940901</v>
      </c>
      <c r="AF54">
        <v>1.9972856200172699</v>
      </c>
      <c r="AG54">
        <v>1.39696342512951</v>
      </c>
      <c r="AH54">
        <v>0.58576424865663101</v>
      </c>
      <c r="AI54">
        <v>12.98</v>
      </c>
      <c r="AJ54">
        <v>13</v>
      </c>
      <c r="AK54">
        <v>7.4243440574997696E-2</v>
      </c>
      <c r="AL54">
        <v>7.5668920722591501E-2</v>
      </c>
      <c r="AM54">
        <v>1.6090799999999901</v>
      </c>
      <c r="AN54">
        <v>134.140012942368</v>
      </c>
      <c r="AO54">
        <v>0.101071945088616</v>
      </c>
      <c r="AP54">
        <v>0.13291386810445099</v>
      </c>
      <c r="AQ54">
        <f t="shared" si="1"/>
        <v>0</v>
      </c>
      <c r="AR54">
        <v>0.132246886320255</v>
      </c>
    </row>
    <row r="55" spans="1:44" x14ac:dyDescent="0.2">
      <c r="A55" t="s">
        <v>56</v>
      </c>
      <c r="B55" t="s">
        <v>57</v>
      </c>
      <c r="C55" t="s">
        <v>45</v>
      </c>
      <c r="D55">
        <v>12.04</v>
      </c>
      <c r="E55">
        <v>23.5</v>
      </c>
      <c r="F55">
        <v>3.8327306034218703E-2</v>
      </c>
      <c r="G55">
        <v>132.26382831835599</v>
      </c>
      <c r="H55">
        <v>-0.74166666652194602</v>
      </c>
      <c r="I55">
        <v>-2.6424999998305698</v>
      </c>
      <c r="J55">
        <v>-2.0497825089955799</v>
      </c>
      <c r="K55">
        <v>-0.82166666652186904</v>
      </c>
      <c r="L55">
        <v>-2.8166666664970799</v>
      </c>
      <c r="M55">
        <v>-0.77999999985524404</v>
      </c>
      <c r="N55">
        <v>-2.8166666664970799</v>
      </c>
      <c r="O55">
        <v>3.1482398768090101</v>
      </c>
      <c r="P55">
        <v>5.3392381824044897E-2</v>
      </c>
      <c r="Q55">
        <v>1.03320694160432E-3</v>
      </c>
      <c r="R55">
        <v>6.0134719323676797E-2</v>
      </c>
      <c r="S55">
        <v>3.73286774178858E-2</v>
      </c>
      <c r="T55">
        <v>113.22856269568</v>
      </c>
      <c r="U55">
        <v>-0.70499999985554895</v>
      </c>
      <c r="V55">
        <v>-2.6041666664970502</v>
      </c>
      <c r="W55">
        <v>-1.9866880340279001</v>
      </c>
      <c r="X55">
        <v>-0.78499999985547197</v>
      </c>
      <c r="Y55">
        <v>-2.7783333331635598</v>
      </c>
      <c r="Z55">
        <v>-0.69999999985555394</v>
      </c>
      <c r="AA55">
        <v>-2.7783333331635598</v>
      </c>
      <c r="AB55">
        <v>2.1946367520210299</v>
      </c>
      <c r="AC55">
        <v>5.8931110150562301E-2</v>
      </c>
      <c r="AD55">
        <v>5.82482054941529</v>
      </c>
      <c r="AE55">
        <v>4.28874259265943</v>
      </c>
      <c r="AF55">
        <v>6.2865171218961704</v>
      </c>
      <c r="AG55">
        <v>4.3246453273821501</v>
      </c>
      <c r="AH55">
        <v>1.1898011074327099</v>
      </c>
      <c r="AI55">
        <v>15.055999999999999</v>
      </c>
      <c r="AJ55">
        <v>15.116</v>
      </c>
      <c r="AK55">
        <v>1.75074899461709E-2</v>
      </c>
      <c r="AL55">
        <v>3.4202503399465498E-2</v>
      </c>
      <c r="AM55">
        <v>6.80314</v>
      </c>
      <c r="AN55">
        <v>261.756243635197</v>
      </c>
      <c r="AO55">
        <v>5.9364699273219697E-2</v>
      </c>
      <c r="AP55">
        <v>5.3706315369040698E-2</v>
      </c>
      <c r="AQ55">
        <f t="shared" si="1"/>
        <v>1</v>
      </c>
      <c r="AR55">
        <v>6.6000608941283706E-2</v>
      </c>
    </row>
    <row r="56" spans="1:44" x14ac:dyDescent="0.2">
      <c r="A56" t="s">
        <v>65</v>
      </c>
      <c r="B56" t="s">
        <v>57</v>
      </c>
      <c r="C56" t="s">
        <v>45</v>
      </c>
      <c r="D56">
        <v>13.4</v>
      </c>
      <c r="E56">
        <v>25.66</v>
      </c>
      <c r="F56">
        <v>4.22943268370959E-2</v>
      </c>
      <c r="G56">
        <v>127.10046749380901</v>
      </c>
      <c r="H56">
        <v>-0.73999999985528098</v>
      </c>
      <c r="I56">
        <v>-2.8449999998304198</v>
      </c>
      <c r="J56">
        <v>-2.2339942000824302</v>
      </c>
      <c r="K56">
        <v>-0.73999999985528098</v>
      </c>
      <c r="L56">
        <v>-2.8449999998304198</v>
      </c>
      <c r="M56">
        <v>-0.73999999985528098</v>
      </c>
      <c r="N56">
        <v>-2.8449999998304198</v>
      </c>
      <c r="O56">
        <v>3.5509980156604501</v>
      </c>
      <c r="P56">
        <v>5.5254540916870799E-2</v>
      </c>
      <c r="Q56">
        <v>2.1771074142142599E-3</v>
      </c>
      <c r="R56">
        <v>6.8370978912505195E-2</v>
      </c>
      <c r="S56">
        <v>4.1295698220762997E-2</v>
      </c>
      <c r="T56">
        <v>109.34915638066801</v>
      </c>
      <c r="U56">
        <v>-0.70333333318888402</v>
      </c>
      <c r="V56">
        <v>-2.8066666664969002</v>
      </c>
      <c r="W56">
        <v>-2.1737820511219401</v>
      </c>
      <c r="X56">
        <v>-0.70333333318888402</v>
      </c>
      <c r="Y56">
        <v>-2.8066666664969002</v>
      </c>
      <c r="Z56">
        <v>-0.70333333318888402</v>
      </c>
      <c r="AA56">
        <v>-2.8066666664969002</v>
      </c>
      <c r="AB56">
        <v>2.32852564089717</v>
      </c>
      <c r="AC56">
        <v>6.7167369739390803E-2</v>
      </c>
      <c r="AD56">
        <v>5.8593978794768002</v>
      </c>
      <c r="AE56">
        <v>4.0847246460339797</v>
      </c>
      <c r="AF56">
        <v>6.3624854821646499</v>
      </c>
      <c r="AG56">
        <v>4.0619631334555102</v>
      </c>
      <c r="AH56">
        <v>1.0826343958529201</v>
      </c>
      <c r="AI56">
        <v>13.48</v>
      </c>
      <c r="AJ56">
        <v>13.5</v>
      </c>
      <c r="AK56">
        <v>2.1854737732755501E-2</v>
      </c>
      <c r="AL56">
        <v>2.52338808451983E-2</v>
      </c>
      <c r="AM56">
        <v>3.63505999999999</v>
      </c>
      <c r="AN56">
        <v>238.179567087642</v>
      </c>
      <c r="AO56">
        <v>6.3707015111469395E-2</v>
      </c>
      <c r="AP56">
        <v>5.75586775269906E-2</v>
      </c>
      <c r="AQ56">
        <f t="shared" si="1"/>
        <v>1</v>
      </c>
      <c r="AR56">
        <v>6.9118573642793807E-2</v>
      </c>
    </row>
  </sheetData>
  <sortState xmlns:xlrd2="http://schemas.microsoft.com/office/spreadsheetml/2017/richdata2" ref="A2:AR56">
    <sortCondition ref="B2:B56"/>
    <sortCondition ref="A2:A56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averaged_runsVolc</vt:lpstr>
      <vt:lpstr>averaged_runsVolcConst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Nicklas</dc:creator>
  <cp:lastModifiedBy>John Nicklas</cp:lastModifiedBy>
  <dcterms:created xsi:type="dcterms:W3CDTF">2025-07-05T21:56:38Z</dcterms:created>
  <dcterms:modified xsi:type="dcterms:W3CDTF">2025-07-19T17:40:11Z</dcterms:modified>
</cp:coreProperties>
</file>