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cuments/dlnmRev/"/>
    </mc:Choice>
  </mc:AlternateContent>
  <xr:revisionPtr revIDLastSave="0" documentId="13_ncr:1_{03438A74-661E-3F47-B40F-67FE96F1B748}" xr6:coauthVersionLast="47" xr6:coauthVersionMax="47" xr10:uidLastSave="{00000000-0000-0000-0000-000000000000}"/>
  <bookViews>
    <workbookView xWindow="1760" yWindow="500" windowWidth="28040" windowHeight="17440" activeTab="2" xr2:uid="{F9218E3F-FCE5-9549-A7A1-604EF42D548A}"/>
  </bookViews>
  <sheets>
    <sheet name="Heat" sheetId="1" r:id="rId1"/>
    <sheet name="Cold" sheetId="2" r:id="rId2"/>
    <sheet name="#pat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G6" i="3"/>
  <c r="H6" i="3"/>
  <c r="I6" i="3"/>
  <c r="J6" i="3"/>
  <c r="C18" i="3"/>
  <c r="C15" i="3"/>
  <c r="B18" i="3"/>
  <c r="B15" i="3"/>
  <c r="Z34" i="2"/>
  <c r="Y34" i="2"/>
  <c r="X34" i="2"/>
  <c r="W34" i="2"/>
  <c r="V34" i="2"/>
  <c r="U34" i="2"/>
  <c r="T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H33" i="2"/>
  <c r="G33" i="2"/>
  <c r="F33" i="2"/>
  <c r="E33" i="2"/>
  <c r="D33" i="2"/>
  <c r="C33" i="2"/>
  <c r="X32" i="2"/>
  <c r="W32" i="2"/>
  <c r="V32" i="2"/>
  <c r="U32" i="2"/>
  <c r="T32" i="2"/>
  <c r="G32" i="2"/>
  <c r="F32" i="2"/>
  <c r="E32" i="2"/>
  <c r="D32" i="2"/>
  <c r="C32" i="2"/>
  <c r="W31" i="2"/>
  <c r="V31" i="2"/>
  <c r="U31" i="2"/>
  <c r="T31" i="2"/>
  <c r="F31" i="2"/>
  <c r="E31" i="2"/>
  <c r="D31" i="2"/>
  <c r="C31" i="2"/>
  <c r="V30" i="2"/>
  <c r="U30" i="2"/>
  <c r="T30" i="2"/>
  <c r="E30" i="2"/>
  <c r="D30" i="2"/>
  <c r="C30" i="2"/>
  <c r="U29" i="2"/>
  <c r="T29" i="2"/>
  <c r="D29" i="2"/>
  <c r="C29" i="2"/>
  <c r="T28" i="2"/>
  <c r="C28" i="2"/>
  <c r="S6" i="1"/>
  <c r="S7" i="1"/>
  <c r="S8" i="1"/>
  <c r="S9" i="1"/>
  <c r="S10" i="1"/>
  <c r="S11" i="1"/>
  <c r="S5" i="1"/>
  <c r="Z34" i="1"/>
  <c r="Y34" i="1"/>
  <c r="X34" i="1"/>
  <c r="W34" i="1"/>
  <c r="V34" i="1"/>
  <c r="U34" i="1"/>
  <c r="T34" i="1"/>
  <c r="Y33" i="1"/>
  <c r="X33" i="1"/>
  <c r="W33" i="1"/>
  <c r="V33" i="1"/>
  <c r="U33" i="1"/>
  <c r="T33" i="1"/>
  <c r="X32" i="1"/>
  <c r="W32" i="1"/>
  <c r="V32" i="1"/>
  <c r="U32" i="1"/>
  <c r="T32" i="1"/>
  <c r="W31" i="1"/>
  <c r="V31" i="1"/>
  <c r="U31" i="1"/>
  <c r="T31" i="1"/>
  <c r="V30" i="1"/>
  <c r="U30" i="1"/>
  <c r="T30" i="1"/>
  <c r="U29" i="1"/>
  <c r="T29" i="1"/>
  <c r="T28" i="1"/>
  <c r="D29" i="1"/>
  <c r="D30" i="1"/>
  <c r="E30" i="1"/>
  <c r="D31" i="1"/>
  <c r="E31" i="1"/>
  <c r="F31" i="1"/>
  <c r="D32" i="1"/>
  <c r="E32" i="1"/>
  <c r="F32" i="1"/>
  <c r="G32" i="1"/>
  <c r="D33" i="1"/>
  <c r="E33" i="1"/>
  <c r="F33" i="1"/>
  <c r="G33" i="1"/>
  <c r="H33" i="1"/>
  <c r="D34" i="1"/>
  <c r="E34" i="1"/>
  <c r="F34" i="1"/>
  <c r="G34" i="1"/>
  <c r="H34" i="1"/>
  <c r="I34" i="1"/>
  <c r="C29" i="1"/>
  <c r="C30" i="1"/>
  <c r="C31" i="1"/>
  <c r="C32" i="1"/>
  <c r="C33" i="1"/>
  <c r="C34" i="1"/>
  <c r="C28" i="1"/>
  <c r="D9" i="3"/>
  <c r="E9" i="3"/>
  <c r="F9" i="3"/>
  <c r="G9" i="3"/>
  <c r="H9" i="3"/>
  <c r="I9" i="3"/>
  <c r="J9" i="3"/>
  <c r="C9" i="3"/>
</calcChain>
</file>

<file path=xl/sharedStrings.xml><?xml version="1.0" encoding="utf-8"?>
<sst xmlns="http://schemas.openxmlformats.org/spreadsheetml/2006/main" count="254" uniqueCount="42">
  <si>
    <t>Post-Disch</t>
  </si>
  <si>
    <t>Day</t>
  </si>
  <si>
    <t>0-1</t>
  </si>
  <si>
    <t>2-3</t>
  </si>
  <si>
    <t>4-5</t>
  </si>
  <si>
    <t>6-7</t>
  </si>
  <si>
    <t>1-2</t>
  </si>
  <si>
    <t>3-4</t>
  </si>
  <si>
    <t>5-6</t>
  </si>
  <si>
    <t>7-8</t>
  </si>
  <si>
    <t>9-10</t>
  </si>
  <si>
    <t>11-12</t>
  </si>
  <si>
    <t>13-14</t>
  </si>
  <si>
    <t>8-9</t>
  </si>
  <si>
    <t>10-11</t>
  </si>
  <si>
    <t>Lag before current day</t>
  </si>
  <si>
    <t>Log(effect)</t>
  </si>
  <si>
    <t>P (effect&gt;0) like a one-sided t-test</t>
  </si>
  <si>
    <t>Current</t>
  </si>
  <si>
    <t>**This diagonal corresponds to the lagged effect of an exposure</t>
  </si>
  <si>
    <t>that happened on the 1st or 2nd day post-discharge</t>
  </si>
  <si>
    <t>to the most recent exposures</t>
  </si>
  <si>
    <t xml:space="preserve">**This column corresponds </t>
  </si>
  <si>
    <t>P (effect&lt;0) like a one-sided t-test</t>
  </si>
  <si>
    <t>These later significant values are "cancelling out" the effect of early high temperature exposures.</t>
  </si>
  <si>
    <t>Essentially, if a patient was initially exposed to high temperatures, but makes it to post-disch day 10</t>
  </si>
  <si>
    <t>then that patient is at no higher risk of subsequent re-admission: a harvesting or displacement effect.</t>
  </si>
  <si>
    <t>Patient exposures (by all days recorded in spreadsheet)</t>
  </si>
  <si>
    <t>Percentile</t>
  </si>
  <si>
    <t>K</t>
  </si>
  <si>
    <t>°F</t>
  </si>
  <si>
    <t>min</t>
  </si>
  <si>
    <t>max</t>
  </si>
  <si>
    <t>%age of patients</t>
  </si>
  <si>
    <t>N of patients in range</t>
  </si>
  <si>
    <t>Effect of experiencing a 73.3 - 78.9°F (296.1 - 299.2K) day, in relation to other prognostic patient indicators</t>
  </si>
  <si>
    <t>Effect of experiencing a &gt;78.9°F (&gt; 299.2K) day, in relation to other prognostic patient indicators</t>
  </si>
  <si>
    <t>Effect of experiencing a &lt;18.4°F (&gt; 265.6K) day, in relation to other prognostic patient indicators</t>
  </si>
  <si>
    <t>Effect of experiencing a -1.9 - 18.4°F (254.3-265.6K) day, in relation to other prognostic patient indicators</t>
  </si>
  <si>
    <t># Tests:</t>
  </si>
  <si>
    <t>Sig. Tests</t>
  </si>
  <si>
    <t>Issue: not good that we don’t observe more sig. p-values, need stage 3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</si>
</sst>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D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7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164" fontId="0" fillId="0" borderId="0" xfId="1" applyNumberFormat="1" applyFont="1"/>
    <xf numFmtId="11" fontId="0" fillId="0" borderId="0" xfId="0" applyNumberFormat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A6"/>
      <color rgb="FFFFFFD7"/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2301-433C-254A-81C3-2563565CDF21}">
  <dimension ref="A1:AX37"/>
  <sheetViews>
    <sheetView topLeftCell="D1" zoomScaleNormal="100" workbookViewId="0">
      <selection activeCell="L29" sqref="L29"/>
    </sheetView>
  </sheetViews>
  <sheetFormatPr baseColWidth="10" defaultRowHeight="16" x14ac:dyDescent="0.2"/>
  <sheetData>
    <row r="1" spans="1:50" x14ac:dyDescent="0.2">
      <c r="A1" t="s">
        <v>36</v>
      </c>
      <c r="R1" t="s">
        <v>35</v>
      </c>
    </row>
    <row r="3" spans="1:50" x14ac:dyDescent="0.2">
      <c r="A3" t="s">
        <v>16</v>
      </c>
      <c r="E3" t="s">
        <v>15</v>
      </c>
      <c r="R3" t="s">
        <v>16</v>
      </c>
      <c r="V3" t="s">
        <v>15</v>
      </c>
    </row>
    <row r="4" spans="1:50" x14ac:dyDescent="0.2">
      <c r="C4" t="s">
        <v>2</v>
      </c>
      <c r="D4" s="1" t="s">
        <v>3</v>
      </c>
      <c r="E4" s="1" t="s">
        <v>4</v>
      </c>
      <c r="F4" s="2" t="s">
        <v>5</v>
      </c>
      <c r="G4" s="3" t="s">
        <v>13</v>
      </c>
      <c r="H4" s="3" t="s">
        <v>10</v>
      </c>
      <c r="I4" s="3" t="s">
        <v>14</v>
      </c>
      <c r="T4" t="s">
        <v>2</v>
      </c>
      <c r="U4" s="1" t="s">
        <v>3</v>
      </c>
      <c r="V4" s="1" t="s">
        <v>4</v>
      </c>
      <c r="W4" s="2" t="s">
        <v>5</v>
      </c>
      <c r="X4" s="3" t="s">
        <v>13</v>
      </c>
      <c r="Y4" s="3" t="s">
        <v>10</v>
      </c>
      <c r="Z4" s="3" t="s">
        <v>14</v>
      </c>
    </row>
    <row r="5" spans="1:50" x14ac:dyDescent="0.2">
      <c r="B5" s="3" t="s">
        <v>6</v>
      </c>
      <c r="C5">
        <v>-9.9214128999999998E-2</v>
      </c>
      <c r="S5" s="3" t="str">
        <f>S28</f>
        <v>1-2</v>
      </c>
      <c r="T5">
        <v>0.1598314878</v>
      </c>
      <c r="U5" s="9"/>
      <c r="AR5">
        <v>-9.5517176999999995E-2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">
      <c r="B6" s="3" t="s">
        <v>7</v>
      </c>
      <c r="C6">
        <v>2.7842328E-2</v>
      </c>
      <c r="D6" s="4">
        <v>6.2206027999999997E-2</v>
      </c>
      <c r="S6" s="3" t="str">
        <f t="shared" ref="S6:S11" si="0">S29</f>
        <v>3-4</v>
      </c>
      <c r="T6" s="4">
        <v>4.5897674700000002E-2</v>
      </c>
      <c r="U6" s="9">
        <v>2.9115700000000001E-2</v>
      </c>
      <c r="AR6">
        <v>-4.04466598E-2</v>
      </c>
      <c r="AS6">
        <v>-3.4746214999999997E-2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">
      <c r="A7" t="s">
        <v>18</v>
      </c>
      <c r="B7" s="3" t="s">
        <v>8</v>
      </c>
      <c r="C7">
        <v>1.6323378999999999E-2</v>
      </c>
      <c r="D7">
        <v>1.5945091000000002E-2</v>
      </c>
      <c r="E7">
        <v>3.0120360000000001E-3</v>
      </c>
      <c r="R7" t="s">
        <v>18</v>
      </c>
      <c r="S7" s="3" t="str">
        <f t="shared" si="0"/>
        <v>5-6</v>
      </c>
      <c r="T7">
        <v>1.1186074999999999E-3</v>
      </c>
      <c r="U7" s="9">
        <v>6.9440669999999999E-3</v>
      </c>
      <c r="V7">
        <v>4.8323120000000001E-3</v>
      </c>
      <c r="AR7">
        <v>-3.5217858999999998E-3</v>
      </c>
      <c r="AS7">
        <v>-7.7323729999999999E-3</v>
      </c>
      <c r="AT7">
        <v>-2.1212829999999998E-3</v>
      </c>
      <c r="AU7">
        <v>0</v>
      </c>
      <c r="AV7">
        <v>0</v>
      </c>
      <c r="AW7">
        <v>0</v>
      </c>
      <c r="AX7">
        <v>0</v>
      </c>
    </row>
    <row r="8" spans="1:50" x14ac:dyDescent="0.2">
      <c r="A8" t="s">
        <v>0</v>
      </c>
      <c r="B8" s="3" t="s">
        <v>9</v>
      </c>
      <c r="C8">
        <v>1.1801460999999999E-2</v>
      </c>
      <c r="D8">
        <v>6.7148440000000002E-3</v>
      </c>
      <c r="E8" s="4">
        <v>1.5173816999999999E-2</v>
      </c>
      <c r="F8">
        <v>3.6340790000000001E-3</v>
      </c>
      <c r="R8" t="s">
        <v>0</v>
      </c>
      <c r="S8" s="3" t="str">
        <f t="shared" si="0"/>
        <v>7-8</v>
      </c>
      <c r="T8">
        <v>7.8152045000000007E-3</v>
      </c>
      <c r="U8" s="9">
        <v>2.3713240000000002E-3</v>
      </c>
      <c r="V8">
        <v>2.5599759999999998E-3</v>
      </c>
      <c r="W8" s="4">
        <v>1.1834989299999999E-2</v>
      </c>
      <c r="AR8">
        <v>-8.0087694000000008E-3</v>
      </c>
      <c r="AS8">
        <v>-2.3435190000000001E-3</v>
      </c>
      <c r="AT8">
        <v>-5.3815089999999996E-3</v>
      </c>
      <c r="AU8">
        <v>-9.5691490000000008E-3</v>
      </c>
      <c r="AV8">
        <v>0</v>
      </c>
      <c r="AW8">
        <v>0</v>
      </c>
      <c r="AX8">
        <v>0</v>
      </c>
    </row>
    <row r="9" spans="1:50" x14ac:dyDescent="0.2">
      <c r="A9" t="s">
        <v>1</v>
      </c>
      <c r="B9" s="3" t="s">
        <v>10</v>
      </c>
      <c r="C9">
        <v>5.0808650000000004E-3</v>
      </c>
      <c r="D9">
        <v>8.5783249999999995E-3</v>
      </c>
      <c r="E9">
        <v>5.1630570000000004E-3</v>
      </c>
      <c r="F9">
        <v>4.6500960000000003E-3</v>
      </c>
      <c r="G9">
        <v>2.9564249999999999E-3</v>
      </c>
      <c r="R9" t="s">
        <v>1</v>
      </c>
      <c r="S9" s="3" t="str">
        <f t="shared" si="0"/>
        <v>9-10</v>
      </c>
      <c r="T9">
        <v>3.3456471999999998E-3</v>
      </c>
      <c r="U9" s="9">
        <v>-4.8627009999999997E-3</v>
      </c>
      <c r="V9">
        <v>-2.316986E-3</v>
      </c>
      <c r="W9">
        <v>1.4726438000000001E-3</v>
      </c>
      <c r="X9">
        <v>3.3931309999999998E-4</v>
      </c>
      <c r="AR9">
        <v>-3.1252328000000002E-3</v>
      </c>
      <c r="AS9">
        <v>1.1986760000000001E-3</v>
      </c>
      <c r="AT9">
        <v>1.1427010000000001E-3</v>
      </c>
      <c r="AU9">
        <v>-1.543907E-3</v>
      </c>
      <c r="AV9">
        <v>1.534726E-4</v>
      </c>
      <c r="AW9">
        <v>0</v>
      </c>
      <c r="AX9">
        <v>0</v>
      </c>
    </row>
    <row r="10" spans="1:50" x14ac:dyDescent="0.2">
      <c r="B10" s="3" t="s">
        <v>11</v>
      </c>
      <c r="C10">
        <v>4.1847250000000003E-3</v>
      </c>
      <c r="D10" s="5">
        <v>6.8681590000000004E-3</v>
      </c>
      <c r="E10">
        <v>1.451974E-3</v>
      </c>
      <c r="F10">
        <v>-5.0462780000000004E-3</v>
      </c>
      <c r="G10">
        <v>-5.2157159999999996E-3</v>
      </c>
      <c r="H10">
        <v>-3.2856920000000002E-3</v>
      </c>
      <c r="S10" s="3" t="str">
        <f t="shared" si="0"/>
        <v>11-12</v>
      </c>
      <c r="T10">
        <v>-9.6781069999999996E-4</v>
      </c>
      <c r="U10" s="9">
        <v>-5.2701470000000002E-3</v>
      </c>
      <c r="V10">
        <v>-4.6719760000000004E-3</v>
      </c>
      <c r="W10">
        <v>-9.3019749999999997E-4</v>
      </c>
      <c r="X10" s="4">
        <v>-8.1456493999999997E-3</v>
      </c>
      <c r="Y10" s="4">
        <v>-1.2352190000000001E-2</v>
      </c>
      <c r="AR10">
        <v>1.6104699999999999E-4</v>
      </c>
      <c r="AS10">
        <v>1.5294880000000001E-3</v>
      </c>
      <c r="AT10">
        <v>4.0680020000000002E-3</v>
      </c>
      <c r="AU10">
        <v>2.5763180000000002E-3</v>
      </c>
      <c r="AV10">
        <v>9.8079032000000007E-3</v>
      </c>
      <c r="AW10">
        <v>1.4015514E-2</v>
      </c>
      <c r="AX10">
        <v>0</v>
      </c>
    </row>
    <row r="11" spans="1:50" x14ac:dyDescent="0.2">
      <c r="B11" t="s">
        <v>12</v>
      </c>
      <c r="C11">
        <v>1.725779E-3</v>
      </c>
      <c r="D11">
        <v>-2.8536910000000002E-3</v>
      </c>
      <c r="E11">
        <v>-2.7470989999999998E-3</v>
      </c>
      <c r="F11">
        <v>1.830426E-3</v>
      </c>
      <c r="G11">
        <v>-2.8517999999999998E-3</v>
      </c>
      <c r="H11">
        <v>-2.999219E-3</v>
      </c>
      <c r="I11">
        <v>-1.482889E-3</v>
      </c>
      <c r="S11" s="3" t="str">
        <f t="shared" si="0"/>
        <v>13-14</v>
      </c>
      <c r="T11">
        <v>-2.478914E-4</v>
      </c>
      <c r="U11" s="9">
        <v>-4.8162489999999998E-5</v>
      </c>
      <c r="V11">
        <v>-1.3847740000000001E-3</v>
      </c>
      <c r="W11">
        <v>-5.0116261000000004E-3</v>
      </c>
      <c r="X11">
        <v>-1.1459557E-3</v>
      </c>
      <c r="Y11">
        <v>-1.08442E-3</v>
      </c>
      <c r="Z11">
        <v>2.6068139999999999E-4</v>
      </c>
      <c r="AR11">
        <v>3.6871910000000003E-4</v>
      </c>
      <c r="AS11">
        <v>1.2119399999999999E-3</v>
      </c>
      <c r="AT11">
        <v>2.5055949999999998E-3</v>
      </c>
      <c r="AU11">
        <v>3.816088E-3</v>
      </c>
      <c r="AV11">
        <v>2.3364624999999998E-3</v>
      </c>
      <c r="AW11">
        <v>2.3192349999999998E-3</v>
      </c>
      <c r="AX11">
        <v>9.3631029999999998E-4</v>
      </c>
    </row>
    <row r="12" spans="1:50" x14ac:dyDescent="0.2">
      <c r="C12" t="s">
        <v>22</v>
      </c>
      <c r="J12" t="s">
        <v>19</v>
      </c>
      <c r="T12" t="s">
        <v>22</v>
      </c>
    </row>
    <row r="13" spans="1:50" x14ac:dyDescent="0.2">
      <c r="C13" t="s">
        <v>21</v>
      </c>
      <c r="J13" t="s">
        <v>20</v>
      </c>
      <c r="T13" t="s">
        <v>21</v>
      </c>
    </row>
    <row r="14" spans="1:50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50" x14ac:dyDescent="0.2">
      <c r="A15" t="s">
        <v>17</v>
      </c>
      <c r="E15" t="s">
        <v>15</v>
      </c>
      <c r="R15" t="s">
        <v>17</v>
      </c>
      <c r="V15" t="s">
        <v>15</v>
      </c>
    </row>
    <row r="16" spans="1:50" x14ac:dyDescent="0.2">
      <c r="C16" t="s">
        <v>2</v>
      </c>
      <c r="D16" s="1" t="s">
        <v>3</v>
      </c>
      <c r="E16" s="1" t="s">
        <v>4</v>
      </c>
      <c r="F16" s="2" t="s">
        <v>5</v>
      </c>
      <c r="G16" s="3" t="s">
        <v>13</v>
      </c>
      <c r="H16" s="3" t="s">
        <v>10</v>
      </c>
      <c r="I16" s="3" t="s">
        <v>14</v>
      </c>
      <c r="T16" t="s">
        <v>2</v>
      </c>
      <c r="U16" s="1" t="s">
        <v>3</v>
      </c>
      <c r="V16" s="1" t="s">
        <v>4</v>
      </c>
      <c r="W16" s="2" t="s">
        <v>5</v>
      </c>
      <c r="X16" s="3" t="s">
        <v>13</v>
      </c>
      <c r="Y16" s="3" t="s">
        <v>10</v>
      </c>
      <c r="Z16" s="3" t="s">
        <v>14</v>
      </c>
    </row>
    <row r="17" spans="1:26" x14ac:dyDescent="0.2">
      <c r="B17" s="3" t="s">
        <v>6</v>
      </c>
      <c r="C17">
        <v>0.63131959999999998</v>
      </c>
      <c r="S17" s="3" t="s">
        <v>6</v>
      </c>
      <c r="T17">
        <v>0.10583339</v>
      </c>
    </row>
    <row r="18" spans="1:26" x14ac:dyDescent="0.2">
      <c r="B18" s="3" t="s">
        <v>7</v>
      </c>
      <c r="C18">
        <v>0.22122240000000001</v>
      </c>
      <c r="D18" s="4">
        <v>3.6738739999999999E-2</v>
      </c>
      <c r="S18" s="3" t="s">
        <v>7</v>
      </c>
      <c r="T18" s="4">
        <v>8.6422400000000007E-3</v>
      </c>
      <c r="U18">
        <v>0.1007195</v>
      </c>
    </row>
    <row r="19" spans="1:26" x14ac:dyDescent="0.2">
      <c r="A19" t="s">
        <v>18</v>
      </c>
      <c r="B19" s="3" t="s">
        <v>8</v>
      </c>
      <c r="C19">
        <v>0.1582151</v>
      </c>
      <c r="D19">
        <v>0.16340357999999999</v>
      </c>
      <c r="E19">
        <v>0.44538224999999998</v>
      </c>
      <c r="R19" t="s">
        <v>18</v>
      </c>
      <c r="S19" s="3" t="s">
        <v>8</v>
      </c>
      <c r="T19">
        <v>0.45978054000000002</v>
      </c>
      <c r="U19">
        <v>0.24985099999999999</v>
      </c>
      <c r="V19">
        <v>0.34244799999999997</v>
      </c>
    </row>
    <row r="20" spans="1:26" x14ac:dyDescent="0.2">
      <c r="A20" t="s">
        <v>0</v>
      </c>
      <c r="B20" s="3" t="s">
        <v>9</v>
      </c>
      <c r="C20">
        <v>0.1037419</v>
      </c>
      <c r="D20">
        <v>0.25880978999999998</v>
      </c>
      <c r="E20" s="4">
        <v>3.8759490000000001E-2</v>
      </c>
      <c r="F20">
        <v>0.38588030000000001</v>
      </c>
      <c r="R20" t="s">
        <v>0</v>
      </c>
      <c r="S20" s="3" t="s">
        <v>9</v>
      </c>
      <c r="T20">
        <v>8.5240300000000005E-2</v>
      </c>
      <c r="U20">
        <v>0.3530836</v>
      </c>
      <c r="V20">
        <v>0.34242509999999998</v>
      </c>
      <c r="W20" s="4">
        <v>2.1427740000000001E-2</v>
      </c>
    </row>
    <row r="21" spans="1:26" x14ac:dyDescent="0.2">
      <c r="A21" t="s">
        <v>1</v>
      </c>
      <c r="B21" s="3" t="s">
        <v>10</v>
      </c>
      <c r="C21">
        <v>0.22425429999999999</v>
      </c>
      <c r="D21">
        <v>7.8353530000000005E-2</v>
      </c>
      <c r="E21">
        <v>0.22055542</v>
      </c>
      <c r="F21">
        <v>0.24235950000000001</v>
      </c>
      <c r="G21">
        <v>0.35708790000000001</v>
      </c>
      <c r="R21" t="s">
        <v>1</v>
      </c>
      <c r="S21" s="3" t="s">
        <v>10</v>
      </c>
      <c r="T21">
        <v>0.19590292000000001</v>
      </c>
      <c r="U21">
        <v>0.83107949999999997</v>
      </c>
      <c r="V21">
        <v>0.68744159999999999</v>
      </c>
      <c r="W21">
        <v>0.36518400000000001</v>
      </c>
      <c r="X21">
        <v>0.47237800000000002</v>
      </c>
    </row>
    <row r="22" spans="1:26" x14ac:dyDescent="0.2">
      <c r="B22" s="3" t="s">
        <v>11</v>
      </c>
      <c r="C22">
        <v>0.18733379999999999</v>
      </c>
      <c r="D22" s="5">
        <v>5.4259429999999997E-2</v>
      </c>
      <c r="E22">
        <v>0.39678076000000001</v>
      </c>
      <c r="F22">
        <v>0.75847679999999995</v>
      </c>
      <c r="G22">
        <v>0.76663239999999999</v>
      </c>
      <c r="H22">
        <v>0.66944009999999998</v>
      </c>
      <c r="S22" s="3" t="s">
        <v>11</v>
      </c>
      <c r="T22">
        <v>0.61428439000000001</v>
      </c>
      <c r="U22">
        <v>0.9115974</v>
      </c>
      <c r="V22">
        <v>0.88157419999999997</v>
      </c>
      <c r="W22">
        <v>0.60989095000000004</v>
      </c>
      <c r="X22">
        <v>0.96516709999999994</v>
      </c>
      <c r="Y22">
        <v>0.98036290000000004</v>
      </c>
    </row>
    <row r="23" spans="1:26" x14ac:dyDescent="0.2">
      <c r="B23" t="s">
        <v>12</v>
      </c>
      <c r="C23">
        <v>0.33880329999999997</v>
      </c>
      <c r="D23">
        <v>0.70008492</v>
      </c>
      <c r="E23">
        <v>0.69265277000000003</v>
      </c>
      <c r="F23">
        <v>0.33020699999999997</v>
      </c>
      <c r="G23">
        <v>0.70008320000000002</v>
      </c>
      <c r="H23">
        <v>0.71029169999999997</v>
      </c>
      <c r="I23">
        <v>0.60313150000000004</v>
      </c>
      <c r="S23" t="s">
        <v>12</v>
      </c>
      <c r="T23">
        <v>0.53972661</v>
      </c>
      <c r="U23">
        <v>0.50770159999999998</v>
      </c>
      <c r="V23">
        <v>0.69698009999999999</v>
      </c>
      <c r="W23">
        <v>0.92905662</v>
      </c>
      <c r="X23">
        <v>0.66445290000000001</v>
      </c>
      <c r="Y23">
        <v>0.65583720000000001</v>
      </c>
      <c r="Z23">
        <v>0.46284969999999998</v>
      </c>
    </row>
    <row r="26" spans="1:26" x14ac:dyDescent="0.2">
      <c r="A26" t="s">
        <v>23</v>
      </c>
      <c r="E26" t="s">
        <v>15</v>
      </c>
      <c r="R26" t="s">
        <v>23</v>
      </c>
      <c r="V26" t="s">
        <v>15</v>
      </c>
    </row>
    <row r="27" spans="1:26" x14ac:dyDescent="0.2">
      <c r="C27" t="s">
        <v>2</v>
      </c>
      <c r="D27" s="1" t="s">
        <v>3</v>
      </c>
      <c r="E27" s="1" t="s">
        <v>4</v>
      </c>
      <c r="F27" s="2" t="s">
        <v>5</v>
      </c>
      <c r="G27" s="3" t="s">
        <v>13</v>
      </c>
      <c r="H27" s="3" t="s">
        <v>10</v>
      </c>
      <c r="I27" s="3" t="s">
        <v>14</v>
      </c>
      <c r="T27" t="s">
        <v>2</v>
      </c>
      <c r="U27" s="1" t="s">
        <v>3</v>
      </c>
      <c r="V27" s="1" t="s">
        <v>4</v>
      </c>
      <c r="W27" s="2" t="s">
        <v>5</v>
      </c>
      <c r="X27" s="3" t="s">
        <v>13</v>
      </c>
      <c r="Y27" s="3" t="s">
        <v>10</v>
      </c>
      <c r="Z27" s="3" t="s">
        <v>14</v>
      </c>
    </row>
    <row r="28" spans="1:26" x14ac:dyDescent="0.2">
      <c r="B28" s="3" t="s">
        <v>6</v>
      </c>
      <c r="C28">
        <f>1-C17</f>
        <v>0.36868040000000002</v>
      </c>
      <c r="S28" s="3" t="s">
        <v>6</v>
      </c>
      <c r="T28">
        <f>1-T17</f>
        <v>0.89416660999999997</v>
      </c>
    </row>
    <row r="29" spans="1:26" x14ac:dyDescent="0.2">
      <c r="B29" s="3" t="s">
        <v>7</v>
      </c>
      <c r="C29">
        <f t="shared" ref="C29:I34" si="1">1-C18</f>
        <v>0.77877759999999996</v>
      </c>
      <c r="D29">
        <f t="shared" si="1"/>
        <v>0.96326126000000001</v>
      </c>
      <c r="S29" s="3" t="s">
        <v>7</v>
      </c>
      <c r="T29">
        <f t="shared" ref="T29:U29" si="2">1-T18</f>
        <v>0.99135775999999998</v>
      </c>
      <c r="U29">
        <f t="shared" si="2"/>
        <v>0.89928050000000004</v>
      </c>
    </row>
    <row r="30" spans="1:26" x14ac:dyDescent="0.2">
      <c r="A30" t="s">
        <v>18</v>
      </c>
      <c r="B30" s="3" t="s">
        <v>8</v>
      </c>
      <c r="C30">
        <f t="shared" si="1"/>
        <v>0.84178489999999995</v>
      </c>
      <c r="D30">
        <f t="shared" si="1"/>
        <v>0.83659642000000001</v>
      </c>
      <c r="E30">
        <f t="shared" si="1"/>
        <v>0.55461775000000002</v>
      </c>
      <c r="R30" t="s">
        <v>18</v>
      </c>
      <c r="S30" s="3" t="s">
        <v>8</v>
      </c>
      <c r="T30">
        <f t="shared" ref="T30:V30" si="3">1-T19</f>
        <v>0.54021945999999998</v>
      </c>
      <c r="U30">
        <f t="shared" si="3"/>
        <v>0.75014899999999995</v>
      </c>
      <c r="V30">
        <f t="shared" si="3"/>
        <v>0.65755200000000003</v>
      </c>
    </row>
    <row r="31" spans="1:26" x14ac:dyDescent="0.2">
      <c r="A31" t="s">
        <v>0</v>
      </c>
      <c r="B31" s="3" t="s">
        <v>9</v>
      </c>
      <c r="C31">
        <f t="shared" si="1"/>
        <v>0.89625810000000006</v>
      </c>
      <c r="D31">
        <f t="shared" si="1"/>
        <v>0.74119021000000007</v>
      </c>
      <c r="E31">
        <f t="shared" si="1"/>
        <v>0.96124050999999999</v>
      </c>
      <c r="F31">
        <f t="shared" si="1"/>
        <v>0.61411970000000005</v>
      </c>
      <c r="R31" t="s">
        <v>0</v>
      </c>
      <c r="S31" s="3" t="s">
        <v>9</v>
      </c>
      <c r="T31">
        <f t="shared" ref="T31:W31" si="4">1-T20</f>
        <v>0.91475969999999995</v>
      </c>
      <c r="U31">
        <f t="shared" si="4"/>
        <v>0.64691640000000006</v>
      </c>
      <c r="V31">
        <f t="shared" si="4"/>
        <v>0.65757489999999996</v>
      </c>
      <c r="W31">
        <f t="shared" si="4"/>
        <v>0.97857225999999997</v>
      </c>
    </row>
    <row r="32" spans="1:26" x14ac:dyDescent="0.2">
      <c r="A32" t="s">
        <v>1</v>
      </c>
      <c r="B32" s="3" t="s">
        <v>10</v>
      </c>
      <c r="C32">
        <f t="shared" si="1"/>
        <v>0.77574569999999998</v>
      </c>
      <c r="D32">
        <f t="shared" si="1"/>
        <v>0.92164647</v>
      </c>
      <c r="E32">
        <f t="shared" si="1"/>
        <v>0.77944458000000005</v>
      </c>
      <c r="F32">
        <f t="shared" si="1"/>
        <v>0.75764049999999994</v>
      </c>
      <c r="G32">
        <f t="shared" si="1"/>
        <v>0.64291209999999999</v>
      </c>
      <c r="R32" t="s">
        <v>1</v>
      </c>
      <c r="S32" s="3" t="s">
        <v>10</v>
      </c>
      <c r="T32">
        <f t="shared" ref="T32:X32" si="5">1-T21</f>
        <v>0.80409708000000002</v>
      </c>
      <c r="U32">
        <f t="shared" si="5"/>
        <v>0.16892050000000003</v>
      </c>
      <c r="V32">
        <f t="shared" si="5"/>
        <v>0.31255840000000001</v>
      </c>
      <c r="W32">
        <f t="shared" si="5"/>
        <v>0.63481600000000005</v>
      </c>
      <c r="X32">
        <f t="shared" si="5"/>
        <v>0.52762200000000004</v>
      </c>
    </row>
    <row r="33" spans="2:26" x14ac:dyDescent="0.2">
      <c r="B33" s="3" t="s">
        <v>11</v>
      </c>
      <c r="C33">
        <f t="shared" si="1"/>
        <v>0.81266620000000001</v>
      </c>
      <c r="D33">
        <f t="shared" si="1"/>
        <v>0.94574057</v>
      </c>
      <c r="E33">
        <f t="shared" si="1"/>
        <v>0.60321924000000005</v>
      </c>
      <c r="F33">
        <f t="shared" si="1"/>
        <v>0.24152320000000005</v>
      </c>
      <c r="G33">
        <f t="shared" si="1"/>
        <v>0.23336760000000001</v>
      </c>
      <c r="H33">
        <f t="shared" si="1"/>
        <v>0.33055990000000002</v>
      </c>
      <c r="S33" s="3" t="s">
        <v>11</v>
      </c>
      <c r="T33">
        <f t="shared" ref="T33:Y33" si="6">1-T22</f>
        <v>0.38571560999999999</v>
      </c>
      <c r="U33">
        <f t="shared" si="6"/>
        <v>8.8402599999999998E-2</v>
      </c>
      <c r="V33">
        <f t="shared" si="6"/>
        <v>0.11842580000000003</v>
      </c>
      <c r="W33">
        <f t="shared" si="6"/>
        <v>0.39010904999999996</v>
      </c>
      <c r="X33" s="4">
        <f t="shared" si="6"/>
        <v>3.4832900000000055E-2</v>
      </c>
      <c r="Y33" s="4">
        <f t="shared" si="6"/>
        <v>1.9637099999999963E-2</v>
      </c>
    </row>
    <row r="34" spans="2:26" x14ac:dyDescent="0.2">
      <c r="B34" t="s">
        <v>12</v>
      </c>
      <c r="C34">
        <f t="shared" si="1"/>
        <v>0.66119670000000008</v>
      </c>
      <c r="D34">
        <f t="shared" si="1"/>
        <v>0.29991508</v>
      </c>
      <c r="E34">
        <f t="shared" si="1"/>
        <v>0.30734722999999997</v>
      </c>
      <c r="F34">
        <f t="shared" si="1"/>
        <v>0.66979300000000008</v>
      </c>
      <c r="G34">
        <f t="shared" si="1"/>
        <v>0.29991679999999998</v>
      </c>
      <c r="H34">
        <f t="shared" si="1"/>
        <v>0.28970830000000003</v>
      </c>
      <c r="I34">
        <f t="shared" si="1"/>
        <v>0.39686849999999996</v>
      </c>
      <c r="S34" t="s">
        <v>12</v>
      </c>
      <c r="T34">
        <f t="shared" ref="T34:Z34" si="7">1-T23</f>
        <v>0.46027339</v>
      </c>
      <c r="U34">
        <f t="shared" si="7"/>
        <v>0.49229840000000002</v>
      </c>
      <c r="V34">
        <f t="shared" si="7"/>
        <v>0.30301990000000001</v>
      </c>
      <c r="W34">
        <f t="shared" si="7"/>
        <v>7.094338E-2</v>
      </c>
      <c r="X34">
        <f t="shared" si="7"/>
        <v>0.33554709999999999</v>
      </c>
      <c r="Y34">
        <f t="shared" si="7"/>
        <v>0.34416279999999999</v>
      </c>
      <c r="Z34">
        <f t="shared" si="7"/>
        <v>0.53715029999999997</v>
      </c>
    </row>
    <row r="35" spans="2:26" x14ac:dyDescent="0.2">
      <c r="X35" t="s">
        <v>24</v>
      </c>
    </row>
    <row r="36" spans="2:26" x14ac:dyDescent="0.2">
      <c r="X36" t="s">
        <v>25</v>
      </c>
    </row>
    <row r="37" spans="2:26" x14ac:dyDescent="0.2">
      <c r="X3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EB77-97DD-5E4D-8F13-F5EC2FEBE49A}">
  <dimension ref="A1:Z37"/>
  <sheetViews>
    <sheetView workbookViewId="0">
      <selection activeCell="W10" sqref="W10:W11"/>
    </sheetView>
  </sheetViews>
  <sheetFormatPr baseColWidth="10" defaultRowHeight="16" x14ac:dyDescent="0.2"/>
  <sheetData>
    <row r="1" spans="1:26" x14ac:dyDescent="0.2">
      <c r="A1" t="s">
        <v>37</v>
      </c>
      <c r="R1" t="s">
        <v>38</v>
      </c>
    </row>
    <row r="3" spans="1:26" x14ac:dyDescent="0.2">
      <c r="A3" t="s">
        <v>16</v>
      </c>
      <c r="E3" t="s">
        <v>15</v>
      </c>
      <c r="R3" t="s">
        <v>16</v>
      </c>
      <c r="V3" t="s">
        <v>15</v>
      </c>
    </row>
    <row r="4" spans="1:26" x14ac:dyDescent="0.2">
      <c r="C4" t="s">
        <v>2</v>
      </c>
      <c r="D4" s="1" t="s">
        <v>3</v>
      </c>
      <c r="E4" s="1" t="s">
        <v>4</v>
      </c>
      <c r="F4" s="2" t="s">
        <v>5</v>
      </c>
      <c r="G4" s="3" t="s">
        <v>13</v>
      </c>
      <c r="H4" s="3" t="s">
        <v>10</v>
      </c>
      <c r="I4" s="3" t="s">
        <v>14</v>
      </c>
      <c r="T4" t="s">
        <v>2</v>
      </c>
      <c r="U4" s="1" t="s">
        <v>3</v>
      </c>
      <c r="V4" s="1" t="s">
        <v>4</v>
      </c>
      <c r="W4" s="2" t="s">
        <v>5</v>
      </c>
      <c r="X4" s="3" t="s">
        <v>13</v>
      </c>
      <c r="Y4" s="3" t="s">
        <v>10</v>
      </c>
      <c r="Z4" s="3" t="s">
        <v>14</v>
      </c>
    </row>
    <row r="5" spans="1:26" x14ac:dyDescent="0.2">
      <c r="B5" s="3" t="s">
        <v>6</v>
      </c>
      <c r="C5">
        <v>-5.8913998000000002E-2</v>
      </c>
      <c r="S5" s="3" t="s">
        <v>6</v>
      </c>
      <c r="T5">
        <v>3.6406368000000001E-2</v>
      </c>
    </row>
    <row r="6" spans="1:26" x14ac:dyDescent="0.2">
      <c r="B6" s="3" t="s">
        <v>7</v>
      </c>
      <c r="C6">
        <v>-8.320638E-3</v>
      </c>
      <c r="D6" s="11">
        <v>5.8126799999999999E-2</v>
      </c>
      <c r="S6" s="3" t="s">
        <v>7</v>
      </c>
      <c r="T6">
        <v>1.4141908999999999E-2</v>
      </c>
      <c r="U6" s="9">
        <v>-2.6997830600000002E-2</v>
      </c>
    </row>
    <row r="7" spans="1:26" x14ac:dyDescent="0.2">
      <c r="A7" t="s">
        <v>18</v>
      </c>
      <c r="B7" s="3" t="s">
        <v>8</v>
      </c>
      <c r="C7">
        <v>1.2476763E-2</v>
      </c>
      <c r="D7">
        <v>-2.3673914000000001E-2</v>
      </c>
      <c r="E7">
        <v>-1.6475145E-2</v>
      </c>
      <c r="R7" t="s">
        <v>18</v>
      </c>
      <c r="S7" s="3" t="s">
        <v>8</v>
      </c>
      <c r="T7">
        <v>-1.3548449999999999E-3</v>
      </c>
      <c r="U7" s="9">
        <v>3.4515557000000001E-3</v>
      </c>
      <c r="V7">
        <v>1.28924825E-2</v>
      </c>
    </row>
    <row r="8" spans="1:26" x14ac:dyDescent="0.2">
      <c r="A8" t="s">
        <v>0</v>
      </c>
      <c r="B8" s="3" t="s">
        <v>9</v>
      </c>
      <c r="C8">
        <v>2.645311E-3</v>
      </c>
      <c r="D8">
        <v>1.636785E-3</v>
      </c>
      <c r="E8">
        <v>2.7608540000000001E-3</v>
      </c>
      <c r="F8">
        <v>5.789214E-3</v>
      </c>
      <c r="R8" t="s">
        <v>0</v>
      </c>
      <c r="S8" s="3" t="s">
        <v>9</v>
      </c>
      <c r="T8">
        <v>-7.7795090000000004E-3</v>
      </c>
      <c r="U8" s="9">
        <v>-4.3588662000000004E-3</v>
      </c>
      <c r="V8">
        <v>-6.8973829999999996E-4</v>
      </c>
      <c r="W8">
        <v>1.550011E-3</v>
      </c>
    </row>
    <row r="9" spans="1:26" x14ac:dyDescent="0.2">
      <c r="A9" t="s">
        <v>1</v>
      </c>
      <c r="B9" s="3" t="s">
        <v>10</v>
      </c>
      <c r="C9">
        <v>1.23679E-3</v>
      </c>
      <c r="D9">
        <v>2.7481990000000002E-3</v>
      </c>
      <c r="E9">
        <v>-6.6939310000000002E-3</v>
      </c>
      <c r="F9">
        <v>1.869019E-3</v>
      </c>
      <c r="G9">
        <v>4.543877E-3</v>
      </c>
      <c r="R9" t="s">
        <v>1</v>
      </c>
      <c r="S9" s="3" t="s">
        <v>10</v>
      </c>
      <c r="T9">
        <v>-7.1136319999999999E-3</v>
      </c>
      <c r="U9" s="9">
        <v>-1.9187586E-3</v>
      </c>
      <c r="V9">
        <v>-4.206029E-3</v>
      </c>
      <c r="W9">
        <v>-6.9085240000000001E-3</v>
      </c>
      <c r="X9" s="4">
        <v>-1.7365866000000001E-2</v>
      </c>
    </row>
    <row r="10" spans="1:26" x14ac:dyDescent="0.2">
      <c r="B10" s="3" t="s">
        <v>11</v>
      </c>
      <c r="C10">
        <v>-4.3975200000000002E-3</v>
      </c>
      <c r="D10">
        <v>1.709087E-3</v>
      </c>
      <c r="E10">
        <v>6.0639049999999996E-3</v>
      </c>
      <c r="F10">
        <v>-4.3149909999999998E-3</v>
      </c>
      <c r="G10">
        <v>-3.6300600000000001E-3</v>
      </c>
      <c r="H10">
        <v>-1.9228030000000001E-3</v>
      </c>
      <c r="S10" s="3" t="s">
        <v>11</v>
      </c>
      <c r="T10" s="4">
        <v>4.7532850000000003E-3</v>
      </c>
      <c r="U10" s="9">
        <v>4.1050768999999999E-3</v>
      </c>
      <c r="V10">
        <v>3.0607859999999998E-3</v>
      </c>
      <c r="W10" s="4">
        <v>5.9439239999999997E-3</v>
      </c>
      <c r="X10">
        <v>1.1824470000000001E-3</v>
      </c>
      <c r="Y10">
        <v>-1.8483359999999999E-3</v>
      </c>
    </row>
    <row r="11" spans="1:26" x14ac:dyDescent="0.2">
      <c r="B11" t="s">
        <v>12</v>
      </c>
      <c r="C11" s="4">
        <v>6.7402470000000004E-3</v>
      </c>
      <c r="D11">
        <v>2.1143970000000001E-3</v>
      </c>
      <c r="E11">
        <v>-2.2893980000000002E-3</v>
      </c>
      <c r="F11">
        <v>5.0329839999999999E-3</v>
      </c>
      <c r="G11">
        <v>2.4046689999999999E-3</v>
      </c>
      <c r="H11">
        <v>-2.02885E-3</v>
      </c>
      <c r="I11">
        <v>-7.9209300000000001E-4</v>
      </c>
      <c r="S11" t="s">
        <v>12</v>
      </c>
      <c r="T11">
        <v>2.4400649999999999E-3</v>
      </c>
      <c r="U11" s="9">
        <v>-1.1348159999999999E-4</v>
      </c>
      <c r="V11">
        <v>2.5359459999999999E-3</v>
      </c>
      <c r="W11" s="4">
        <v>4.2992680000000002E-3</v>
      </c>
      <c r="X11" s="4">
        <v>3.651292E-3</v>
      </c>
      <c r="Y11">
        <v>2.5477210000000002E-3</v>
      </c>
      <c r="Z11">
        <v>3.3870219999999999E-3</v>
      </c>
    </row>
    <row r="12" spans="1:26" x14ac:dyDescent="0.2">
      <c r="C12" t="s">
        <v>22</v>
      </c>
      <c r="J12" t="s">
        <v>19</v>
      </c>
      <c r="T12" t="s">
        <v>22</v>
      </c>
    </row>
    <row r="13" spans="1:26" x14ac:dyDescent="0.2">
      <c r="C13" t="s">
        <v>21</v>
      </c>
      <c r="J13" t="s">
        <v>20</v>
      </c>
      <c r="T13" t="s">
        <v>21</v>
      </c>
    </row>
    <row r="14" spans="1:2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t="s">
        <v>17</v>
      </c>
      <c r="E15" t="s">
        <v>15</v>
      </c>
      <c r="R15" t="s">
        <v>17</v>
      </c>
      <c r="V15" t="s">
        <v>15</v>
      </c>
    </row>
    <row r="16" spans="1:26" x14ac:dyDescent="0.2">
      <c r="C16" t="s">
        <v>2</v>
      </c>
      <c r="D16" s="1" t="s">
        <v>3</v>
      </c>
      <c r="E16" s="1" t="s">
        <v>4</v>
      </c>
      <c r="F16" s="2" t="s">
        <v>5</v>
      </c>
      <c r="G16" s="3" t="s">
        <v>13</v>
      </c>
      <c r="H16" s="3" t="s">
        <v>10</v>
      </c>
      <c r="I16" s="3" t="s">
        <v>14</v>
      </c>
      <c r="T16" t="s">
        <v>2</v>
      </c>
      <c r="U16" s="1" t="s">
        <v>3</v>
      </c>
      <c r="V16" s="1" t="s">
        <v>4</v>
      </c>
      <c r="W16" s="2" t="s">
        <v>5</v>
      </c>
      <c r="X16" s="3" t="s">
        <v>13</v>
      </c>
      <c r="Y16" s="3" t="s">
        <v>10</v>
      </c>
      <c r="Z16" s="3" t="s">
        <v>14</v>
      </c>
    </row>
    <row r="17" spans="1:26" x14ac:dyDescent="0.2">
      <c r="B17" s="3" t="s">
        <v>6</v>
      </c>
      <c r="C17">
        <v>0.57699303000000002</v>
      </c>
      <c r="S17" s="3" t="s">
        <v>6</v>
      </c>
      <c r="T17">
        <v>0.40758206000000002</v>
      </c>
    </row>
    <row r="18" spans="1:26" x14ac:dyDescent="0.2">
      <c r="B18" s="3" t="s">
        <v>7</v>
      </c>
      <c r="C18">
        <v>0.56845995999999999</v>
      </c>
      <c r="D18" s="11">
        <v>6.6987560000000002E-2</v>
      </c>
      <c r="S18" s="3" t="s">
        <v>7</v>
      </c>
      <c r="T18">
        <v>0.2734318</v>
      </c>
      <c r="U18">
        <v>0.79591376000000003</v>
      </c>
    </row>
    <row r="19" spans="1:26" x14ac:dyDescent="0.2">
      <c r="A19" t="s">
        <v>18</v>
      </c>
      <c r="B19" s="3" t="s">
        <v>8</v>
      </c>
      <c r="C19">
        <v>0.25121255999999997</v>
      </c>
      <c r="D19">
        <v>0.79728005999999996</v>
      </c>
      <c r="E19">
        <v>0.71066039999999997</v>
      </c>
      <c r="R19" t="s">
        <v>18</v>
      </c>
      <c r="S19" s="3" t="s">
        <v>8</v>
      </c>
      <c r="T19">
        <v>0.54599193000000001</v>
      </c>
      <c r="U19">
        <v>0.37955058000000003</v>
      </c>
      <c r="V19">
        <v>0.1353848</v>
      </c>
    </row>
    <row r="20" spans="1:26" x14ac:dyDescent="0.2">
      <c r="A20" t="s">
        <v>0</v>
      </c>
      <c r="B20" s="3" t="s">
        <v>9</v>
      </c>
      <c r="C20">
        <v>0.41602807000000003</v>
      </c>
      <c r="D20">
        <v>0.44722750999999999</v>
      </c>
      <c r="E20">
        <v>0.4125625</v>
      </c>
      <c r="F20">
        <v>0.32579068</v>
      </c>
      <c r="R20" t="s">
        <v>0</v>
      </c>
      <c r="S20" s="3" t="s">
        <v>9</v>
      </c>
      <c r="T20">
        <v>0.83465758000000001</v>
      </c>
      <c r="U20">
        <v>0.72113035000000003</v>
      </c>
      <c r="V20">
        <v>0.53906849999999995</v>
      </c>
      <c r="W20">
        <v>0.42111682700000003</v>
      </c>
    </row>
    <row r="21" spans="1:26" x14ac:dyDescent="0.2">
      <c r="A21" t="s">
        <v>1</v>
      </c>
      <c r="B21" s="3" t="s">
        <v>10</v>
      </c>
      <c r="C21">
        <v>0.43808254000000002</v>
      </c>
      <c r="D21">
        <v>0.36703531</v>
      </c>
      <c r="E21">
        <v>0.73828320000000003</v>
      </c>
      <c r="F21">
        <v>0.40744359000000002</v>
      </c>
      <c r="G21">
        <v>0.29167199999999999</v>
      </c>
      <c r="R21" t="s">
        <v>1</v>
      </c>
      <c r="S21" s="3" t="s">
        <v>10</v>
      </c>
      <c r="T21">
        <v>0.89502322000000001</v>
      </c>
      <c r="U21">
        <v>0.65582865999999995</v>
      </c>
      <c r="V21">
        <v>0.79242900000000005</v>
      </c>
      <c r="W21">
        <v>0.88737944199999996</v>
      </c>
      <c r="X21">
        <v>0.97668807999999996</v>
      </c>
    </row>
    <row r="22" spans="1:26" x14ac:dyDescent="0.2">
      <c r="B22" s="3" t="s">
        <v>11</v>
      </c>
      <c r="C22">
        <v>0.72512111000000001</v>
      </c>
      <c r="D22">
        <v>0.38032772999999997</v>
      </c>
      <c r="E22">
        <v>0.1082607</v>
      </c>
      <c r="F22">
        <v>0.72187561</v>
      </c>
      <c r="G22">
        <v>0.68664899999999995</v>
      </c>
      <c r="H22">
        <v>0.59793249999999998</v>
      </c>
      <c r="S22" s="3" t="s">
        <v>11</v>
      </c>
      <c r="T22" s="4">
        <v>4.5971520000000002E-2</v>
      </c>
      <c r="U22">
        <v>7.1465940000000006E-2</v>
      </c>
      <c r="V22">
        <v>0.14628169999999999</v>
      </c>
      <c r="W22" s="4">
        <v>9.9767109999999992E-3</v>
      </c>
      <c r="X22">
        <v>0.35585630000000001</v>
      </c>
      <c r="Y22">
        <v>0.66978020000000005</v>
      </c>
    </row>
    <row r="23" spans="1:26" x14ac:dyDescent="0.2">
      <c r="B23" t="s">
        <v>12</v>
      </c>
      <c r="C23" s="4">
        <v>2.0471659999999999E-2</v>
      </c>
      <c r="D23">
        <v>0.30851079999999997</v>
      </c>
      <c r="E23">
        <v>0.65963510000000003</v>
      </c>
      <c r="F23">
        <v>8.4361430000000001E-2</v>
      </c>
      <c r="G23">
        <v>0.28533029999999998</v>
      </c>
      <c r="H23">
        <v>0.64161849999999998</v>
      </c>
      <c r="I23">
        <v>0.55429589999999995</v>
      </c>
      <c r="S23" t="s">
        <v>12</v>
      </c>
      <c r="T23">
        <v>0.14264520999999999</v>
      </c>
      <c r="U23">
        <v>0.51632475</v>
      </c>
      <c r="V23">
        <v>0.1337409</v>
      </c>
      <c r="W23" s="4">
        <v>1.7274823000000002E-2</v>
      </c>
      <c r="X23" s="4">
        <v>4.096466E-2</v>
      </c>
      <c r="Y23">
        <v>0.13297700000000001</v>
      </c>
      <c r="Z23">
        <v>8.8213120000000006E-2</v>
      </c>
    </row>
    <row r="26" spans="1:26" x14ac:dyDescent="0.2">
      <c r="A26" t="s">
        <v>23</v>
      </c>
      <c r="E26" t="s">
        <v>15</v>
      </c>
      <c r="R26" t="s">
        <v>23</v>
      </c>
      <c r="V26" t="s">
        <v>15</v>
      </c>
    </row>
    <row r="27" spans="1:26" x14ac:dyDescent="0.2">
      <c r="C27" t="s">
        <v>2</v>
      </c>
      <c r="D27" s="1" t="s">
        <v>3</v>
      </c>
      <c r="E27" s="1" t="s">
        <v>4</v>
      </c>
      <c r="F27" s="2" t="s">
        <v>5</v>
      </c>
      <c r="G27" s="3" t="s">
        <v>13</v>
      </c>
      <c r="H27" s="3" t="s">
        <v>10</v>
      </c>
      <c r="I27" s="3" t="s">
        <v>14</v>
      </c>
      <c r="T27" t="s">
        <v>2</v>
      </c>
      <c r="U27" s="1" t="s">
        <v>3</v>
      </c>
      <c r="V27" s="1" t="s">
        <v>4</v>
      </c>
      <c r="W27" s="2" t="s">
        <v>5</v>
      </c>
      <c r="X27" s="3" t="s">
        <v>13</v>
      </c>
      <c r="Y27" s="3" t="s">
        <v>10</v>
      </c>
      <c r="Z27" s="3" t="s">
        <v>14</v>
      </c>
    </row>
    <row r="28" spans="1:26" x14ac:dyDescent="0.2">
      <c r="B28" s="3" t="s">
        <v>6</v>
      </c>
      <c r="C28">
        <f>1-C17</f>
        <v>0.42300696999999998</v>
      </c>
      <c r="S28" s="3" t="s">
        <v>6</v>
      </c>
      <c r="T28">
        <f>1-T17</f>
        <v>0.59241794000000003</v>
      </c>
    </row>
    <row r="29" spans="1:26" x14ac:dyDescent="0.2">
      <c r="B29" s="3" t="s">
        <v>7</v>
      </c>
      <c r="C29">
        <f t="shared" ref="C29:I34" si="0">1-C18</f>
        <v>0.43154004000000001</v>
      </c>
      <c r="D29">
        <f t="shared" si="0"/>
        <v>0.93301243999999994</v>
      </c>
      <c r="S29" s="3" t="s">
        <v>7</v>
      </c>
      <c r="T29">
        <f t="shared" ref="T29:Z34" si="1">1-T18</f>
        <v>0.7265682</v>
      </c>
      <c r="U29">
        <f t="shared" si="1"/>
        <v>0.20408623999999997</v>
      </c>
    </row>
    <row r="30" spans="1:26" x14ac:dyDescent="0.2">
      <c r="A30" t="s">
        <v>18</v>
      </c>
      <c r="B30" s="3" t="s">
        <v>8</v>
      </c>
      <c r="C30">
        <f t="shared" si="0"/>
        <v>0.74878744000000008</v>
      </c>
      <c r="D30">
        <f t="shared" si="0"/>
        <v>0.20271994000000004</v>
      </c>
      <c r="E30">
        <f t="shared" si="0"/>
        <v>0.28933960000000003</v>
      </c>
      <c r="R30" t="s">
        <v>18</v>
      </c>
      <c r="S30" s="3" t="s">
        <v>8</v>
      </c>
      <c r="T30">
        <f t="shared" si="1"/>
        <v>0.45400806999999999</v>
      </c>
      <c r="U30">
        <f t="shared" si="1"/>
        <v>0.62044941999999992</v>
      </c>
      <c r="V30">
        <f t="shared" si="1"/>
        <v>0.86461520000000003</v>
      </c>
    </row>
    <row r="31" spans="1:26" x14ac:dyDescent="0.2">
      <c r="A31" t="s">
        <v>0</v>
      </c>
      <c r="B31" s="3" t="s">
        <v>9</v>
      </c>
      <c r="C31">
        <f t="shared" si="0"/>
        <v>0.58397192999999992</v>
      </c>
      <c r="D31">
        <f t="shared" si="0"/>
        <v>0.55277248999999995</v>
      </c>
      <c r="E31">
        <f t="shared" si="0"/>
        <v>0.58743750000000006</v>
      </c>
      <c r="F31">
        <f t="shared" si="0"/>
        <v>0.67420932</v>
      </c>
      <c r="R31" t="s">
        <v>0</v>
      </c>
      <c r="S31" s="3" t="s">
        <v>9</v>
      </c>
      <c r="T31">
        <f t="shared" si="1"/>
        <v>0.16534241999999999</v>
      </c>
      <c r="U31">
        <f t="shared" si="1"/>
        <v>0.27886964999999997</v>
      </c>
      <c r="V31">
        <f t="shared" si="1"/>
        <v>0.46093150000000005</v>
      </c>
      <c r="W31">
        <f t="shared" si="1"/>
        <v>0.57888317299999992</v>
      </c>
    </row>
    <row r="32" spans="1:26" x14ac:dyDescent="0.2">
      <c r="A32" t="s">
        <v>1</v>
      </c>
      <c r="B32" s="3" t="s">
        <v>10</v>
      </c>
      <c r="C32">
        <f t="shared" si="0"/>
        <v>0.56191745999999998</v>
      </c>
      <c r="D32">
        <f t="shared" si="0"/>
        <v>0.63296469</v>
      </c>
      <c r="E32">
        <f t="shared" si="0"/>
        <v>0.26171679999999997</v>
      </c>
      <c r="F32">
        <f t="shared" si="0"/>
        <v>0.59255641000000003</v>
      </c>
      <c r="G32">
        <f t="shared" si="0"/>
        <v>0.70832800000000007</v>
      </c>
      <c r="R32" t="s">
        <v>1</v>
      </c>
      <c r="S32" s="3" t="s">
        <v>10</v>
      </c>
      <c r="T32">
        <f t="shared" si="1"/>
        <v>0.10497677999999999</v>
      </c>
      <c r="U32">
        <f t="shared" si="1"/>
        <v>0.34417134000000005</v>
      </c>
      <c r="V32">
        <f t="shared" si="1"/>
        <v>0.20757099999999995</v>
      </c>
      <c r="W32">
        <f t="shared" si="1"/>
        <v>0.11262055800000004</v>
      </c>
      <c r="X32" s="4">
        <f t="shared" si="1"/>
        <v>2.3311920000000041E-2</v>
      </c>
    </row>
    <row r="33" spans="2:26" x14ac:dyDescent="0.2">
      <c r="B33" s="3" t="s">
        <v>11</v>
      </c>
      <c r="C33">
        <f t="shared" si="0"/>
        <v>0.27487888999999999</v>
      </c>
      <c r="D33">
        <f t="shared" si="0"/>
        <v>0.61967227000000003</v>
      </c>
      <c r="E33">
        <f t="shared" si="0"/>
        <v>0.89173930000000001</v>
      </c>
      <c r="F33">
        <f t="shared" si="0"/>
        <v>0.27812439</v>
      </c>
      <c r="G33">
        <f t="shared" si="0"/>
        <v>0.31335100000000005</v>
      </c>
      <c r="H33">
        <f t="shared" si="0"/>
        <v>0.40206750000000002</v>
      </c>
      <c r="S33" s="3" t="s">
        <v>11</v>
      </c>
      <c r="T33">
        <f t="shared" si="1"/>
        <v>0.95402847999999996</v>
      </c>
      <c r="U33">
        <f t="shared" si="1"/>
        <v>0.92853406000000005</v>
      </c>
      <c r="V33">
        <f t="shared" si="1"/>
        <v>0.85371830000000004</v>
      </c>
      <c r="W33">
        <f t="shared" si="1"/>
        <v>0.99002328900000003</v>
      </c>
      <c r="X33">
        <f t="shared" si="1"/>
        <v>0.64414369999999999</v>
      </c>
      <c r="Y33">
        <f t="shared" si="1"/>
        <v>0.33021979999999995</v>
      </c>
    </row>
    <row r="34" spans="2:26" x14ac:dyDescent="0.2">
      <c r="B34" t="s">
        <v>12</v>
      </c>
      <c r="C34">
        <f t="shared" si="0"/>
        <v>0.97952834</v>
      </c>
      <c r="D34">
        <f t="shared" si="0"/>
        <v>0.69148920000000003</v>
      </c>
      <c r="E34">
        <f t="shared" si="0"/>
        <v>0.34036489999999997</v>
      </c>
      <c r="F34">
        <f t="shared" si="0"/>
        <v>0.91563857000000004</v>
      </c>
      <c r="G34">
        <f t="shared" si="0"/>
        <v>0.71466969999999996</v>
      </c>
      <c r="H34">
        <f t="shared" si="0"/>
        <v>0.35838150000000002</v>
      </c>
      <c r="I34">
        <f t="shared" si="0"/>
        <v>0.44570410000000005</v>
      </c>
      <c r="S34" t="s">
        <v>12</v>
      </c>
      <c r="T34">
        <f t="shared" si="1"/>
        <v>0.85735479000000003</v>
      </c>
      <c r="U34">
        <f t="shared" si="1"/>
        <v>0.48367525</v>
      </c>
      <c r="V34">
        <f t="shared" si="1"/>
        <v>0.86625909999999995</v>
      </c>
      <c r="W34">
        <f t="shared" si="1"/>
        <v>0.98272517699999995</v>
      </c>
      <c r="X34">
        <f t="shared" si="1"/>
        <v>0.95903534000000001</v>
      </c>
      <c r="Y34">
        <f t="shared" si="1"/>
        <v>0.86702299999999999</v>
      </c>
      <c r="Z34">
        <f t="shared" si="1"/>
        <v>0.91178687999999997</v>
      </c>
    </row>
    <row r="35" spans="2:26" x14ac:dyDescent="0.2">
      <c r="E35" t="s">
        <v>24</v>
      </c>
    </row>
    <row r="36" spans="2:26" x14ac:dyDescent="0.2">
      <c r="E36" t="s">
        <v>25</v>
      </c>
    </row>
    <row r="37" spans="2:26" x14ac:dyDescent="0.2">
      <c r="E37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3214-6FE0-5741-8088-48AB9AAD57BF}">
  <dimension ref="A1:J18"/>
  <sheetViews>
    <sheetView tabSelected="1" zoomScale="174" workbookViewId="0">
      <selection activeCell="I6" sqref="I6:J6"/>
    </sheetView>
  </sheetViews>
  <sheetFormatPr baseColWidth="10" defaultRowHeight="16" x14ac:dyDescent="0.2"/>
  <sheetData>
    <row r="1" spans="1:10" x14ac:dyDescent="0.2">
      <c r="A1" t="s">
        <v>27</v>
      </c>
    </row>
    <row r="3" spans="1:10" x14ac:dyDescent="0.2">
      <c r="A3" t="s">
        <v>28</v>
      </c>
      <c r="B3" t="s">
        <v>31</v>
      </c>
      <c r="C3" s="7">
        <v>0.02</v>
      </c>
      <c r="D3" s="7">
        <v>0.1</v>
      </c>
      <c r="E3" s="7">
        <v>0.25</v>
      </c>
      <c r="F3" s="7">
        <v>0.5</v>
      </c>
      <c r="G3" s="7">
        <v>0.75</v>
      </c>
      <c r="H3" s="7">
        <v>0.9</v>
      </c>
      <c r="I3" s="7">
        <v>0.98</v>
      </c>
      <c r="J3" t="s">
        <v>32</v>
      </c>
    </row>
    <row r="4" spans="1:10" x14ac:dyDescent="0.2">
      <c r="A4" t="s">
        <v>29</v>
      </c>
      <c r="B4">
        <v>254.32259999999999</v>
      </c>
      <c r="C4">
        <v>265.56939999999997</v>
      </c>
      <c r="D4">
        <v>272.0367</v>
      </c>
      <c r="E4">
        <v>277.12369999999999</v>
      </c>
      <c r="F4">
        <v>284.89789999999999</v>
      </c>
      <c r="G4">
        <v>292.76670000000001</v>
      </c>
      <c r="H4">
        <v>296.11700000000002</v>
      </c>
      <c r="I4">
        <v>299.19409999999999</v>
      </c>
      <c r="J4">
        <v>305.10320000000002</v>
      </c>
    </row>
    <row r="5" spans="1:10" x14ac:dyDescent="0.2">
      <c r="A5" t="s">
        <v>30</v>
      </c>
      <c r="B5">
        <v>-1.8894</v>
      </c>
      <c r="C5">
        <v>18.354859999999999</v>
      </c>
      <c r="D5">
        <v>29.996079999999999</v>
      </c>
      <c r="E5">
        <v>39.152659999999997</v>
      </c>
      <c r="F5">
        <v>53.146250000000002</v>
      </c>
      <c r="G5">
        <v>67.309989999999999</v>
      </c>
      <c r="H5">
        <v>73.340549999999993</v>
      </c>
      <c r="I5">
        <v>78.879310000000004</v>
      </c>
      <c r="J5">
        <v>89.515829999999994</v>
      </c>
    </row>
    <row r="6" spans="1:10" x14ac:dyDescent="0.2">
      <c r="B6">
        <f t="shared" ref="B6:I6" si="0">B4-273.15</f>
        <v>-18.827399999999983</v>
      </c>
      <c r="C6">
        <f t="shared" si="0"/>
        <v>-7.580600000000004</v>
      </c>
      <c r="D6">
        <f t="shared" si="0"/>
        <v>-1.1132999999999811</v>
      </c>
      <c r="E6">
        <f t="shared" si="0"/>
        <v>3.973700000000008</v>
      </c>
      <c r="F6">
        <f t="shared" si="0"/>
        <v>11.747900000000016</v>
      </c>
      <c r="G6">
        <f t="shared" si="0"/>
        <v>19.616700000000037</v>
      </c>
      <c r="H6">
        <f t="shared" si="0"/>
        <v>22.967000000000041</v>
      </c>
      <c r="I6">
        <f t="shared" si="0"/>
        <v>26.044100000000014</v>
      </c>
      <c r="J6">
        <f>J4-273.15</f>
        <v>31.953200000000038</v>
      </c>
    </row>
    <row r="8" spans="1:10" x14ac:dyDescent="0.2">
      <c r="A8" t="s">
        <v>34</v>
      </c>
      <c r="C8">
        <v>657</v>
      </c>
      <c r="D8">
        <v>1339</v>
      </c>
      <c r="E8">
        <v>1928</v>
      </c>
      <c r="F8">
        <v>2726</v>
      </c>
      <c r="G8">
        <v>2895</v>
      </c>
      <c r="H8">
        <v>1910</v>
      </c>
      <c r="I8">
        <v>1301</v>
      </c>
      <c r="J8">
        <v>595</v>
      </c>
    </row>
    <row r="9" spans="1:10" x14ac:dyDescent="0.2">
      <c r="A9" t="s">
        <v>33</v>
      </c>
      <c r="C9" s="8">
        <f>C8/$A$10</f>
        <v>0.16798772692406033</v>
      </c>
      <c r="D9" s="8">
        <f t="shared" ref="D9:J9" si="1">D8/$A$10</f>
        <v>0.34236768090002556</v>
      </c>
      <c r="E9" s="8">
        <f t="shared" si="1"/>
        <v>0.49296855024290465</v>
      </c>
      <c r="F9" s="8">
        <f t="shared" si="1"/>
        <v>0.69700843773970855</v>
      </c>
      <c r="G9" s="8">
        <f t="shared" si="1"/>
        <v>0.74021989261058552</v>
      </c>
      <c r="H9" s="8">
        <f t="shared" si="1"/>
        <v>0.48836614676553314</v>
      </c>
      <c r="I9" s="8">
        <f t="shared" si="1"/>
        <v>0.33265149578113012</v>
      </c>
      <c r="J9" s="8">
        <f t="shared" si="1"/>
        <v>0.15213500383533624</v>
      </c>
    </row>
    <row r="10" spans="1:10" x14ac:dyDescent="0.2">
      <c r="A10">
        <v>3911</v>
      </c>
    </row>
    <row r="15" spans="1:10" x14ac:dyDescent="0.2">
      <c r="A15" t="s">
        <v>39</v>
      </c>
      <c r="B15">
        <f>28*8</f>
        <v>224</v>
      </c>
      <c r="C15">
        <f>8*(11+7)</f>
        <v>144</v>
      </c>
    </row>
    <row r="16" spans="1:10" x14ac:dyDescent="0.2">
      <c r="A16" t="s">
        <v>40</v>
      </c>
      <c r="B16">
        <v>12</v>
      </c>
      <c r="C16">
        <v>9</v>
      </c>
    </row>
    <row r="17" spans="2:3" x14ac:dyDescent="0.2">
      <c r="B17" t="s">
        <v>41</v>
      </c>
    </row>
    <row r="18" spans="2:3" x14ac:dyDescent="0.2">
      <c r="B18">
        <f>B16/B15</f>
        <v>5.3571428571428568E-2</v>
      </c>
      <c r="C18">
        <f>C16/C15</f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</vt:lpstr>
      <vt:lpstr>Cold</vt:lpstr>
      <vt:lpstr>#patients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Nicklas, John</dc:creator>
  <cp:lastModifiedBy>John Nicklas</cp:lastModifiedBy>
  <dcterms:created xsi:type="dcterms:W3CDTF">2024-04-16T04:45:42Z</dcterms:created>
  <dcterms:modified xsi:type="dcterms:W3CDTF">2024-04-23T14:01:13Z</dcterms:modified>
</cp:coreProperties>
</file>