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"/>
    </mc:Choice>
  </mc:AlternateContent>
  <xr:revisionPtr revIDLastSave="0" documentId="13_ncr:1_{205E17BF-8A6B-4A82-9501-84018C2F01C3}" xr6:coauthVersionLast="47" xr6:coauthVersionMax="47" xr10:uidLastSave="{00000000-0000-0000-0000-000000000000}"/>
  <bookViews>
    <workbookView xWindow="-28920" yWindow="-5685" windowWidth="29040" windowHeight="15720" xr2:uid="{B7017145-C2FD-4CA4-9487-5643B5A35313}"/>
  </bookViews>
  <sheets>
    <sheet name="ALS-CLC 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'ALS-CLC 2024'!$A$1:$AI$1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>#REF!</definedName>
    <definedName name="A" localSheetId="0" hidden="1">#REF!</definedName>
    <definedName name="A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>[3]Baseline!$1:$1048576</definedName>
    <definedName name="Cost" localSheetId="0">'[4]Costs and Types'!$A$1:$A$44</definedName>
    <definedName name="Cost">'[5]Costs and Types'!$A$1:$A$44</definedName>
    <definedName name="cv">#REF!</definedName>
    <definedName name="_xlnm.Database" localSheetId="0">[6]Database!$1:$1048576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[10]EDU4!$G$10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[11]Database!$A$3:$E$541</definedName>
    <definedName name="gfo">[12]Database!$A$3:$E$541</definedName>
    <definedName name="GLEN" localSheetId="0">[13]Database!$A$3:$E$541</definedName>
    <definedName name="GLEN">[14]Database!$A$3:$E$541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'ALS-CLC 2024'!$A$1:$I$5</definedName>
    <definedName name="_xlnm.Print_Area">#REF!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'ALS-CLC 2024'!$1:$1</definedName>
    <definedName name="_xlnm.Print_Titles">#REF!</definedName>
    <definedName name="Print_Titles_MI" localSheetId="0">'[15]Enrolees&amp;Graduated'!$A$1:$IV$6,'[15]Enrolees&amp;Graduated'!$A$1:$A$65536</definedName>
    <definedName name="Print_Titles_MI">'[16]Enrolees&amp;Graduated'!$A$1:$IV$6,'[16]Enrolees&amp;Graduated'!$A$1:$A$65536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[17]SchInfo!#REF!</definedName>
    <definedName name="safe">[17]SchInfo!#REF!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licer_CATEGORY">#REF!</definedName>
    <definedName name="Slicer_CATEGORY1">#REF!</definedName>
    <definedName name="Slicer_REGION">#REF!</definedName>
    <definedName name="Slicer_REGION1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AB5" i="1"/>
  <c r="AA5" i="1"/>
  <c r="Z5" i="1"/>
  <c r="Y5" i="1"/>
  <c r="X5" i="1"/>
  <c r="AD4" i="1"/>
  <c r="AB4" i="1"/>
  <c r="AA4" i="1"/>
  <c r="Z4" i="1"/>
  <c r="Y4" i="1"/>
  <c r="X4" i="1"/>
  <c r="AD3" i="1"/>
  <c r="AB3" i="1"/>
  <c r="AA3" i="1"/>
  <c r="Z3" i="1"/>
  <c r="Y3" i="1"/>
  <c r="X3" i="1"/>
  <c r="AD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<sst xmlns="http://schemas.openxmlformats.org/spreadsheetml/2006/main" count="107" uniqueCount="97">
  <si>
    <t>Region</t>
  </si>
  <si>
    <t>Division</t>
  </si>
  <si>
    <t>School ID</t>
  </si>
  <si>
    <t>School Name</t>
  </si>
  <si>
    <t>Municipality</t>
  </si>
  <si>
    <t>Leg District</t>
  </si>
  <si>
    <t>No. of Sites</t>
  </si>
  <si>
    <t>Scope of Work</t>
  </si>
  <si>
    <t>Total Allocation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</si>
  <si>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</si>
  <si>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</si>
  <si>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</si>
  <si>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</si>
  <si>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</si>
  <si>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</si>
  <si>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</si>
  <si>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</si>
  <si>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</si>
  <si>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</si>
  <si>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</si>
  <si>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</si>
  <si>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</si>
  <si>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</si>
  <si>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No. of Sites Reverted</t>
  </si>
  <si>
    <t>No. of Sites Not yet started</t>
  </si>
  <si>
    <t>No. of Sites Under Procurement</t>
  </si>
  <si>
    <t>No. of Sites On Going</t>
  </si>
  <si>
    <t>No. of Sites Completed</t>
  </si>
  <si>
    <t>PREVIOUS ACCOMPLISHMENT</t>
  </si>
  <si>
    <t>DIFFERENCE</t>
  </si>
  <si>
    <t>Projected Date of Completion</t>
  </si>
  <si>
    <t>Month Completed</t>
  </si>
  <si>
    <t>Municipality Classification</t>
  </si>
  <si>
    <t>CARAGA</t>
  </si>
  <si>
    <t>Agusan del Norte</t>
  </si>
  <si>
    <t>Buenavista CES</t>
  </si>
  <si>
    <t>BUENAVISTA</t>
  </si>
  <si>
    <t>2nd</t>
  </si>
  <si>
    <t>CONSTRUCTION OF TWO (2) STOREY ALTERNATIVE LEARNING SYSTEM - COMMUNITY LEARNING CENTER WITH ROOF DECK- (18.00m x 9.50m), WITH RAINWATER COLLECTOR, PERIMETER FENCE AND FURNITURE</t>
  </si>
  <si>
    <t>completed</t>
  </si>
  <si>
    <t>April 26, 2025</t>
  </si>
  <si>
    <t>May 15, 2025</t>
  </si>
  <si>
    <t>ALS-CLC 2024 - CARAGA - AGUSAN DEL NORTE - 001</t>
  </si>
  <si>
    <t>June 5, 2024</t>
  </si>
  <si>
    <t>June 28, 2024</t>
  </si>
  <si>
    <t>July 11, 2024</t>
  </si>
  <si>
    <t>August 5, 2024</t>
  </si>
  <si>
    <t>August 15, 2024</t>
  </si>
  <si>
    <t>JD-RG Const. &amp; Supplies</t>
  </si>
  <si>
    <t>WITH VARIATION ORDER AND TIME EXTENSION</t>
  </si>
  <si>
    <t>1st</t>
  </si>
  <si>
    <t>Region I</t>
  </si>
  <si>
    <t>Ilocos Sur</t>
  </si>
  <si>
    <t>Sta. Cruz CS</t>
  </si>
  <si>
    <t>SANTA CRUZ</t>
  </si>
  <si>
    <t>PROPOSED TWO (2) - STOREY ALTERNATIVE LEARNING SYSTEM (ALS) BUILDING (22.50m x 9.50m) - with Roof Deck</t>
  </si>
  <si>
    <t>Original: 9,322,239.10
Revised: Php 10,250,272.33</t>
  </si>
  <si>
    <t>ongoing</t>
  </si>
  <si>
    <t>Original: 4/18/2025
Revised: 5/18/2025</t>
  </si>
  <si>
    <t>PB-015-2024</t>
  </si>
  <si>
    <t>n/a</t>
  </si>
  <si>
    <t>October 2, 2024</t>
  </si>
  <si>
    <t>October 9, 2024</t>
  </si>
  <si>
    <t>October 22, 2024</t>
  </si>
  <si>
    <t>October 30, 2024</t>
  </si>
  <si>
    <t>November 20, 2024</t>
  </si>
  <si>
    <t>MA Tejada COnstruction</t>
  </si>
  <si>
    <t>With additional works amounting to Php 928,033.23 due to revision of plans</t>
  </si>
  <si>
    <t>Region III</t>
  </si>
  <si>
    <t>Aurora</t>
  </si>
  <si>
    <t>Lual NHS</t>
  </si>
  <si>
    <t>CASIGURAN</t>
  </si>
  <si>
    <t>Lone</t>
  </si>
  <si>
    <t>PROPOSED TWO (2) - STOREY ALTERNATIVE LEARNING SYSTEM (ALS) BUILDING (22.50m x 9.50m) - with Roof Deck( TO be elevated by 1.0m)</t>
  </si>
  <si>
    <t>June 21, 2025</t>
  </si>
  <si>
    <t>2024-04-181</t>
  </si>
  <si>
    <t>SGOD-INFRA-32</t>
  </si>
  <si>
    <t>July 1, 2024</t>
  </si>
  <si>
    <t>July 8, 2024</t>
  </si>
  <si>
    <t>July 22, 2024</t>
  </si>
  <si>
    <t>August 1, 2024</t>
  </si>
  <si>
    <t>August 17, 2024</t>
  </si>
  <si>
    <t>MACCO CONSTRUCTION</t>
  </si>
  <si>
    <t>Request to utilized savings is up to now no response from CO</t>
  </si>
  <si>
    <t>Region IV-B</t>
  </si>
  <si>
    <t>Occidental Mindoro</t>
  </si>
  <si>
    <t>Sablayan National Comprehensive High School</t>
  </si>
  <si>
    <t>SABLAYAN</t>
  </si>
  <si>
    <t>April 10, 2025</t>
  </si>
  <si>
    <t>April 15,2025</t>
  </si>
  <si>
    <t>DepEd-OccMdo-2024-05</t>
  </si>
  <si>
    <t>May 31, 2024</t>
  </si>
  <si>
    <t>June 10 2024</t>
  </si>
  <si>
    <t>June 24, 2024</t>
  </si>
  <si>
    <t>June 19, 2024</t>
  </si>
  <si>
    <t>hawkstow construction and development</t>
  </si>
  <si>
    <t>actual target completion was adjusted due to contractor request for extension regarding weather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</si>
</sst>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[$-409]mmmm\ d\,\ 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DCE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6" fillId="0" borderId="0"/>
  </cellStyleXfs>
  <cellXfs count="27">
    <xf numFmtId="0" fontId="0" fillId="0" borderId="0" xfId="0"/>
    <xf numFmtId="0" fontId="2" fillId="0" borderId="0" xfId="0" applyFont="1"/>
    <xf numFmtId="164" fontId="2" fillId="0" borderId="0" xfId="3" applyNumberFormat="1" applyFont="1"/>
    <xf numFmtId="165" fontId="2" fillId="0" borderId="0" xfId="1" applyFont="1"/>
    <xf numFmtId="9" fontId="2" fillId="0" borderId="0" xfId="2" applyFont="1"/>
    <xf numFmtId="166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43" fontId="3" fillId="2" borderId="2" xfId="3" applyFont="1" applyFill="1" applyBorder="1" applyAlignment="1">
      <alignment horizontal="center" vertical="center" wrapText="1"/>
    </xf>
    <xf numFmtId="165" fontId="5" fillId="3" borderId="3" xfId="1" applyFont="1" applyFill="1" applyBorder="1" applyAlignment="1">
      <alignment horizontal="center" vertical="center" wrapText="1"/>
    </xf>
    <xf numFmtId="0" fontId="5" fillId="3" borderId="3" xfId="4" applyFont="1" applyFill="1" applyBorder="1" applyAlignment="1">
      <alignment horizontal="center" vertical="center" wrapText="1"/>
    </xf>
    <xf numFmtId="9" fontId="5" fillId="3" borderId="3" xfId="2" applyFont="1" applyFill="1" applyBorder="1" applyAlignment="1">
      <alignment horizontal="center" vertical="center" wrapText="1"/>
    </xf>
    <xf numFmtId="166" fontId="5" fillId="3" borderId="3" xfId="4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4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7" fillId="0" borderId="1" xfId="5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3" fontId="2" fillId="0" borderId="0" xfId="3" applyFont="1"/>
    <xf numFmtId="0" fontId="1" fillId="0" borderId="1" xfId="0" applyFont="1" applyBorder="1" applyAlignment="1">
      <alignment horizontal="center" vertical="center" wrapText="1"/>
    </xf>
    <xf numFmtId="164" fontId="1" fillId="0" borderId="1" xfId="3" applyNumberFormat="1" applyFont="1" applyFill="1" applyBorder="1" applyAlignment="1">
      <alignment horizontal="center" vertical="center" wrapText="1"/>
    </xf>
    <xf numFmtId="43" fontId="1" fillId="0" borderId="1" xfId="3" applyFont="1" applyFill="1" applyBorder="1" applyAlignment="1">
      <alignment horizontal="center" vertical="center" wrapText="1"/>
    </xf>
    <xf numFmtId="165" fontId="1" fillId="0" borderId="1" xfId="1" applyFont="1" applyBorder="1" applyAlignment="1">
      <alignment horizontal="center" vertical="center" wrapText="1"/>
    </xf>
    <xf numFmtId="9" fontId="1" fillId="0" borderId="1" xfId="2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9" fontId="1" fillId="0" borderId="1" xfId="4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3" xr:uid="{C7494F9D-CEB1-4BA8-A04D-704A59F75C34}"/>
    <cellStyle name="Normal" xfId="0" builtinId="0"/>
    <cellStyle name="Normal 2 2 2" xfId="5" xr:uid="{93C5A78B-3CB7-442F-8FD1-3DC7C5E6530E}"/>
    <cellStyle name="Normal 41" xfId="4" xr:uid="{75CC3B20-E48E-496C-959B-DD0C402271DF}"/>
    <cellStyle name="Percent" xfId="2" builtinId="5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LENOVO\Desktop\2014%20Triangulation\Day%201\HRDS\SDD\budget\2014\Users\dmnievarez.DMNIEVAREZ-PPD\Desktop\BSE%20STAFF%20-OT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lenn%20Orteza_for%20read-only!\NCR\Change%20Order%20Estimat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:\Glenn%20Orteza_for%20read-only!\NCR\Change%20Order%20Estimat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LEADER\Glen\manila\Lupang%20Pangako%20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Program%20Planning.Oct%209\Noynoy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Noynoy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Program%20Planning.Oct%209\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LIMINANGCO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T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DECS 2cl OMS (2)"/>
      <sheetName val="buhelebongES"/>
      <sheetName val="M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 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⋜ú曆衟Ùꩋᄷ}衭_x0009_d駒ÿ꫏ì蠱"/>
      <sheetName val="Costs and Types"/>
      <sheetName val="GRAND SUM"/>
      <sheetName val="Summary Conf Rm"/>
      <sheetName val="DET CONF RM"/>
      <sheetName val="rc ceptic vaul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4F88-EB26-493F-AB23-61288000FBC1}">
  <sheetPr>
    <tabColor rgb="FF92D050"/>
  </sheetPr>
  <dimension ref="A1:AG5"/>
  <sheetViews>
    <sheetView tabSelected="1" zoomScale="55" zoomScaleNormal="55" zoomScaleSheetLayoutView="55" workbookViewId="0">
      <pane xSplit="3" ySplit="1" topLeftCell="H2" activePane="bottomRight" state="frozen"/>
      <selection pane="topRight" activeCell="D18" sqref="D18:D19"/>
      <selection pane="bottomLeft" activeCell="D18" sqref="D18:D19"/>
      <selection pane="bottomRight" activeCell="A5" sqref="A1:XFD5"/>
    </sheetView>
  </sheetViews>
  <sheetFormatPr defaultColWidth="9.1328125" defaultRowHeight="15.75" x14ac:dyDescent="0.5"/>
  <cols>
    <col min="1" max="1" width="19.265625" style="1" customWidth="1"/>
    <col min="2" max="2" width="29" style="1" customWidth="1"/>
    <col min="3" max="3" width="14.86328125" style="1" customWidth="1"/>
    <col min="4" max="4" width="35.265625" style="1" customWidth="1"/>
    <col min="5" max="5" width="32.3984375" style="1" customWidth="1"/>
    <col min="6" max="6" width="9.73046875" style="1" customWidth="1"/>
    <col min="7" max="7" width="10.3984375" style="2" customWidth="1"/>
    <col min="8" max="8" width="29.3984375" style="1" customWidth="1"/>
    <col min="9" max="9" width="36" style="19" customWidth="1"/>
    <col min="10" max="10" width="16.86328125" style="3" customWidth="1"/>
    <col min="11" max="11" width="16.86328125" style="1" customWidth="1"/>
    <col min="12" max="12" width="16.86328125" style="4" customWidth="1"/>
    <col min="13" max="14" width="16.86328125" style="5" customWidth="1"/>
    <col min="15" max="16" width="16.86328125" style="1" customWidth="1"/>
    <col min="17" max="20" width="16.86328125" style="5" customWidth="1"/>
    <col min="21" max="21" width="29.59765625" style="5" customWidth="1"/>
    <col min="22" max="23" width="16.86328125" style="1" customWidth="1"/>
    <col min="24" max="32" width="9.1328125" style="1"/>
    <col min="33" max="33" width="17.3984375" style="1" customWidth="1"/>
    <col min="34" max="16384" width="9.1328125" style="1"/>
  </cols>
  <sheetData>
    <row r="1" spans="1:33" s="16" customFormat="1" ht="60.6" customHeight="1" x14ac:dyDescent="0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2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0" t="s">
        <v>21</v>
      </c>
      <c r="W1" s="10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4" t="s">
        <v>29</v>
      </c>
      <c r="AE1" s="13" t="s">
        <v>30</v>
      </c>
      <c r="AF1" s="15" t="s">
        <v>31</v>
      </c>
      <c r="AG1" s="6" t="s">
        <v>32</v>
      </c>
    </row>
    <row r="2" spans="1:33" s="18" customFormat="1" ht="154.5" customHeight="1" x14ac:dyDescent="0.45">
      <c r="A2" s="20" t="s">
        <v>33</v>
      </c>
      <c r="B2" s="20" t="s">
        <v>34</v>
      </c>
      <c r="C2" s="20">
        <v>131508</v>
      </c>
      <c r="D2" s="20" t="s">
        <v>35</v>
      </c>
      <c r="E2" s="20" t="s">
        <v>36</v>
      </c>
      <c r="F2" s="20" t="s">
        <v>37</v>
      </c>
      <c r="G2" s="21">
        <v>1</v>
      </c>
      <c r="H2" s="20" t="s">
        <v>38</v>
      </c>
      <c r="I2" s="22">
        <v>14141414.140000001</v>
      </c>
      <c r="J2" s="23">
        <v>14070707.07</v>
      </c>
      <c r="K2" s="20" t="s">
        <v>39</v>
      </c>
      <c r="L2" s="24">
        <v>1</v>
      </c>
      <c r="M2" s="25" t="s">
        <v>40</v>
      </c>
      <c r="N2" s="25" t="s">
        <v>41</v>
      </c>
      <c r="O2" s="20" t="s">
        <v>42</v>
      </c>
      <c r="P2" s="20" t="s">
        <v>42</v>
      </c>
      <c r="Q2" s="25" t="s">
        <v>43</v>
      </c>
      <c r="R2" s="25" t="s">
        <v>44</v>
      </c>
      <c r="S2" s="25" t="s">
        <v>45</v>
      </c>
      <c r="T2" s="25" t="s">
        <v>46</v>
      </c>
      <c r="U2" s="25" t="s">
        <v>47</v>
      </c>
      <c r="V2" s="20" t="s">
        <v>48</v>
      </c>
      <c r="W2" s="20" t="s">
        <v>49</v>
      </c>
      <c r="X2" s="17">
        <f>IF($K2="Reverted",G2,0)</f>
        <v>0</v>
      </c>
      <c r="Y2" s="17">
        <f>IF($K2="Not yet started",G2,0)</f>
        <v>0</v>
      </c>
      <c r="Z2" s="17">
        <f>IF($K2="Under Procurement",G2,0)</f>
        <v>0</v>
      </c>
      <c r="AA2" s="17">
        <f>IF($K2="Ongoing",G2,0)</f>
        <v>0</v>
      </c>
      <c r="AB2" s="17">
        <f>IF($K2="Completed",G2,0)</f>
        <v>1</v>
      </c>
      <c r="AC2" s="24">
        <v>1</v>
      </c>
      <c r="AD2" s="26">
        <f>L2-AC2</f>
        <v>0</v>
      </c>
      <c r="AE2" s="20"/>
      <c r="AF2" s="20">
        <v>4.25</v>
      </c>
      <c r="AG2" s="20" t="s">
        <v>50</v>
      </c>
    </row>
    <row r="3" spans="1:33" s="18" customFormat="1" ht="154.5" customHeight="1" x14ac:dyDescent="0.45">
      <c r="A3" s="20" t="s">
        <v>51</v>
      </c>
      <c r="B3" s="20" t="s">
        <v>52</v>
      </c>
      <c r="C3" s="20">
        <v>100684</v>
      </c>
      <c r="D3" s="20" t="s">
        <v>53</v>
      </c>
      <c r="E3" s="20" t="s">
        <v>54</v>
      </c>
      <c r="F3" s="20" t="s">
        <v>37</v>
      </c>
      <c r="G3" s="21">
        <v>1</v>
      </c>
      <c r="H3" s="20" t="s">
        <v>55</v>
      </c>
      <c r="I3" s="22">
        <v>12871493.449999999</v>
      </c>
      <c r="J3" s="23" t="s">
        <v>56</v>
      </c>
      <c r="K3" s="20" t="s">
        <v>57</v>
      </c>
      <c r="L3" s="24">
        <v>0.8</v>
      </c>
      <c r="M3" s="25" t="s">
        <v>58</v>
      </c>
      <c r="N3" s="25"/>
      <c r="O3" s="20" t="s">
        <v>59</v>
      </c>
      <c r="P3" s="20" t="s">
        <v>60</v>
      </c>
      <c r="Q3" s="25" t="s">
        <v>61</v>
      </c>
      <c r="R3" s="25" t="s">
        <v>62</v>
      </c>
      <c r="S3" s="25" t="s">
        <v>63</v>
      </c>
      <c r="T3" s="25" t="s">
        <v>64</v>
      </c>
      <c r="U3" s="25" t="s">
        <v>65</v>
      </c>
      <c r="V3" s="20" t="s">
        <v>66</v>
      </c>
      <c r="W3" s="20" t="s">
        <v>67</v>
      </c>
      <c r="X3" s="17">
        <f t="shared" ref="X3:X5" si="0">IF($K3="Reverted",G3,0)</f>
        <v>0</v>
      </c>
      <c r="Y3" s="17">
        <f t="shared" ref="Y3:Y5" si="1">IF($K3="Not yet started",G3,0)</f>
        <v>0</v>
      </c>
      <c r="Z3" s="17">
        <f t="shared" ref="Z3:Z5" si="2">IF($K3="Under Procurement",G3,0)</f>
        <v>0</v>
      </c>
      <c r="AA3" s="17">
        <f t="shared" ref="AA3:AA5" si="3">IF($K3="Ongoing",G3,0)</f>
        <v>1</v>
      </c>
      <c r="AB3" s="17">
        <f t="shared" ref="AB3:AB5" si="4">IF($K3="Completed",G3,0)</f>
        <v>0</v>
      </c>
      <c r="AC3" s="24">
        <v>0.6</v>
      </c>
      <c r="AD3" s="26">
        <f t="shared" ref="AD3:AD5" si="5">L3-AC3</f>
        <v>0.20000000000000007</v>
      </c>
      <c r="AE3" s="20"/>
      <c r="AF3" s="20"/>
      <c r="AG3" s="20" t="s">
        <v>50</v>
      </c>
    </row>
    <row r="4" spans="1:33" s="18" customFormat="1" ht="154.5" customHeight="1" x14ac:dyDescent="0.45">
      <c r="A4" s="20" t="s">
        <v>68</v>
      </c>
      <c r="B4" s="20" t="s">
        <v>69</v>
      </c>
      <c r="C4" s="20">
        <v>300690</v>
      </c>
      <c r="D4" s="20" t="s">
        <v>70</v>
      </c>
      <c r="E4" s="20" t="s">
        <v>71</v>
      </c>
      <c r="F4" s="20" t="s">
        <v>72</v>
      </c>
      <c r="G4" s="21">
        <v>1</v>
      </c>
      <c r="H4" s="20" t="s">
        <v>73</v>
      </c>
      <c r="I4" s="22">
        <v>12446387.1</v>
      </c>
      <c r="J4" s="23">
        <v>10458975.449999999</v>
      </c>
      <c r="K4" s="20" t="s">
        <v>57</v>
      </c>
      <c r="L4" s="24">
        <v>0.7</v>
      </c>
      <c r="M4" s="25" t="s">
        <v>74</v>
      </c>
      <c r="N4" s="25"/>
      <c r="O4" s="20" t="s">
        <v>75</v>
      </c>
      <c r="P4" s="20" t="s">
        <v>76</v>
      </c>
      <c r="Q4" s="25" t="s">
        <v>77</v>
      </c>
      <c r="R4" s="25" t="s">
        <v>78</v>
      </c>
      <c r="S4" s="25" t="s">
        <v>79</v>
      </c>
      <c r="T4" s="25" t="s">
        <v>80</v>
      </c>
      <c r="U4" s="25" t="s">
        <v>81</v>
      </c>
      <c r="V4" s="20" t="s">
        <v>82</v>
      </c>
      <c r="W4" s="20" t="s">
        <v>83</v>
      </c>
      <c r="X4" s="17">
        <f t="shared" si="0"/>
        <v>0</v>
      </c>
      <c r="Y4" s="17">
        <f t="shared" si="1"/>
        <v>0</v>
      </c>
      <c r="Z4" s="17">
        <f t="shared" si="2"/>
        <v>0</v>
      </c>
      <c r="AA4" s="17">
        <f t="shared" si="3"/>
        <v>1</v>
      </c>
      <c r="AB4" s="17">
        <f t="shared" si="4"/>
        <v>0</v>
      </c>
      <c r="AC4" s="24">
        <v>0.5</v>
      </c>
      <c r="AD4" s="26">
        <f t="shared" si="5"/>
        <v>0.19999999999999996</v>
      </c>
      <c r="AE4" s="20"/>
      <c r="AF4" s="20"/>
      <c r="AG4" s="20" t="s">
        <v>37</v>
      </c>
    </row>
    <row r="5" spans="1:33" s="18" customFormat="1" ht="154.5" customHeight="1" x14ac:dyDescent="0.45">
      <c r="A5" s="20" t="s">
        <v>84</v>
      </c>
      <c r="B5" s="20" t="s">
        <v>85</v>
      </c>
      <c r="C5" s="20">
        <v>301596</v>
      </c>
      <c r="D5" s="20" t="s">
        <v>86</v>
      </c>
      <c r="E5" s="20" t="s">
        <v>87</v>
      </c>
      <c r="F5" s="20" t="s">
        <v>72</v>
      </c>
      <c r="G5" s="21">
        <v>1</v>
      </c>
      <c r="H5" s="20" t="s">
        <v>55</v>
      </c>
      <c r="I5" s="22">
        <v>16540705.310000001</v>
      </c>
      <c r="J5" s="23">
        <v>16458637.91</v>
      </c>
      <c r="K5" s="20" t="s">
        <v>39</v>
      </c>
      <c r="L5" s="24">
        <v>1</v>
      </c>
      <c r="M5" s="25" t="s">
        <v>88</v>
      </c>
      <c r="N5" s="25" t="s">
        <v>89</v>
      </c>
      <c r="O5" s="20" t="s">
        <v>90</v>
      </c>
      <c r="P5" s="20"/>
      <c r="Q5" s="25" t="s">
        <v>91</v>
      </c>
      <c r="R5" s="25" t="s">
        <v>92</v>
      </c>
      <c r="S5" s="25" t="s">
        <v>93</v>
      </c>
      <c r="T5" s="25" t="s">
        <v>44</v>
      </c>
      <c r="U5" s="25" t="s">
        <v>94</v>
      </c>
      <c r="V5" s="20" t="s">
        <v>95</v>
      </c>
      <c r="W5" s="20" t="s">
        <v>96</v>
      </c>
      <c r="X5" s="17">
        <f t="shared" si="0"/>
        <v>0</v>
      </c>
      <c r="Y5" s="17">
        <f t="shared" si="1"/>
        <v>0</v>
      </c>
      <c r="Z5" s="17">
        <f t="shared" si="2"/>
        <v>0</v>
      </c>
      <c r="AA5" s="17">
        <f t="shared" si="3"/>
        <v>0</v>
      </c>
      <c r="AB5" s="17">
        <f t="shared" si="4"/>
        <v>1</v>
      </c>
      <c r="AC5" s="24">
        <v>0.83</v>
      </c>
      <c r="AD5" s="26">
        <f t="shared" si="5"/>
        <v>0.17000000000000004</v>
      </c>
      <c r="AE5" s="20"/>
      <c r="AF5" s="20"/>
      <c r="AG5" s="20" t="s">
        <v>50</v>
      </c>
    </row>
  </sheetData>
  <autoFilter ref="A1:AI5" xr:uid="{99C032EF-7820-46FF-8D85-6FD79A9510C8}"/>
  <conditionalFormatting sqref="C3">
    <cfRule type="duplicateValues" dxfId="4" priority="3"/>
  </conditionalFormatting>
  <conditionalFormatting sqref="C5">
    <cfRule type="duplicateValues" dxfId="3" priority="4"/>
  </conditionalFormatting>
  <conditionalFormatting sqref="C6:C1048576 C1:C2 C4">
    <cfRule type="duplicateValues" dxfId="2" priority="5"/>
  </conditionalFormatting>
  <conditionalFormatting sqref="J2:W5">
    <cfRule type="containsBlanks" dxfId="1" priority="1">
      <formula>LEN(TRIM(J2))=0</formula>
    </cfRule>
  </conditionalFormatting>
  <conditionalFormatting sqref="AC2:AC5">
    <cfRule type="containsBlanks" dxfId="0" priority="2">
      <formula>LEN(TRIM(AC2))=0</formula>
    </cfRule>
  </conditionalFormatting>
  <printOptions horizontalCentered="1"/>
  <pageMargins left="0.25" right="0.25" top="0.75" bottom="0.75" header="0.3" footer="0.3"/>
  <pageSetup paperSize="9" scale="51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ALS-CLC 2024</vt:lpstr>
      <vt:lpstr>'ALS-CLC 2024'!Print_Area</vt:lpstr>
      <vt:lpstr>'ALS-CLC 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 Jay Tambis</dc:creator>
  <cp:keywords/>
  <dc:description/>
  <cp:lastModifiedBy>John Lawrence Abarquez</cp:lastModifiedBy>
  <cp:revision/>
  <dcterms:created xsi:type="dcterms:W3CDTF">2024-12-09T02:38:42Z</dcterms:created>
  <dcterms:modified xsi:type="dcterms:W3CDTF">2025-07-03T08:41:40Z</dcterms:modified>
  <cp:category/>
  <cp:contentStatus/>
</cp:coreProperties>
</file>